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ydata\Projects\NewYug\raloa1\data\rto\"/>
    </mc:Choice>
  </mc:AlternateContent>
  <xr:revisionPtr revIDLastSave="0" documentId="13_ncr:1_{7BB3BE25-A6FC-44F3-A229-669237148AD7}" xr6:coauthVersionLast="47" xr6:coauthVersionMax="47" xr10:uidLastSave="{00000000-0000-0000-0000-000000000000}"/>
  <bookViews>
    <workbookView xWindow="-110" yWindow="-110" windowWidth="19420" windowHeight="10300" tabRatio="945" xr2:uid="{00000000-000D-0000-FFFF-FFFF00000000}"/>
  </bookViews>
  <sheets>
    <sheet name="RTA Master" sheetId="12" r:id="rId1"/>
    <sheet name="Route Master" sheetId="18" r:id="rId2"/>
    <sheet name="TrueRouteCodes" sheetId="25" r:id="rId3"/>
    <sheet name="Timings" sheetId="10" r:id="rId4"/>
    <sheet name="Rotation Groups" sheetId="48" r:id="rId5"/>
    <sheet name="ShortCodesNew" sheetId="13" r:id="rId6"/>
    <sheet name="ReturnRouteCodes" sheetId="24" state="hidden" r:id="rId7"/>
    <sheet name="OnwardRouteCodes" sheetId="23" state="hidden" r:id="rId8"/>
    <sheet name="New Fare Table" sheetId="53" r:id="rId9"/>
    <sheet name="Route Segments" sheetId="52" r:id="rId10"/>
    <sheet name="RouteStages" sheetId="51" r:id="rId11"/>
    <sheet name="Route Stages" sheetId="17" r:id="rId12"/>
    <sheet name="TimingsReport" sheetId="21" r:id="rId13"/>
    <sheet name="FareTable" sheetId="22" r:id="rId14"/>
    <sheet name="Panaji Routes" sheetId="26" r:id="rId15"/>
    <sheet name="Panaji Veh Nos" sheetId="27" r:id="rId16"/>
    <sheet name="Sheet2" sheetId="47" r:id="rId17"/>
  </sheets>
  <externalReferences>
    <externalReference r:id="rId18"/>
    <externalReference r:id="rId19"/>
  </externalReferences>
  <definedNames>
    <definedName name="_xlnm._FilterDatabase" localSheetId="1" hidden="1">'Route Master'!$A$1:$A$3</definedName>
    <definedName name="_xlnm._FilterDatabase" localSheetId="5" hidden="1">ShortCodesNew!$A$1:$B$1419</definedName>
    <definedName name="_xlnm._FilterDatabase" localSheetId="3" hidden="1">Timings!$O$1:$Q$1004</definedName>
    <definedName name="_xlcn.WorksheetConnection_KTCLmasterdata_2020_01_16.xlsxTable31" localSheetId="5" hidden="1">[1]!Table3[#Data]</definedName>
    <definedName name="_xlcn.WorksheetConnection_KTCLmasterdata_2020_01_16.xlsxTable31" hidden="1">[1]!Table3[#Data]</definedName>
    <definedName name="_xlcn.WorksheetConnection_RTOPermitsTimings20221127.xlsxMerge11" hidden="1">Merge1[]</definedName>
    <definedName name="_xlcn.WorksheetConnection_RTOPermitsTimings20221127.xlsxRouteStages1" hidden="1">RouteStages[]</definedName>
    <definedName name="Code2Loc">ShortCodesNew[[Stage Code]:[Loc]]</definedName>
    <definedName name="Codes">ShortCodesNew!$B$2:$B$1999</definedName>
    <definedName name="ExternalData_1" localSheetId="7" hidden="1">OnwardRouteCodes!$A$1:$D$92</definedName>
    <definedName name="ExternalData_1" localSheetId="10" hidden="1">'RouteStages'!$A$1:$E$17</definedName>
    <definedName name="ExternalData_1" localSheetId="12" hidden="1">TimingsReport!$A$1:$H$91</definedName>
    <definedName name="ExternalData_2" localSheetId="6" hidden="1">'ReturnRouteCodes'!$A$1:$D$92</definedName>
    <definedName name="ExternalData_2" localSheetId="9" hidden="1">'Route Segments'!$A$1:$I$227</definedName>
    <definedName name="ExternalData_2" localSheetId="2" hidden="1">TrueRouteCodes!$B$1:$E$158</definedName>
    <definedName name="Loc2Code">ShortCodesNew!$A$2:$E4999</definedName>
    <definedName name="NewCodes">ShortCodesNew[Stage Code]</definedName>
    <definedName name="TripType">[2]TripTypeMaster!$A$2:$A$10</definedName>
    <definedName name="VehLicense">'Panaji Veh Nos'!$B$2:$D$155</definedName>
  </definedNames>
  <calcPr calcId="191029"/>
  <pivotCaches>
    <pivotCache cacheId="9" r:id="rId20"/>
    <pivotCache cacheId="10" r:id="rId21"/>
  </pivotCaches>
  <extLst>
    <ext xmlns:x15="http://schemas.microsoft.com/office/spreadsheetml/2010/11/main" uri="{FCE2AD5D-F65C-4FA6-A056-5C36A1767C68}">
      <x15:dataModel>
        <x15:modelTables>
          <x15:modelTable id="RouteStages" name="RouteStages" connection="WorksheetConnection_RTO-Permits-Timings-20221127.xlsx!RouteStages"/>
          <x15:modelTable id="Merge1" name="Merge1" connection="WorksheetConnection_RTO-Permits-Timings-20221127.xlsx!Merg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2" l="1"/>
  <c r="J3" i="52"/>
  <c r="J4" i="52"/>
  <c r="J5" i="52"/>
  <c r="J6" i="52"/>
  <c r="J7" i="52"/>
  <c r="J8" i="52"/>
  <c r="J9" i="52"/>
  <c r="J10" i="52"/>
  <c r="J11" i="52"/>
  <c r="J12" i="52"/>
  <c r="J13" i="52"/>
  <c r="J14" i="52"/>
  <c r="J15" i="52"/>
  <c r="J16" i="52"/>
  <c r="J17" i="52"/>
  <c r="J18" i="52"/>
  <c r="J19" i="52"/>
  <c r="J20" i="52"/>
  <c r="J21" i="52"/>
  <c r="J22" i="52"/>
  <c r="J23" i="52"/>
  <c r="J24" i="52"/>
  <c r="J25" i="52"/>
  <c r="J26" i="52"/>
  <c r="J27" i="52"/>
  <c r="J28" i="52"/>
  <c r="J29" i="52"/>
  <c r="J30" i="52"/>
  <c r="J31" i="52"/>
  <c r="J32" i="52"/>
  <c r="J33" i="52"/>
  <c r="J34" i="52"/>
  <c r="J35" i="52"/>
  <c r="J36" i="52"/>
  <c r="J37" i="52"/>
  <c r="J38" i="52"/>
  <c r="J39" i="52"/>
  <c r="J40" i="52"/>
  <c r="J41" i="52"/>
  <c r="J42" i="52"/>
  <c r="J43" i="52"/>
  <c r="J44" i="52"/>
  <c r="J45" i="52"/>
  <c r="J46" i="52"/>
  <c r="J47" i="52"/>
  <c r="J48" i="52"/>
  <c r="J49" i="52"/>
  <c r="J50" i="52"/>
  <c r="J51" i="52"/>
  <c r="J52" i="52"/>
  <c r="J53" i="52"/>
  <c r="J54" i="52"/>
  <c r="J55" i="52"/>
  <c r="J56" i="52"/>
  <c r="J57" i="52"/>
  <c r="J58" i="52"/>
  <c r="J59" i="52"/>
  <c r="J60" i="52"/>
  <c r="J61" i="52"/>
  <c r="J62" i="52"/>
  <c r="J63" i="52"/>
  <c r="J64" i="52"/>
  <c r="J65" i="52"/>
  <c r="J66" i="52"/>
  <c r="J67" i="52"/>
  <c r="J68" i="52"/>
  <c r="J69" i="52"/>
  <c r="J70" i="52"/>
  <c r="J71" i="52"/>
  <c r="J72" i="52"/>
  <c r="J73" i="52"/>
  <c r="J74" i="52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J91" i="52"/>
  <c r="J92" i="52"/>
  <c r="J93" i="52"/>
  <c r="J94" i="52"/>
  <c r="J95" i="52"/>
  <c r="J96" i="52"/>
  <c r="J97" i="52"/>
  <c r="J98" i="52"/>
  <c r="J99" i="52"/>
  <c r="J100" i="52"/>
  <c r="J101" i="52"/>
  <c r="J102" i="52"/>
  <c r="J103" i="52"/>
  <c r="J104" i="52"/>
  <c r="J105" i="52"/>
  <c r="J106" i="52"/>
  <c r="J107" i="52"/>
  <c r="J108" i="52"/>
  <c r="J109" i="52"/>
  <c r="J110" i="52"/>
  <c r="J111" i="52"/>
  <c r="J112" i="52"/>
  <c r="J113" i="52"/>
  <c r="J114" i="52"/>
  <c r="J115" i="52"/>
  <c r="J116" i="52"/>
  <c r="J117" i="52"/>
  <c r="J118" i="52"/>
  <c r="J119" i="52"/>
  <c r="J120" i="52"/>
  <c r="J121" i="52"/>
  <c r="J122" i="52"/>
  <c r="J123" i="52"/>
  <c r="J124" i="52"/>
  <c r="J125" i="52"/>
  <c r="J126" i="52"/>
  <c r="J127" i="52"/>
  <c r="J128" i="52"/>
  <c r="J129" i="52"/>
  <c r="J130" i="52"/>
  <c r="J131" i="52"/>
  <c r="J132" i="52"/>
  <c r="J133" i="52"/>
  <c r="J134" i="52"/>
  <c r="J135" i="52"/>
  <c r="J136" i="52"/>
  <c r="J137" i="52"/>
  <c r="J138" i="52"/>
  <c r="J139" i="52"/>
  <c r="J140" i="52"/>
  <c r="J141" i="52"/>
  <c r="J142" i="52"/>
  <c r="J143" i="52"/>
  <c r="J144" i="52"/>
  <c r="J145" i="52"/>
  <c r="J146" i="52"/>
  <c r="J147" i="52"/>
  <c r="J148" i="52"/>
  <c r="J149" i="52"/>
  <c r="J150" i="52"/>
  <c r="J151" i="52"/>
  <c r="J152" i="52"/>
  <c r="J153" i="52"/>
  <c r="J154" i="52"/>
  <c r="J155" i="52"/>
  <c r="J156" i="52"/>
  <c r="J157" i="52"/>
  <c r="J158" i="52"/>
  <c r="J159" i="52"/>
  <c r="J160" i="52"/>
  <c r="J161" i="52"/>
  <c r="J162" i="52"/>
  <c r="J163" i="52"/>
  <c r="J164" i="52"/>
  <c r="J165" i="52"/>
  <c r="J166" i="52"/>
  <c r="J167" i="52"/>
  <c r="J168" i="52"/>
  <c r="J169" i="52"/>
  <c r="J170" i="52"/>
  <c r="J171" i="52"/>
  <c r="J172" i="52"/>
  <c r="J173" i="52"/>
  <c r="J174" i="52"/>
  <c r="J175" i="52"/>
  <c r="J176" i="52"/>
  <c r="J177" i="52"/>
  <c r="J178" i="52"/>
  <c r="J179" i="52"/>
  <c r="J180" i="52"/>
  <c r="J181" i="52"/>
  <c r="J182" i="52"/>
  <c r="J183" i="52"/>
  <c r="J184" i="52"/>
  <c r="J185" i="52"/>
  <c r="J186" i="52"/>
  <c r="J187" i="52"/>
  <c r="J188" i="52"/>
  <c r="J189" i="52"/>
  <c r="J190" i="52"/>
  <c r="J191" i="52"/>
  <c r="J192" i="52"/>
  <c r="J193" i="52"/>
  <c r="J194" i="52"/>
  <c r="J195" i="52"/>
  <c r="J196" i="52"/>
  <c r="J197" i="52"/>
  <c r="J198" i="52"/>
  <c r="J199" i="52"/>
  <c r="J200" i="52"/>
  <c r="J201" i="52"/>
  <c r="J202" i="52"/>
  <c r="J203" i="52"/>
  <c r="J204" i="52"/>
  <c r="J205" i="52"/>
  <c r="J206" i="52"/>
  <c r="J207" i="52"/>
  <c r="J208" i="52"/>
  <c r="J209" i="52"/>
  <c r="J210" i="52"/>
  <c r="J211" i="52"/>
  <c r="J212" i="52"/>
  <c r="J213" i="52"/>
  <c r="J214" i="52"/>
  <c r="J215" i="52"/>
  <c r="J216" i="52"/>
  <c r="J217" i="52"/>
  <c r="J218" i="52"/>
  <c r="J219" i="52"/>
  <c r="J220" i="52"/>
  <c r="J221" i="52"/>
  <c r="J222" i="52"/>
  <c r="J223" i="52"/>
  <c r="J224" i="52"/>
  <c r="J225" i="52"/>
  <c r="J226" i="52"/>
  <c r="J227" i="52"/>
  <c r="I87" i="18"/>
  <c r="J87" i="18"/>
  <c r="K87" i="18"/>
  <c r="L87" i="18"/>
  <c r="C1419" i="13"/>
  <c r="F1419" i="13"/>
  <c r="C1418" i="13"/>
  <c r="F1418" i="13"/>
  <c r="I67" i="18"/>
  <c r="J67" i="18"/>
  <c r="K67" i="18"/>
  <c r="L67" i="18"/>
  <c r="I66" i="18"/>
  <c r="J66" i="18"/>
  <c r="K66" i="18"/>
  <c r="L66" i="18"/>
  <c r="I65" i="18"/>
  <c r="J65" i="18"/>
  <c r="K65" i="18"/>
  <c r="L65" i="18"/>
  <c r="I64" i="18"/>
  <c r="J64" i="18"/>
  <c r="K64" i="18"/>
  <c r="L64" i="18"/>
  <c r="I63" i="18"/>
  <c r="J63" i="18"/>
  <c r="K63" i="18"/>
  <c r="L63" i="18"/>
  <c r="I71" i="18"/>
  <c r="J71" i="18"/>
  <c r="K71" i="18"/>
  <c r="L71" i="18"/>
  <c r="I10" i="18"/>
  <c r="J10" i="18"/>
  <c r="K10" i="18"/>
  <c r="L10" i="18"/>
  <c r="C1417" i="13"/>
  <c r="F1417" i="13"/>
  <c r="I9" i="18"/>
  <c r="J9" i="18"/>
  <c r="K9" i="18"/>
  <c r="L9" i="18"/>
  <c r="I8" i="18"/>
  <c r="J8" i="18"/>
  <c r="K8" i="18"/>
  <c r="L8" i="18"/>
  <c r="I16" i="18"/>
  <c r="J16" i="18"/>
  <c r="K16" i="18"/>
  <c r="L16" i="18"/>
  <c r="I48" i="18"/>
  <c r="J48" i="18"/>
  <c r="K48" i="18"/>
  <c r="L48" i="18"/>
  <c r="C1416" i="13"/>
  <c r="F1416" i="13"/>
  <c r="I7" i="18"/>
  <c r="J7" i="18"/>
  <c r="K7" i="18"/>
  <c r="L7" i="18"/>
  <c r="C1415" i="13"/>
  <c r="F1415" i="13"/>
  <c r="I5" i="18"/>
  <c r="J5" i="18"/>
  <c r="K5" i="18"/>
  <c r="L5" i="18"/>
  <c r="I4" i="18"/>
  <c r="J4" i="18"/>
  <c r="K4" i="18"/>
  <c r="L4" i="18"/>
  <c r="C1414" i="13"/>
  <c r="F1414" i="13"/>
  <c r="C1413" i="13"/>
  <c r="F1413" i="13"/>
  <c r="D915" i="10"/>
  <c r="D4585" i="10"/>
  <c r="D4584" i="10"/>
  <c r="D4583" i="10"/>
  <c r="D4582" i="10"/>
  <c r="D4581" i="10"/>
  <c r="D4580" i="10"/>
  <c r="D4579" i="10"/>
  <c r="D4578" i="10"/>
  <c r="D4577" i="10"/>
  <c r="D4576" i="10"/>
  <c r="D4575" i="10"/>
  <c r="D4574" i="10"/>
  <c r="D4573" i="10"/>
  <c r="D4572" i="10"/>
  <c r="D4571" i="10"/>
  <c r="D4570" i="10"/>
  <c r="D4569" i="10"/>
  <c r="D4568" i="10"/>
  <c r="D4567" i="10"/>
  <c r="D4566" i="10"/>
  <c r="D4565" i="10"/>
  <c r="D4564" i="10"/>
  <c r="D4563" i="10"/>
  <c r="D4562" i="10"/>
  <c r="D4561" i="10"/>
  <c r="D4560" i="10"/>
  <c r="D4559" i="10"/>
  <c r="D4558" i="10"/>
  <c r="D4557" i="10"/>
  <c r="D4556" i="10"/>
  <c r="D4555" i="10"/>
  <c r="D4554" i="10"/>
  <c r="D4553" i="10"/>
  <c r="D4552" i="10"/>
  <c r="D4551" i="10"/>
  <c r="D4550" i="10"/>
  <c r="D4549" i="10"/>
  <c r="D4548" i="10"/>
  <c r="D4547" i="10"/>
  <c r="D4546" i="10"/>
  <c r="D4545" i="10"/>
  <c r="D4544" i="10"/>
  <c r="D4543" i="10"/>
  <c r="D4542" i="10"/>
  <c r="D4541" i="10"/>
  <c r="D4540" i="10"/>
  <c r="D4539" i="10"/>
  <c r="D4538" i="10"/>
  <c r="D4537" i="10"/>
  <c r="D4536" i="10"/>
  <c r="D4535" i="10"/>
  <c r="D4534" i="10"/>
  <c r="D4533" i="10"/>
  <c r="D4532" i="10"/>
  <c r="D4531" i="10"/>
  <c r="D4530" i="10"/>
  <c r="D4529" i="10"/>
  <c r="D4528" i="10"/>
  <c r="D4527" i="10"/>
  <c r="D4526" i="10"/>
  <c r="D4525" i="10"/>
  <c r="D4524" i="10"/>
  <c r="D4523" i="10"/>
  <c r="D4522" i="10"/>
  <c r="D4521" i="10"/>
  <c r="D4520" i="10"/>
  <c r="D4519" i="10"/>
  <c r="D4518" i="10"/>
  <c r="D4517" i="10"/>
  <c r="D4516" i="10"/>
  <c r="D4515" i="10"/>
  <c r="D4514" i="10"/>
  <c r="D4513" i="10"/>
  <c r="D4512" i="10"/>
  <c r="D4511" i="10"/>
  <c r="D4510" i="10"/>
  <c r="D4509" i="10"/>
  <c r="D4508" i="10"/>
  <c r="D4507" i="10"/>
  <c r="D4506" i="10"/>
  <c r="D4505" i="10"/>
  <c r="D4504" i="10"/>
  <c r="D4503" i="10"/>
  <c r="D4502" i="10"/>
  <c r="D4501" i="10"/>
  <c r="D4500" i="10"/>
  <c r="D4499" i="10"/>
  <c r="D4498" i="10"/>
  <c r="D4497" i="10"/>
  <c r="D4496" i="10"/>
  <c r="D4495" i="10"/>
  <c r="D4494" i="10"/>
  <c r="D4493" i="10"/>
  <c r="D4492" i="10"/>
  <c r="D4491" i="10"/>
  <c r="D4490" i="10"/>
  <c r="D4489" i="10"/>
  <c r="D4488" i="10"/>
  <c r="D4487" i="10"/>
  <c r="D4486" i="10"/>
  <c r="D4485" i="10"/>
  <c r="D4484" i="10"/>
  <c r="D4483" i="10"/>
  <c r="D4482" i="10"/>
  <c r="D4481" i="10"/>
  <c r="D4480" i="10"/>
  <c r="D4479" i="10"/>
  <c r="D4478" i="10"/>
  <c r="D4477" i="10"/>
  <c r="D4476" i="10"/>
  <c r="D4475" i="10"/>
  <c r="D4474" i="10"/>
  <c r="D4473" i="10"/>
  <c r="D4472" i="10"/>
  <c r="D4471" i="10"/>
  <c r="D4470" i="10"/>
  <c r="D4469" i="10"/>
  <c r="D4468" i="10"/>
  <c r="D4467" i="10"/>
  <c r="D4466" i="10"/>
  <c r="D4465" i="10"/>
  <c r="D4464" i="10"/>
  <c r="D4463" i="10"/>
  <c r="D4462" i="10"/>
  <c r="D4461" i="10"/>
  <c r="D4460" i="10"/>
  <c r="D4459" i="10"/>
  <c r="D4458" i="10"/>
  <c r="D4457" i="10"/>
  <c r="D4456" i="10"/>
  <c r="D4455" i="10"/>
  <c r="D4454" i="10"/>
  <c r="D4453" i="10"/>
  <c r="D4452" i="10"/>
  <c r="D4451" i="10"/>
  <c r="D4450" i="10"/>
  <c r="D4449" i="10"/>
  <c r="D4448" i="10"/>
  <c r="D4447" i="10"/>
  <c r="D4446" i="10"/>
  <c r="D4445" i="10"/>
  <c r="D4444" i="10"/>
  <c r="D4443" i="10"/>
  <c r="D4442" i="10"/>
  <c r="D4441" i="10"/>
  <c r="D4440" i="10"/>
  <c r="D4439" i="10"/>
  <c r="D4438" i="10"/>
  <c r="D4437" i="10"/>
  <c r="D4436" i="10"/>
  <c r="D4435" i="10"/>
  <c r="D4434" i="10"/>
  <c r="D4433" i="10"/>
  <c r="D4432" i="10"/>
  <c r="D4431" i="10"/>
  <c r="D4430" i="10"/>
  <c r="D4429" i="10"/>
  <c r="D4428" i="10"/>
  <c r="D4427" i="10"/>
  <c r="D4426" i="10"/>
  <c r="D4425" i="10"/>
  <c r="D4424" i="10"/>
  <c r="D4423" i="10"/>
  <c r="D4422" i="10"/>
  <c r="D4421" i="10"/>
  <c r="D4420" i="10"/>
  <c r="D4419" i="10"/>
  <c r="D4418" i="10"/>
  <c r="D4417" i="10"/>
  <c r="D4416" i="10"/>
  <c r="D4415" i="10"/>
  <c r="D4414" i="10"/>
  <c r="D4413" i="10"/>
  <c r="D4412" i="10"/>
  <c r="D4411" i="10"/>
  <c r="D4410" i="10"/>
  <c r="D4409" i="10"/>
  <c r="D4408" i="10"/>
  <c r="D4407" i="10"/>
  <c r="D4406" i="10"/>
  <c r="D4405" i="10"/>
  <c r="D4404" i="10"/>
  <c r="D4403" i="10"/>
  <c r="D4402" i="10"/>
  <c r="D4401" i="10"/>
  <c r="D4400" i="10"/>
  <c r="D4399" i="10"/>
  <c r="D4398" i="10"/>
  <c r="D4397" i="10"/>
  <c r="D4396" i="10"/>
  <c r="D4395" i="10"/>
  <c r="D4394" i="10"/>
  <c r="D4393" i="10"/>
  <c r="D4392" i="10"/>
  <c r="D4391" i="10"/>
  <c r="D4390" i="10"/>
  <c r="D4389" i="10"/>
  <c r="D4388" i="10"/>
  <c r="D4387" i="10"/>
  <c r="D4386" i="10"/>
  <c r="D4385" i="10"/>
  <c r="D4384" i="10"/>
  <c r="D4383" i="10"/>
  <c r="D4382" i="10"/>
  <c r="D4381" i="10"/>
  <c r="D4380" i="10"/>
  <c r="D4379" i="10"/>
  <c r="D4378" i="10"/>
  <c r="D4377" i="10"/>
  <c r="D4376" i="10"/>
  <c r="D4375" i="10"/>
  <c r="D4374" i="10"/>
  <c r="D4373" i="10"/>
  <c r="D4372" i="10"/>
  <c r="D4371" i="10"/>
  <c r="D4370" i="10"/>
  <c r="D4369" i="10"/>
  <c r="D4368" i="10"/>
  <c r="D4367" i="10"/>
  <c r="D4366" i="10"/>
  <c r="D4365" i="10"/>
  <c r="D4364" i="10"/>
  <c r="D4363" i="10"/>
  <c r="D4362" i="10"/>
  <c r="D4361" i="10"/>
  <c r="D4360" i="10"/>
  <c r="D4359" i="10"/>
  <c r="D4358" i="10"/>
  <c r="D4357" i="10"/>
  <c r="D4356" i="10"/>
  <c r="D4355" i="10"/>
  <c r="D4354" i="10"/>
  <c r="D4353" i="10"/>
  <c r="D4352" i="10"/>
  <c r="D4351" i="10"/>
  <c r="D4350" i="10"/>
  <c r="D4349" i="10"/>
  <c r="D4348" i="10"/>
  <c r="D4347" i="10"/>
  <c r="D4346" i="10"/>
  <c r="D4345" i="10"/>
  <c r="D4344" i="10"/>
  <c r="D4343" i="10"/>
  <c r="D4342" i="10"/>
  <c r="D4341" i="10"/>
  <c r="D4340" i="10"/>
  <c r="D4339" i="10"/>
  <c r="D4338" i="10"/>
  <c r="D4337" i="10"/>
  <c r="D4336" i="10"/>
  <c r="D4335" i="10"/>
  <c r="D4334" i="10"/>
  <c r="D4333" i="10"/>
  <c r="D4332" i="10"/>
  <c r="D4331" i="10"/>
  <c r="D4330" i="10"/>
  <c r="D4329" i="10"/>
  <c r="D4328" i="10"/>
  <c r="D4327" i="10"/>
  <c r="D4326" i="10"/>
  <c r="D4325" i="10"/>
  <c r="D4324" i="10"/>
  <c r="D4323" i="10"/>
  <c r="D4322" i="10"/>
  <c r="D4321" i="10"/>
  <c r="D4320" i="10"/>
  <c r="D4319" i="10"/>
  <c r="D4318" i="10"/>
  <c r="D4317" i="10"/>
  <c r="D4316" i="10"/>
  <c r="D4315" i="10"/>
  <c r="D4314" i="10"/>
  <c r="D4313" i="10"/>
  <c r="D4312" i="10"/>
  <c r="D4311" i="10"/>
  <c r="D4310" i="10"/>
  <c r="D4309" i="10"/>
  <c r="D4308" i="10"/>
  <c r="D4307" i="10"/>
  <c r="D4306" i="10"/>
  <c r="D4305" i="10"/>
  <c r="D4304" i="10"/>
  <c r="D4303" i="10"/>
  <c r="D4302" i="10"/>
  <c r="D4301" i="10"/>
  <c r="D4300" i="10"/>
  <c r="D4299" i="10"/>
  <c r="D4298" i="10"/>
  <c r="D4297" i="10"/>
  <c r="D4296" i="10"/>
  <c r="D4295" i="10"/>
  <c r="D4294" i="10"/>
  <c r="D4293" i="10"/>
  <c r="D4292" i="10"/>
  <c r="D4291" i="10"/>
  <c r="D4290" i="10"/>
  <c r="D4289" i="10"/>
  <c r="D4288" i="10"/>
  <c r="D4287" i="10"/>
  <c r="D4286" i="10"/>
  <c r="D4285" i="10"/>
  <c r="D4284" i="10"/>
  <c r="D4283" i="10"/>
  <c r="D4282" i="10"/>
  <c r="D4281" i="10"/>
  <c r="D4280" i="10"/>
  <c r="D4279" i="10"/>
  <c r="D4278" i="10"/>
  <c r="D4277" i="10"/>
  <c r="D4276" i="10"/>
  <c r="D4275" i="10"/>
  <c r="D4274" i="10"/>
  <c r="D4273" i="10"/>
  <c r="D4272" i="10"/>
  <c r="D4271" i="10"/>
  <c r="D4270" i="10"/>
  <c r="D4269" i="10"/>
  <c r="D4268" i="10"/>
  <c r="D4267" i="10"/>
  <c r="D4266" i="10"/>
  <c r="D4265" i="10"/>
  <c r="D4264" i="10"/>
  <c r="D4263" i="10"/>
  <c r="D4262" i="10"/>
  <c r="D4261" i="10"/>
  <c r="D4260" i="10"/>
  <c r="D4259" i="10"/>
  <c r="D4258" i="10"/>
  <c r="D4257" i="10"/>
  <c r="D4256" i="10"/>
  <c r="D4255" i="10"/>
  <c r="D4254" i="10"/>
  <c r="D4253" i="10"/>
  <c r="D4252" i="10"/>
  <c r="D4251" i="10"/>
  <c r="D4250" i="10"/>
  <c r="D4249" i="10"/>
  <c r="D4248" i="10"/>
  <c r="D4247" i="10"/>
  <c r="D4246" i="10"/>
  <c r="D4245" i="10"/>
  <c r="D4244" i="10"/>
  <c r="D4243" i="10"/>
  <c r="D4242" i="10"/>
  <c r="D4241" i="10"/>
  <c r="D4240" i="10"/>
  <c r="D4239" i="10"/>
  <c r="D4238" i="10"/>
  <c r="D4237" i="10"/>
  <c r="D4236" i="10"/>
  <c r="D4235" i="10"/>
  <c r="D4234" i="10"/>
  <c r="D4233" i="10"/>
  <c r="D4232" i="10"/>
  <c r="D4231" i="10"/>
  <c r="D4230" i="10"/>
  <c r="D4229" i="10"/>
  <c r="D4228" i="10"/>
  <c r="D4227" i="10"/>
  <c r="D4226" i="10"/>
  <c r="D4225" i="10"/>
  <c r="D4224" i="10"/>
  <c r="D4223" i="10"/>
  <c r="D4222" i="10"/>
  <c r="D4221" i="10"/>
  <c r="D4220" i="10"/>
  <c r="D4219" i="10"/>
  <c r="D4218" i="10"/>
  <c r="D4217" i="10"/>
  <c r="D4216" i="10"/>
  <c r="D4215" i="10"/>
  <c r="D4214" i="10"/>
  <c r="D4213" i="10"/>
  <c r="D4212" i="10"/>
  <c r="D4211" i="10"/>
  <c r="D4210" i="10"/>
  <c r="D4209" i="10"/>
  <c r="D4208" i="10"/>
  <c r="D4207" i="10"/>
  <c r="D4206" i="10"/>
  <c r="D4205" i="10"/>
  <c r="D4204" i="10"/>
  <c r="D4203" i="10"/>
  <c r="D4202" i="10"/>
  <c r="D4201" i="10"/>
  <c r="D4200" i="10"/>
  <c r="D4199" i="10"/>
  <c r="D4198" i="10"/>
  <c r="D4197" i="10"/>
  <c r="D4196" i="10"/>
  <c r="D4195" i="10"/>
  <c r="D4194" i="10"/>
  <c r="D4193" i="10"/>
  <c r="D4192" i="10"/>
  <c r="D4191" i="10"/>
  <c r="D4190" i="10"/>
  <c r="D4189" i="10"/>
  <c r="D4188" i="10"/>
  <c r="D4187" i="10"/>
  <c r="D4186" i="10"/>
  <c r="D4185" i="10"/>
  <c r="D4184" i="10"/>
  <c r="D4183" i="10"/>
  <c r="D4182" i="10"/>
  <c r="D4181" i="10"/>
  <c r="D4180" i="10"/>
  <c r="D4179" i="10"/>
  <c r="D4178" i="10"/>
  <c r="D4177" i="10"/>
  <c r="D4176" i="10"/>
  <c r="D4175" i="10"/>
  <c r="D4174" i="10"/>
  <c r="D4173" i="10"/>
  <c r="D4172" i="10"/>
  <c r="D4171" i="10"/>
  <c r="D4170" i="10"/>
  <c r="D4169" i="10"/>
  <c r="D4168" i="10"/>
  <c r="D4167" i="10"/>
  <c r="D4166" i="10"/>
  <c r="D4165" i="10"/>
  <c r="D4164" i="10"/>
  <c r="D4163" i="10"/>
  <c r="D4162" i="10"/>
  <c r="D4161" i="10"/>
  <c r="D4160" i="10"/>
  <c r="D4159" i="10"/>
  <c r="D4158" i="10"/>
  <c r="D4157" i="10"/>
  <c r="D4156" i="10"/>
  <c r="D4155" i="10"/>
  <c r="D4154" i="10"/>
  <c r="D4153" i="10"/>
  <c r="D4152" i="10"/>
  <c r="D4151" i="10"/>
  <c r="D4150" i="10"/>
  <c r="D4149" i="10"/>
  <c r="D4148" i="10"/>
  <c r="D4147" i="10"/>
  <c r="D4146" i="10"/>
  <c r="D4145" i="10"/>
  <c r="D4144" i="10"/>
  <c r="D4143" i="10"/>
  <c r="D4142" i="10"/>
  <c r="D4141" i="10"/>
  <c r="D4140" i="10"/>
  <c r="D4139" i="10"/>
  <c r="D4138" i="10"/>
  <c r="D4137" i="10"/>
  <c r="D4136" i="10"/>
  <c r="D4135" i="10"/>
  <c r="D4134" i="10"/>
  <c r="D4133" i="10"/>
  <c r="D4132" i="10"/>
  <c r="D4131" i="10"/>
  <c r="D4130" i="10"/>
  <c r="D4129" i="10"/>
  <c r="D4128" i="10"/>
  <c r="D4127" i="10"/>
  <c r="D4126" i="10"/>
  <c r="D4125" i="10"/>
  <c r="D4124" i="10"/>
  <c r="D4123" i="10"/>
  <c r="D4122" i="10"/>
  <c r="D4121" i="10"/>
  <c r="D4120" i="10"/>
  <c r="D4119" i="10"/>
  <c r="D4118" i="10"/>
  <c r="D4117" i="10"/>
  <c r="D4116" i="10"/>
  <c r="D4115" i="10"/>
  <c r="D4114" i="10"/>
  <c r="D4113" i="10"/>
  <c r="D4112" i="10"/>
  <c r="D4111" i="10"/>
  <c r="D4110" i="10"/>
  <c r="D4109" i="10"/>
  <c r="D4108" i="10"/>
  <c r="D4107" i="10"/>
  <c r="D4106" i="10"/>
  <c r="D4105" i="10"/>
  <c r="D4104" i="10"/>
  <c r="D4103" i="10"/>
  <c r="D4102" i="10"/>
  <c r="D4101" i="10"/>
  <c r="D4100" i="10"/>
  <c r="D4099" i="10"/>
  <c r="D4098" i="10"/>
  <c r="D4097" i="10"/>
  <c r="D4096" i="10"/>
  <c r="D4095" i="10"/>
  <c r="D4094" i="10"/>
  <c r="D4093" i="10"/>
  <c r="D4092" i="10"/>
  <c r="D4091" i="10"/>
  <c r="D4090" i="10"/>
  <c r="D4089" i="10"/>
  <c r="D4088" i="10"/>
  <c r="D4087" i="10"/>
  <c r="D4086" i="10"/>
  <c r="D4085" i="10"/>
  <c r="D4084" i="10"/>
  <c r="D4083" i="10"/>
  <c r="D4082" i="10"/>
  <c r="D4081" i="10"/>
  <c r="D4080" i="10"/>
  <c r="D4079" i="10"/>
  <c r="D4078" i="10"/>
  <c r="D4077" i="10"/>
  <c r="D4076" i="10"/>
  <c r="D4075" i="10"/>
  <c r="D4074" i="10"/>
  <c r="D4073" i="10"/>
  <c r="D4072" i="10"/>
  <c r="D4071" i="10"/>
  <c r="D4070" i="10"/>
  <c r="D4069" i="10"/>
  <c r="D4068" i="10"/>
  <c r="D4067" i="10"/>
  <c r="D4066" i="10"/>
  <c r="D4065" i="10"/>
  <c r="D4064" i="10"/>
  <c r="D4063" i="10"/>
  <c r="D4062" i="10"/>
  <c r="D4061" i="10"/>
  <c r="D4060" i="10"/>
  <c r="D4059" i="10"/>
  <c r="D4058" i="10"/>
  <c r="D4057" i="10"/>
  <c r="D4056" i="10"/>
  <c r="D4055" i="10"/>
  <c r="D4054" i="10"/>
  <c r="D4053" i="10"/>
  <c r="D4052" i="10"/>
  <c r="D4051" i="10"/>
  <c r="D4050" i="10"/>
  <c r="D4049" i="10"/>
  <c r="D4048" i="10"/>
  <c r="D4047" i="10"/>
  <c r="D4046" i="10"/>
  <c r="D4045" i="10"/>
  <c r="D4044" i="10"/>
  <c r="D4043" i="10"/>
  <c r="D4042" i="10"/>
  <c r="D4041" i="10"/>
  <c r="D4040" i="10"/>
  <c r="D4039" i="10"/>
  <c r="D4038" i="10"/>
  <c r="D4037" i="10"/>
  <c r="D4036" i="10"/>
  <c r="D4035" i="10"/>
  <c r="D4034" i="10"/>
  <c r="D4033" i="10"/>
  <c r="D4032" i="10"/>
  <c r="D4031" i="10"/>
  <c r="D4030" i="10"/>
  <c r="D4029" i="10"/>
  <c r="D4028" i="10"/>
  <c r="D4027" i="10"/>
  <c r="D4026" i="10"/>
  <c r="D4025" i="10"/>
  <c r="D4024" i="10"/>
  <c r="D4023" i="10"/>
  <c r="D4022" i="10"/>
  <c r="D4021" i="10"/>
  <c r="D4020" i="10"/>
  <c r="D4019" i="10"/>
  <c r="D4018" i="10"/>
  <c r="D4017" i="10"/>
  <c r="D4016" i="10"/>
  <c r="D4015" i="10"/>
  <c r="D4014" i="10"/>
  <c r="D4013" i="10"/>
  <c r="D4012" i="10"/>
  <c r="D4011" i="10"/>
  <c r="D4010" i="10"/>
  <c r="D4009" i="10"/>
  <c r="D4008" i="10"/>
  <c r="D4007" i="10"/>
  <c r="D4006" i="10"/>
  <c r="D4005" i="10"/>
  <c r="D4004" i="10"/>
  <c r="D4003" i="10"/>
  <c r="D4002" i="10"/>
  <c r="D4001" i="10"/>
  <c r="D4000" i="10"/>
  <c r="D3999" i="10"/>
  <c r="D3998" i="10"/>
  <c r="D3997" i="10"/>
  <c r="D3996" i="10"/>
  <c r="D3995" i="10"/>
  <c r="D3994" i="10"/>
  <c r="D3993" i="10"/>
  <c r="D3992" i="10"/>
  <c r="D3991" i="10"/>
  <c r="D3990" i="10"/>
  <c r="D3989" i="10"/>
  <c r="D3988" i="10"/>
  <c r="D3987" i="10"/>
  <c r="D3986" i="10"/>
  <c r="D3985" i="10"/>
  <c r="D3984" i="10"/>
  <c r="D3983" i="10"/>
  <c r="D3982" i="10"/>
  <c r="D3981" i="10"/>
  <c r="D3980" i="10"/>
  <c r="D3979" i="10"/>
  <c r="D3978" i="10"/>
  <c r="D3977" i="10"/>
  <c r="D3976" i="10"/>
  <c r="D3975" i="10"/>
  <c r="D3974" i="10"/>
  <c r="D3973" i="10"/>
  <c r="D3972" i="10"/>
  <c r="D3971" i="10"/>
  <c r="D3970" i="10"/>
  <c r="D3969" i="10"/>
  <c r="D3968" i="10"/>
  <c r="D3967" i="10"/>
  <c r="D3966" i="10"/>
  <c r="D3965" i="10"/>
  <c r="D3964" i="10"/>
  <c r="D3963" i="10"/>
  <c r="D3962" i="10"/>
  <c r="D3961" i="10"/>
  <c r="D3960" i="10"/>
  <c r="D3959" i="10"/>
  <c r="D3958" i="10"/>
  <c r="D3957" i="10"/>
  <c r="D3956" i="10"/>
  <c r="D3955" i="10"/>
  <c r="D3954" i="10"/>
  <c r="D3953" i="10"/>
  <c r="D3952" i="10"/>
  <c r="D3951" i="10"/>
  <c r="D3950" i="10"/>
  <c r="D3949" i="10"/>
  <c r="D3948" i="10"/>
  <c r="D3947" i="10"/>
  <c r="D3946" i="10"/>
  <c r="D3945" i="10"/>
  <c r="D3944" i="10"/>
  <c r="D3943" i="10"/>
  <c r="D3942" i="10"/>
  <c r="D3941" i="10"/>
  <c r="D3940" i="10"/>
  <c r="D3939" i="10"/>
  <c r="D3938" i="10"/>
  <c r="D3937" i="10"/>
  <c r="D3936" i="10"/>
  <c r="D3935" i="10"/>
  <c r="D3934" i="10"/>
  <c r="D3933" i="10"/>
  <c r="D3932" i="10"/>
  <c r="D3931" i="10"/>
  <c r="D3930" i="10"/>
  <c r="D3929" i="10"/>
  <c r="D3928" i="10"/>
  <c r="D3927" i="10"/>
  <c r="D3926" i="10"/>
  <c r="D3925" i="10"/>
  <c r="D3924" i="10"/>
  <c r="D3923" i="10"/>
  <c r="D3922" i="10"/>
  <c r="D3921" i="10"/>
  <c r="D3920" i="10"/>
  <c r="D3919" i="10"/>
  <c r="D3918" i="10"/>
  <c r="D3917" i="10"/>
  <c r="D3916" i="10"/>
  <c r="D3915" i="10"/>
  <c r="D3914" i="10"/>
  <c r="D3913" i="10"/>
  <c r="D3912" i="10"/>
  <c r="D3911" i="10"/>
  <c r="D3910" i="10"/>
  <c r="D3909" i="10"/>
  <c r="D3908" i="10"/>
  <c r="D3907" i="10"/>
  <c r="D3906" i="10"/>
  <c r="D3905" i="10"/>
  <c r="D3904" i="10"/>
  <c r="D3903" i="10"/>
  <c r="D3902" i="10"/>
  <c r="D3901" i="10"/>
  <c r="D3900" i="10"/>
  <c r="D3899" i="10"/>
  <c r="D3898" i="10"/>
  <c r="D3897" i="10"/>
  <c r="D3896" i="10"/>
  <c r="D3895" i="10"/>
  <c r="D3894" i="10"/>
  <c r="D3893" i="10"/>
  <c r="D3892" i="10"/>
  <c r="D3891" i="10"/>
  <c r="D3890" i="10"/>
  <c r="D3889" i="10"/>
  <c r="D3888" i="10"/>
  <c r="D3887" i="10"/>
  <c r="D3886" i="10"/>
  <c r="D3885" i="10"/>
  <c r="D3884" i="10"/>
  <c r="D3883" i="10"/>
  <c r="D3882" i="10"/>
  <c r="D3881" i="10"/>
  <c r="D3880" i="10"/>
  <c r="D3879" i="10"/>
  <c r="D3878" i="10"/>
  <c r="D3877" i="10"/>
  <c r="D3876" i="10"/>
  <c r="D3875" i="10"/>
  <c r="D3874" i="10"/>
  <c r="D3873" i="10"/>
  <c r="D3872" i="10"/>
  <c r="D3871" i="10"/>
  <c r="D3870" i="10"/>
  <c r="D3869" i="10"/>
  <c r="D3868" i="10"/>
  <c r="D3867" i="10"/>
  <c r="D3866" i="10"/>
  <c r="D3865" i="10"/>
  <c r="D3864" i="10"/>
  <c r="D3863" i="10"/>
  <c r="D3862" i="10"/>
  <c r="D3861" i="10"/>
  <c r="D3860" i="10"/>
  <c r="D3859" i="10"/>
  <c r="D3858" i="10"/>
  <c r="D3857" i="10"/>
  <c r="D3856" i="10"/>
  <c r="D3855" i="10"/>
  <c r="D3854" i="10"/>
  <c r="D3853" i="10"/>
  <c r="D3852" i="10"/>
  <c r="D3851" i="10"/>
  <c r="D3850" i="10"/>
  <c r="D3849" i="10"/>
  <c r="D3848" i="10"/>
  <c r="D3847" i="10"/>
  <c r="D3846" i="10"/>
  <c r="D3845" i="10"/>
  <c r="D3844" i="10"/>
  <c r="D3843" i="10"/>
  <c r="D3842" i="10"/>
  <c r="D3841" i="10"/>
  <c r="D3840" i="10"/>
  <c r="D3839" i="10"/>
  <c r="D3838" i="10"/>
  <c r="D3837" i="10"/>
  <c r="D3836" i="10"/>
  <c r="D3835" i="10"/>
  <c r="D3834" i="10"/>
  <c r="D3833" i="10"/>
  <c r="D3832" i="10"/>
  <c r="D3831" i="10"/>
  <c r="D3830" i="10"/>
  <c r="D3829" i="10"/>
  <c r="D3828" i="10"/>
  <c r="D3827" i="10"/>
  <c r="D3826" i="10"/>
  <c r="D3825" i="10"/>
  <c r="D3824" i="10"/>
  <c r="D3823" i="10"/>
  <c r="D3822" i="10"/>
  <c r="D3821" i="10"/>
  <c r="D3820" i="10"/>
  <c r="D3819" i="10"/>
  <c r="D3818" i="10"/>
  <c r="D3817" i="10"/>
  <c r="D3816" i="10"/>
  <c r="D3815" i="10"/>
  <c r="D3814" i="10"/>
  <c r="D3813" i="10"/>
  <c r="D3812" i="10"/>
  <c r="D3811" i="10"/>
  <c r="D3810" i="10"/>
  <c r="D3809" i="10"/>
  <c r="D3808" i="10"/>
  <c r="D3807" i="10"/>
  <c r="D3806" i="10"/>
  <c r="D3805" i="10"/>
  <c r="D3804" i="10"/>
  <c r="D3803" i="10"/>
  <c r="D3802" i="10"/>
  <c r="D3801" i="10"/>
  <c r="D3800" i="10"/>
  <c r="D3799" i="10"/>
  <c r="D3798" i="10"/>
  <c r="D3797" i="10"/>
  <c r="D3796" i="10"/>
  <c r="D3795" i="10"/>
  <c r="D3794" i="10"/>
  <c r="D3793" i="10"/>
  <c r="D3792" i="10"/>
  <c r="D3791" i="10"/>
  <c r="D3790" i="10"/>
  <c r="D3789" i="10"/>
  <c r="D3788" i="10"/>
  <c r="D3787" i="10"/>
  <c r="D3786" i="10"/>
  <c r="D3785" i="10"/>
  <c r="D3784" i="10"/>
  <c r="D3783" i="10"/>
  <c r="D3782" i="10"/>
  <c r="D3781" i="10"/>
  <c r="D3780" i="10"/>
  <c r="D3779" i="10"/>
  <c r="D3778" i="10"/>
  <c r="D3777" i="10"/>
  <c r="D3776" i="10"/>
  <c r="D3775" i="10"/>
  <c r="D3774" i="10"/>
  <c r="D3773" i="10"/>
  <c r="D3772" i="10"/>
  <c r="D3771" i="10"/>
  <c r="D3770" i="10"/>
  <c r="D3769" i="10"/>
  <c r="D3768" i="10"/>
  <c r="D3767" i="10"/>
  <c r="D3766" i="10"/>
  <c r="D3765" i="10"/>
  <c r="D3764" i="10"/>
  <c r="D3763" i="10"/>
  <c r="D3762" i="10"/>
  <c r="D3761" i="10"/>
  <c r="D3760" i="10"/>
  <c r="D3759" i="10"/>
  <c r="D3758" i="10"/>
  <c r="D3757" i="10"/>
  <c r="D3756" i="10"/>
  <c r="D3755" i="10"/>
  <c r="D3754" i="10"/>
  <c r="D3753" i="10"/>
  <c r="D3752" i="10"/>
  <c r="D3751" i="10"/>
  <c r="D3750" i="10"/>
  <c r="D3749" i="10"/>
  <c r="D3748" i="10"/>
  <c r="D3747" i="10"/>
  <c r="D3746" i="10"/>
  <c r="D3745" i="10"/>
  <c r="D3744" i="10"/>
  <c r="D3743" i="10"/>
  <c r="D3742" i="10"/>
  <c r="D3741" i="10"/>
  <c r="D3740" i="10"/>
  <c r="D3739" i="10"/>
  <c r="D3738" i="10"/>
  <c r="D3737" i="10"/>
  <c r="D3736" i="10"/>
  <c r="D3735" i="10"/>
  <c r="D3734" i="10"/>
  <c r="D3733" i="10"/>
  <c r="D3732" i="10"/>
  <c r="D3731" i="10"/>
  <c r="D3730" i="10"/>
  <c r="D3729" i="10"/>
  <c r="D3728" i="10"/>
  <c r="D3727" i="10"/>
  <c r="D3726" i="10"/>
  <c r="D3725" i="10"/>
  <c r="D3724" i="10"/>
  <c r="D3723" i="10"/>
  <c r="D3722" i="10"/>
  <c r="D3721" i="10"/>
  <c r="D3720" i="10"/>
  <c r="D3719" i="10"/>
  <c r="D3718" i="10"/>
  <c r="D3717" i="10"/>
  <c r="D3716" i="10"/>
  <c r="D3715" i="10"/>
  <c r="D3714" i="10"/>
  <c r="D3713" i="10"/>
  <c r="D3712" i="10"/>
  <c r="D3711" i="10"/>
  <c r="D3710" i="10"/>
  <c r="D3709" i="10"/>
  <c r="D3708" i="10"/>
  <c r="D3707" i="10"/>
  <c r="D3706" i="10"/>
  <c r="D3705" i="10"/>
  <c r="D3704" i="10"/>
  <c r="D3703" i="10"/>
  <c r="D3702" i="10"/>
  <c r="D3701" i="10"/>
  <c r="D3700" i="10"/>
  <c r="D3699" i="10"/>
  <c r="D3698" i="10"/>
  <c r="D3697" i="10"/>
  <c r="D3696" i="10"/>
  <c r="D3695" i="10"/>
  <c r="D3694" i="10"/>
  <c r="D3693" i="10"/>
  <c r="D3692" i="10"/>
  <c r="D3691" i="10"/>
  <c r="D3690" i="10"/>
  <c r="D3689" i="10"/>
  <c r="D3688" i="10"/>
  <c r="D3687" i="10"/>
  <c r="D3686" i="10"/>
  <c r="D3685" i="10"/>
  <c r="D3684" i="10"/>
  <c r="D3683" i="10"/>
  <c r="D3682" i="10"/>
  <c r="D3681" i="10"/>
  <c r="D3680" i="10"/>
  <c r="D3679" i="10"/>
  <c r="D3678" i="10"/>
  <c r="D3677" i="10"/>
  <c r="D3676" i="10"/>
  <c r="D3675" i="10"/>
  <c r="D3674" i="10"/>
  <c r="D3673" i="10"/>
  <c r="D3672" i="10"/>
  <c r="D3671" i="10"/>
  <c r="D3670" i="10"/>
  <c r="D3669" i="10"/>
  <c r="D3668" i="10"/>
  <c r="D3667" i="10"/>
  <c r="D3666" i="10"/>
  <c r="D3665" i="10"/>
  <c r="D3664" i="10"/>
  <c r="D3663" i="10"/>
  <c r="D3662" i="10"/>
  <c r="D3661" i="10"/>
  <c r="D3660" i="10"/>
  <c r="D3659" i="10"/>
  <c r="D3658" i="10"/>
  <c r="D3657" i="10"/>
  <c r="D3656" i="10"/>
  <c r="D3655" i="10"/>
  <c r="D3654" i="10"/>
  <c r="D3653" i="10"/>
  <c r="D3652" i="10"/>
  <c r="D3651" i="10"/>
  <c r="D3650" i="10"/>
  <c r="D3649" i="10"/>
  <c r="D3648" i="10"/>
  <c r="D3647" i="10"/>
  <c r="D3646" i="10"/>
  <c r="D3645" i="10"/>
  <c r="D3644" i="10"/>
  <c r="D3643" i="10"/>
  <c r="D3642" i="10"/>
  <c r="D3641" i="10"/>
  <c r="D3640" i="10"/>
  <c r="D3639" i="10"/>
  <c r="D3638" i="10"/>
  <c r="D3637" i="10"/>
  <c r="D3636" i="10"/>
  <c r="D3635" i="10"/>
  <c r="D3634" i="10"/>
  <c r="D3633" i="10"/>
  <c r="D3632" i="10"/>
  <c r="D3631" i="10"/>
  <c r="D3630" i="10"/>
  <c r="D3629" i="10"/>
  <c r="D3628" i="10"/>
  <c r="D3627" i="10"/>
  <c r="D3626" i="10"/>
  <c r="D3625" i="10"/>
  <c r="D3624" i="10"/>
  <c r="D3623" i="10"/>
  <c r="D3622" i="10"/>
  <c r="D3621" i="10"/>
  <c r="D3620" i="10"/>
  <c r="D3619" i="10"/>
  <c r="D3618" i="10"/>
  <c r="D3617" i="10"/>
  <c r="D3616" i="10"/>
  <c r="D3615" i="10"/>
  <c r="D3614" i="10"/>
  <c r="D3613" i="10"/>
  <c r="D3612" i="10"/>
  <c r="D3611" i="10"/>
  <c r="D3610" i="10"/>
  <c r="D3609" i="10"/>
  <c r="D3608" i="10"/>
  <c r="D3607" i="10"/>
  <c r="D3606" i="10"/>
  <c r="D3605" i="10"/>
  <c r="D3604" i="10"/>
  <c r="D3603" i="10"/>
  <c r="D3602" i="10"/>
  <c r="D3601" i="10"/>
  <c r="D3600" i="10"/>
  <c r="D3599" i="10"/>
  <c r="D3598" i="10"/>
  <c r="D3597" i="10"/>
  <c r="D3596" i="10"/>
  <c r="D3595" i="10"/>
  <c r="D3594" i="10"/>
  <c r="D3593" i="10"/>
  <c r="D3592" i="10"/>
  <c r="D3591" i="10"/>
  <c r="D3590" i="10"/>
  <c r="D3589" i="10"/>
  <c r="D3588" i="10"/>
  <c r="D3587" i="10"/>
  <c r="D3586" i="10"/>
  <c r="D3585" i="10"/>
  <c r="D3584" i="10"/>
  <c r="D3583" i="10"/>
  <c r="D3582" i="10"/>
  <c r="D3581" i="10"/>
  <c r="D3580" i="10"/>
  <c r="D3579" i="10"/>
  <c r="D3578" i="10"/>
  <c r="D3577" i="10"/>
  <c r="D3576" i="10"/>
  <c r="D3575" i="10"/>
  <c r="D3574" i="10"/>
  <c r="D3573" i="10"/>
  <c r="D3572" i="10"/>
  <c r="D3571" i="10"/>
  <c r="D3570" i="10"/>
  <c r="D3569" i="10"/>
  <c r="D3568" i="10"/>
  <c r="D3567" i="10"/>
  <c r="D3566" i="10"/>
  <c r="D3565" i="10"/>
  <c r="D3564" i="10"/>
  <c r="D3563" i="10"/>
  <c r="D3562" i="10"/>
  <c r="D3561" i="10"/>
  <c r="D3560" i="10"/>
  <c r="D3559" i="10"/>
  <c r="D3558" i="10"/>
  <c r="D3557" i="10"/>
  <c r="D3556" i="10"/>
  <c r="D3555" i="10"/>
  <c r="D3554" i="10"/>
  <c r="D3553" i="10"/>
  <c r="D3552" i="10"/>
  <c r="D3551" i="10"/>
  <c r="D3550" i="10"/>
  <c r="D3549" i="10"/>
  <c r="D3548" i="10"/>
  <c r="D3547" i="10"/>
  <c r="D3546" i="10"/>
  <c r="D3545" i="10"/>
  <c r="D3544" i="10"/>
  <c r="D3543" i="10"/>
  <c r="D3542" i="10"/>
  <c r="D3541" i="10"/>
  <c r="D3540" i="10"/>
  <c r="D3539" i="10"/>
  <c r="D3538" i="10"/>
  <c r="D3537" i="10"/>
  <c r="D3536" i="10"/>
  <c r="D3535" i="10"/>
  <c r="D3534" i="10"/>
  <c r="D3533" i="10"/>
  <c r="D3532" i="10"/>
  <c r="D3531" i="10"/>
  <c r="D3530" i="10"/>
  <c r="D3529" i="10"/>
  <c r="D3528" i="10"/>
  <c r="D3527" i="10"/>
  <c r="D3526" i="10"/>
  <c r="D3525" i="10"/>
  <c r="D3524" i="10"/>
  <c r="D3523" i="10"/>
  <c r="D3522" i="10"/>
  <c r="D3521" i="10"/>
  <c r="D3520" i="10"/>
  <c r="D3519" i="10"/>
  <c r="D3518" i="10"/>
  <c r="D3517" i="10"/>
  <c r="D3516" i="10"/>
  <c r="D3515" i="10"/>
  <c r="D3514" i="10"/>
  <c r="D3513" i="10"/>
  <c r="D3512" i="10"/>
  <c r="D3511" i="10"/>
  <c r="D3510" i="10"/>
  <c r="D3509" i="10"/>
  <c r="D3508" i="10"/>
  <c r="D3507" i="10"/>
  <c r="D3506" i="10"/>
  <c r="D3505" i="10"/>
  <c r="D3504" i="10"/>
  <c r="D3503" i="10"/>
  <c r="D3502" i="10"/>
  <c r="D3501" i="10"/>
  <c r="D3500" i="10"/>
  <c r="D3499" i="10"/>
  <c r="D3498" i="10"/>
  <c r="D3497" i="10"/>
  <c r="D3496" i="10"/>
  <c r="D3495" i="10"/>
  <c r="D3494" i="10"/>
  <c r="D3493" i="10"/>
  <c r="D3492" i="10"/>
  <c r="D3491" i="10"/>
  <c r="D3490" i="10"/>
  <c r="D3489" i="10"/>
  <c r="D3488" i="10"/>
  <c r="D3487" i="10"/>
  <c r="D3486" i="10"/>
  <c r="D3485" i="10"/>
  <c r="D3484" i="10"/>
  <c r="D3483" i="10"/>
  <c r="D3482" i="10"/>
  <c r="D3481" i="10"/>
  <c r="D3480" i="10"/>
  <c r="D3479" i="10"/>
  <c r="D3478" i="10"/>
  <c r="D3477" i="10"/>
  <c r="D3476" i="10"/>
  <c r="D3475" i="10"/>
  <c r="D3474" i="10"/>
  <c r="D3473" i="10"/>
  <c r="D3472" i="10"/>
  <c r="D3471" i="10"/>
  <c r="D3470" i="10"/>
  <c r="D3469" i="10"/>
  <c r="D3468" i="10"/>
  <c r="D3467" i="10"/>
  <c r="D3466" i="10"/>
  <c r="D3465" i="10"/>
  <c r="D3464" i="10"/>
  <c r="D3463" i="10"/>
  <c r="D3462" i="10"/>
  <c r="D3461" i="10"/>
  <c r="D3460" i="10"/>
  <c r="D3459" i="10"/>
  <c r="D3458" i="10"/>
  <c r="D3457" i="10"/>
  <c r="D3456" i="10"/>
  <c r="D3455" i="10"/>
  <c r="D3454" i="10"/>
  <c r="D3453" i="10"/>
  <c r="D3452" i="10"/>
  <c r="D3451" i="10"/>
  <c r="D3450" i="10"/>
  <c r="D3449" i="10"/>
  <c r="D3448" i="10"/>
  <c r="D3447" i="10"/>
  <c r="D3446" i="10"/>
  <c r="D3445" i="10"/>
  <c r="D3444" i="10"/>
  <c r="D3443" i="10"/>
  <c r="D3442" i="10"/>
  <c r="D3441" i="10"/>
  <c r="D3440" i="10"/>
  <c r="D3439" i="10"/>
  <c r="D3438" i="10"/>
  <c r="D3437" i="10"/>
  <c r="D3436" i="10"/>
  <c r="D3435" i="10"/>
  <c r="D3434" i="10"/>
  <c r="D3433" i="10"/>
  <c r="D3432" i="10"/>
  <c r="D3431" i="10"/>
  <c r="D3430" i="10"/>
  <c r="D3429" i="10"/>
  <c r="D3428" i="10"/>
  <c r="D3427" i="10"/>
  <c r="D3426" i="10"/>
  <c r="D3425" i="10"/>
  <c r="D3424" i="10"/>
  <c r="D3423" i="10"/>
  <c r="D3422" i="10"/>
  <c r="D3421" i="10"/>
  <c r="D3420" i="10"/>
  <c r="D3419" i="10"/>
  <c r="D3418" i="10"/>
  <c r="D3417" i="10"/>
  <c r="D3416" i="10"/>
  <c r="D3415" i="10"/>
  <c r="D3414" i="10"/>
  <c r="D3413" i="10"/>
  <c r="D3412" i="10"/>
  <c r="D3411" i="10"/>
  <c r="D3410" i="10"/>
  <c r="D3409" i="10"/>
  <c r="D3408" i="10"/>
  <c r="D3407" i="10"/>
  <c r="D3406" i="10"/>
  <c r="D3405" i="10"/>
  <c r="D3404" i="10"/>
  <c r="D3403" i="10"/>
  <c r="D3402" i="10"/>
  <c r="D3401" i="10"/>
  <c r="D3400" i="10"/>
  <c r="D3399" i="10"/>
  <c r="D3398" i="10"/>
  <c r="D3397" i="10"/>
  <c r="D3396" i="10"/>
  <c r="D3395" i="10"/>
  <c r="D3394" i="10"/>
  <c r="D3393" i="10"/>
  <c r="D3392" i="10"/>
  <c r="D3391" i="10"/>
  <c r="D3390" i="10"/>
  <c r="D3389" i="10"/>
  <c r="D3388" i="10"/>
  <c r="D3387" i="10"/>
  <c r="D3386" i="10"/>
  <c r="D3385" i="10"/>
  <c r="D3384" i="10"/>
  <c r="D3383" i="10"/>
  <c r="D3382" i="10"/>
  <c r="D3381" i="10"/>
  <c r="D3380" i="10"/>
  <c r="D3379" i="10"/>
  <c r="D3378" i="10"/>
  <c r="D3377" i="10"/>
  <c r="D3376" i="10"/>
  <c r="D3375" i="10"/>
  <c r="D3374" i="10"/>
  <c r="D3373" i="10"/>
  <c r="D3372" i="10"/>
  <c r="D3371" i="10"/>
  <c r="D3370" i="10"/>
  <c r="D3369" i="10"/>
  <c r="D3368" i="10"/>
  <c r="D3367" i="10"/>
  <c r="D3366" i="10"/>
  <c r="D3365" i="10"/>
  <c r="D3364" i="10"/>
  <c r="D3363" i="10"/>
  <c r="D3362" i="10"/>
  <c r="D3361" i="10"/>
  <c r="D3360" i="10"/>
  <c r="D3359" i="10"/>
  <c r="D3358" i="10"/>
  <c r="D3357" i="10"/>
  <c r="D3356" i="10"/>
  <c r="D3355" i="10"/>
  <c r="D3354" i="10"/>
  <c r="D3353" i="10"/>
  <c r="D3352" i="10"/>
  <c r="D3351" i="10"/>
  <c r="D3350" i="10"/>
  <c r="D3349" i="10"/>
  <c r="D3348" i="10"/>
  <c r="D3347" i="10"/>
  <c r="D3346" i="10"/>
  <c r="D3345" i="10"/>
  <c r="D3344" i="10"/>
  <c r="D3343" i="10"/>
  <c r="D3342" i="10"/>
  <c r="D3341" i="10"/>
  <c r="D3340" i="10"/>
  <c r="D3339" i="10"/>
  <c r="D3338" i="10"/>
  <c r="D3337" i="10"/>
  <c r="D3336" i="10"/>
  <c r="D3335" i="10"/>
  <c r="D3334" i="10"/>
  <c r="D3333" i="10"/>
  <c r="D3332" i="10"/>
  <c r="D3331" i="10"/>
  <c r="D3330" i="10"/>
  <c r="D3329" i="10"/>
  <c r="D3328" i="10"/>
  <c r="D3327" i="10"/>
  <c r="D3326" i="10"/>
  <c r="D3325" i="10"/>
  <c r="D3324" i="10"/>
  <c r="D3323" i="10"/>
  <c r="D3322" i="10"/>
  <c r="D3321" i="10"/>
  <c r="D3320" i="10"/>
  <c r="D3319" i="10"/>
  <c r="D3318" i="10"/>
  <c r="D3317" i="10"/>
  <c r="D3316" i="10"/>
  <c r="D3315" i="10"/>
  <c r="D3314" i="10"/>
  <c r="D3313" i="10"/>
  <c r="D3312" i="10"/>
  <c r="D3311" i="10"/>
  <c r="D3310" i="10"/>
  <c r="D3309" i="10"/>
  <c r="D3308" i="10"/>
  <c r="D3307" i="10"/>
  <c r="D3306" i="10"/>
  <c r="D3305" i="10"/>
  <c r="D3304" i="10"/>
  <c r="D3303" i="10"/>
  <c r="D3302" i="10"/>
  <c r="D3301" i="10"/>
  <c r="D3300" i="10"/>
  <c r="D3299" i="10"/>
  <c r="D3298" i="10"/>
  <c r="D3297" i="10"/>
  <c r="D3296" i="10"/>
  <c r="D3295" i="10"/>
  <c r="D3294" i="10"/>
  <c r="D3293" i="10"/>
  <c r="D3292" i="10"/>
  <c r="D3291" i="10"/>
  <c r="D3290" i="10"/>
  <c r="D3289" i="10"/>
  <c r="D3288" i="10"/>
  <c r="D3287" i="10"/>
  <c r="D3286" i="10"/>
  <c r="D3285" i="10"/>
  <c r="D3284" i="10"/>
  <c r="D3283" i="10"/>
  <c r="D3282" i="10"/>
  <c r="D3281" i="10"/>
  <c r="D3280" i="10"/>
  <c r="D3279" i="10"/>
  <c r="D3278" i="10"/>
  <c r="D3277" i="10"/>
  <c r="D3276" i="10"/>
  <c r="D3275" i="10"/>
  <c r="D3274" i="10"/>
  <c r="D3273" i="10"/>
  <c r="D3272" i="10"/>
  <c r="D3271" i="10"/>
  <c r="D3270" i="10"/>
  <c r="D3269" i="10"/>
  <c r="D3268" i="10"/>
  <c r="D3267" i="10"/>
  <c r="D3266" i="10"/>
  <c r="D3265" i="10"/>
  <c r="D3264" i="10"/>
  <c r="D3263" i="10"/>
  <c r="D3262" i="10"/>
  <c r="D3261" i="10"/>
  <c r="D3260" i="10"/>
  <c r="D3259" i="10"/>
  <c r="D3258" i="10"/>
  <c r="D3257" i="10"/>
  <c r="D3256" i="10"/>
  <c r="D3255" i="10"/>
  <c r="D3254" i="10"/>
  <c r="D3253" i="10"/>
  <c r="D3252" i="10"/>
  <c r="D3251" i="10"/>
  <c r="D3250" i="10"/>
  <c r="D3249" i="10"/>
  <c r="D3248" i="10"/>
  <c r="D3247" i="10"/>
  <c r="D3246" i="10"/>
  <c r="D3245" i="10"/>
  <c r="D3244" i="10"/>
  <c r="D3243" i="10"/>
  <c r="D3242" i="10"/>
  <c r="D3241" i="10"/>
  <c r="D3240" i="10"/>
  <c r="D3239" i="10"/>
  <c r="D3238" i="10"/>
  <c r="D3237" i="10"/>
  <c r="D3236" i="10"/>
  <c r="D3235" i="10"/>
  <c r="D3234" i="10"/>
  <c r="D3233" i="10"/>
  <c r="D3232" i="10"/>
  <c r="D3231" i="10"/>
  <c r="D3230" i="10"/>
  <c r="D3229" i="10"/>
  <c r="D3228" i="10"/>
  <c r="D3227" i="10"/>
  <c r="D3226" i="10"/>
  <c r="D3225" i="10"/>
  <c r="D3224" i="10"/>
  <c r="D3223" i="10"/>
  <c r="D3222" i="10"/>
  <c r="D3221" i="10"/>
  <c r="D3220" i="10"/>
  <c r="D3219" i="10"/>
  <c r="D3218" i="10"/>
  <c r="D3217" i="10"/>
  <c r="D3216" i="10"/>
  <c r="D3215" i="10"/>
  <c r="D3214" i="10"/>
  <c r="D3213" i="10"/>
  <c r="D3212" i="10"/>
  <c r="D3211" i="10"/>
  <c r="D3210" i="10"/>
  <c r="D3209" i="10"/>
  <c r="D3208" i="10"/>
  <c r="D3207" i="10"/>
  <c r="D3206" i="10"/>
  <c r="D3205" i="10"/>
  <c r="D3204" i="10"/>
  <c r="D3203" i="10"/>
  <c r="D3202" i="10"/>
  <c r="D3201" i="10"/>
  <c r="D3200" i="10"/>
  <c r="D3199" i="10"/>
  <c r="D3198" i="10"/>
  <c r="D3197" i="10"/>
  <c r="D3196" i="10"/>
  <c r="D3195" i="10"/>
  <c r="D3194" i="10"/>
  <c r="D3193" i="10"/>
  <c r="D3192" i="10"/>
  <c r="D3191" i="10"/>
  <c r="D3190" i="10"/>
  <c r="D3189" i="10"/>
  <c r="D3188" i="10"/>
  <c r="D3187" i="10"/>
  <c r="D3186" i="10"/>
  <c r="D3185" i="10"/>
  <c r="D3184" i="10"/>
  <c r="D3183" i="10"/>
  <c r="D3182" i="10"/>
  <c r="D3181" i="10"/>
  <c r="D3180" i="10"/>
  <c r="D3179" i="10"/>
  <c r="D3178" i="10"/>
  <c r="D3177" i="10"/>
  <c r="D3176" i="10"/>
  <c r="D3175" i="10"/>
  <c r="D3174" i="10"/>
  <c r="D3173" i="10"/>
  <c r="D3172" i="10"/>
  <c r="D3171" i="10"/>
  <c r="D3170" i="10"/>
  <c r="D3169" i="10"/>
  <c r="D3168" i="10"/>
  <c r="D3167" i="10"/>
  <c r="D3166" i="10"/>
  <c r="D3165" i="10"/>
  <c r="D3164" i="10"/>
  <c r="D3163" i="10"/>
  <c r="D3162" i="10"/>
  <c r="D3161" i="10"/>
  <c r="D3160" i="10"/>
  <c r="D3159" i="10"/>
  <c r="D3158" i="10"/>
  <c r="D3157" i="10"/>
  <c r="D3156" i="10"/>
  <c r="D3155" i="10"/>
  <c r="D3154" i="10"/>
  <c r="D3153" i="10"/>
  <c r="D3152" i="10"/>
  <c r="D3151" i="10"/>
  <c r="D3150" i="10"/>
  <c r="D3149" i="10"/>
  <c r="D3148" i="10"/>
  <c r="D3147" i="10"/>
  <c r="D3146" i="10"/>
  <c r="D3145" i="10"/>
  <c r="D3144" i="10"/>
  <c r="D3143" i="10"/>
  <c r="D3142" i="10"/>
  <c r="D3141" i="10"/>
  <c r="D3140" i="10"/>
  <c r="D3139" i="10"/>
  <c r="D3138" i="10"/>
  <c r="D3137" i="10"/>
  <c r="D3136" i="10"/>
  <c r="D3135" i="10"/>
  <c r="D3134" i="10"/>
  <c r="D3133" i="10"/>
  <c r="D3132" i="10"/>
  <c r="D3131" i="10"/>
  <c r="D3130" i="10"/>
  <c r="D3129" i="10"/>
  <c r="D3128" i="10"/>
  <c r="D3127" i="10"/>
  <c r="D3126" i="10"/>
  <c r="D3125" i="10"/>
  <c r="D3124" i="10"/>
  <c r="D3123" i="10"/>
  <c r="D3122" i="10"/>
  <c r="D3121" i="10"/>
  <c r="D3120" i="10"/>
  <c r="D3119" i="10"/>
  <c r="D3118" i="10"/>
  <c r="D3117" i="10"/>
  <c r="D3116" i="10"/>
  <c r="D3115" i="10"/>
  <c r="D3114" i="10"/>
  <c r="D3113" i="10"/>
  <c r="D3112" i="10"/>
  <c r="D3111" i="10"/>
  <c r="D3110" i="10"/>
  <c r="D3109" i="10"/>
  <c r="D3108" i="10"/>
  <c r="D3107" i="10"/>
  <c r="D3106" i="10"/>
  <c r="D3105" i="10"/>
  <c r="D3104" i="10"/>
  <c r="D3103" i="10"/>
  <c r="D3102" i="10"/>
  <c r="D3101" i="10"/>
  <c r="D3100" i="10"/>
  <c r="D3099" i="10"/>
  <c r="D3098" i="10"/>
  <c r="D3097" i="10"/>
  <c r="D3096" i="10"/>
  <c r="D3095" i="10"/>
  <c r="D3094" i="10"/>
  <c r="D3093" i="10"/>
  <c r="D3092" i="10"/>
  <c r="D3091" i="10"/>
  <c r="D3090" i="10"/>
  <c r="D3089" i="10"/>
  <c r="D3088" i="10"/>
  <c r="D3087" i="10"/>
  <c r="D3086" i="10"/>
  <c r="D3085" i="10"/>
  <c r="D3084" i="10"/>
  <c r="D3083" i="10"/>
  <c r="D3082" i="10"/>
  <c r="D3081" i="10"/>
  <c r="D3080" i="10"/>
  <c r="D3079" i="10"/>
  <c r="D3078" i="10"/>
  <c r="D3077" i="10"/>
  <c r="D3076" i="10"/>
  <c r="D3075" i="10"/>
  <c r="D3074" i="10"/>
  <c r="D3073" i="10"/>
  <c r="D3072" i="10"/>
  <c r="D3071" i="10"/>
  <c r="D3070" i="10"/>
  <c r="D3069" i="10"/>
  <c r="D3068" i="10"/>
  <c r="D3067" i="10"/>
  <c r="D3066" i="10"/>
  <c r="D3065" i="10"/>
  <c r="D3064" i="10"/>
  <c r="D3063" i="10"/>
  <c r="D3062" i="10"/>
  <c r="D3061" i="10"/>
  <c r="D3060" i="10"/>
  <c r="D3059" i="10"/>
  <c r="D3058" i="10"/>
  <c r="D3057" i="10"/>
  <c r="D3056" i="10"/>
  <c r="D3055" i="10"/>
  <c r="D3054" i="10"/>
  <c r="D3053" i="10"/>
  <c r="D3052" i="10"/>
  <c r="D3051" i="10"/>
  <c r="D3050" i="10"/>
  <c r="D3049" i="10"/>
  <c r="D3048" i="10"/>
  <c r="D3047" i="10"/>
  <c r="D3046" i="10"/>
  <c r="D3045" i="10"/>
  <c r="D3044" i="10"/>
  <c r="D3043" i="10"/>
  <c r="D3042" i="10"/>
  <c r="D3041" i="10"/>
  <c r="D3040" i="10"/>
  <c r="D3039" i="10"/>
  <c r="D3038" i="10"/>
  <c r="D3037" i="10"/>
  <c r="D3036" i="10"/>
  <c r="D3035" i="10"/>
  <c r="D3034" i="10"/>
  <c r="D3033" i="10"/>
  <c r="D3032" i="10"/>
  <c r="D3031" i="10"/>
  <c r="D3030" i="10"/>
  <c r="D3029" i="10"/>
  <c r="D3028" i="10"/>
  <c r="D3027" i="10"/>
  <c r="D3026" i="10"/>
  <c r="D3025" i="10"/>
  <c r="D3024" i="10"/>
  <c r="D3023" i="10"/>
  <c r="D3022" i="10"/>
  <c r="D3021" i="10"/>
  <c r="D3020" i="10"/>
  <c r="D3019" i="10"/>
  <c r="D3018" i="10"/>
  <c r="D3017" i="10"/>
  <c r="D3016" i="10"/>
  <c r="D3015" i="10"/>
  <c r="D3014" i="10"/>
  <c r="D3013" i="10"/>
  <c r="D3012" i="10"/>
  <c r="D3011" i="10"/>
  <c r="D3010" i="10"/>
  <c r="D3009" i="10"/>
  <c r="D3008" i="10"/>
  <c r="D3007" i="10"/>
  <c r="D3006" i="10"/>
  <c r="D3005" i="10"/>
  <c r="D3004" i="10"/>
  <c r="D3003" i="10"/>
  <c r="D3002" i="10"/>
  <c r="D3001" i="10"/>
  <c r="D3000" i="10"/>
  <c r="D2999" i="10"/>
  <c r="D2998" i="10"/>
  <c r="D2997" i="10"/>
  <c r="D2996" i="10"/>
  <c r="D2995" i="10"/>
  <c r="D2994" i="10"/>
  <c r="D2993" i="10"/>
  <c r="D2992" i="10"/>
  <c r="D2991" i="10"/>
  <c r="D2990" i="10"/>
  <c r="D2989" i="10"/>
  <c r="D2988" i="10"/>
  <c r="D2987" i="10"/>
  <c r="D2986" i="10"/>
  <c r="D2985" i="10"/>
  <c r="D2984" i="10"/>
  <c r="D2983" i="10"/>
  <c r="D2982" i="10"/>
  <c r="D2981" i="10"/>
  <c r="D2980" i="10"/>
  <c r="D2979" i="10"/>
  <c r="D2978" i="10"/>
  <c r="D2977" i="10"/>
  <c r="D2976" i="10"/>
  <c r="D2975" i="10"/>
  <c r="D2974" i="10"/>
  <c r="D2973" i="10"/>
  <c r="D2972" i="10"/>
  <c r="D2971" i="10"/>
  <c r="D2970" i="10"/>
  <c r="D2969" i="10"/>
  <c r="D2968" i="10"/>
  <c r="D2967" i="10"/>
  <c r="D2966" i="10"/>
  <c r="D2965" i="10"/>
  <c r="D2964" i="10"/>
  <c r="D2963" i="10"/>
  <c r="D2962" i="10"/>
  <c r="D2961" i="10"/>
  <c r="D2960" i="10"/>
  <c r="D2959" i="10"/>
  <c r="D2958" i="10"/>
  <c r="D2957" i="10"/>
  <c r="D2956" i="10"/>
  <c r="D2955" i="10"/>
  <c r="D2954" i="10"/>
  <c r="D2953" i="10"/>
  <c r="D2952" i="10"/>
  <c r="D2951" i="10"/>
  <c r="D2950" i="10"/>
  <c r="D2949" i="10"/>
  <c r="D2948" i="10"/>
  <c r="D2947" i="10"/>
  <c r="D2946" i="10"/>
  <c r="D2945" i="10"/>
  <c r="D2944" i="10"/>
  <c r="D2943" i="10"/>
  <c r="D2942" i="10"/>
  <c r="D2941" i="10"/>
  <c r="D2940" i="10"/>
  <c r="D2939" i="10"/>
  <c r="D2938" i="10"/>
  <c r="D2937" i="10"/>
  <c r="D2936" i="10"/>
  <c r="D2935" i="10"/>
  <c r="D2934" i="10"/>
  <c r="D2933" i="10"/>
  <c r="D2932" i="10"/>
  <c r="D2931" i="10"/>
  <c r="D2930" i="10"/>
  <c r="D2929" i="10"/>
  <c r="D2928" i="10"/>
  <c r="D2927" i="10"/>
  <c r="D2926" i="10"/>
  <c r="D2925" i="10"/>
  <c r="D2924" i="10"/>
  <c r="D2923" i="10"/>
  <c r="D2922" i="10"/>
  <c r="D2921" i="10"/>
  <c r="D2920" i="10"/>
  <c r="D2919" i="10"/>
  <c r="D2918" i="10"/>
  <c r="D2917" i="10"/>
  <c r="D2916" i="10"/>
  <c r="D2915" i="10"/>
  <c r="D2914" i="10"/>
  <c r="D2913" i="10"/>
  <c r="D2912" i="10"/>
  <c r="D2911" i="10"/>
  <c r="D2910" i="10"/>
  <c r="D2909" i="10"/>
  <c r="D2908" i="10"/>
  <c r="D2907" i="10"/>
  <c r="D2906" i="10"/>
  <c r="D2905" i="10"/>
  <c r="D2904" i="10"/>
  <c r="D2903" i="10"/>
  <c r="D2902" i="10"/>
  <c r="D2901" i="10"/>
  <c r="D2900" i="10"/>
  <c r="D2899" i="10"/>
  <c r="D2898" i="10"/>
  <c r="D2897" i="10"/>
  <c r="D2896" i="10"/>
  <c r="D2895" i="10"/>
  <c r="D2894" i="10"/>
  <c r="D2893" i="10"/>
  <c r="D2892" i="10"/>
  <c r="D2891" i="10"/>
  <c r="D2890" i="10"/>
  <c r="D2889" i="10"/>
  <c r="D2888" i="10"/>
  <c r="D2887" i="10"/>
  <c r="D2886" i="10"/>
  <c r="D2885" i="10"/>
  <c r="D2884" i="10"/>
  <c r="D2883" i="10"/>
  <c r="D2882" i="10"/>
  <c r="D2881" i="10"/>
  <c r="D2880" i="10"/>
  <c r="D2879" i="10"/>
  <c r="D2878" i="10"/>
  <c r="D2877" i="10"/>
  <c r="D2876" i="10"/>
  <c r="D2875" i="10"/>
  <c r="D2874" i="10"/>
  <c r="D2873" i="10"/>
  <c r="D2872" i="10"/>
  <c r="D2871" i="10"/>
  <c r="D2870" i="10"/>
  <c r="D2869" i="10"/>
  <c r="D2868" i="10"/>
  <c r="D2867" i="10"/>
  <c r="D2866" i="10"/>
  <c r="D2865" i="10"/>
  <c r="D2864" i="10"/>
  <c r="D2863" i="10"/>
  <c r="D2862" i="10"/>
  <c r="D2861" i="10"/>
  <c r="D2860" i="10"/>
  <c r="D2859" i="10"/>
  <c r="D2858" i="10"/>
  <c r="D2857" i="10"/>
  <c r="D2856" i="10"/>
  <c r="D2855" i="10"/>
  <c r="D2854" i="10"/>
  <c r="D2853" i="10"/>
  <c r="D2852" i="10"/>
  <c r="D2851" i="10"/>
  <c r="D2850" i="10"/>
  <c r="D2849" i="10"/>
  <c r="D2848" i="10"/>
  <c r="D2847" i="10"/>
  <c r="D2846" i="10"/>
  <c r="D2845" i="10"/>
  <c r="D2844" i="10"/>
  <c r="D2843" i="10"/>
  <c r="D2842" i="10"/>
  <c r="D2841" i="10"/>
  <c r="D2840" i="10"/>
  <c r="D2839" i="10"/>
  <c r="D2838" i="10"/>
  <c r="D2837" i="10"/>
  <c r="D2836" i="10"/>
  <c r="D2835" i="10"/>
  <c r="D2834" i="10"/>
  <c r="D2833" i="10"/>
  <c r="D2832" i="10"/>
  <c r="D2831" i="10"/>
  <c r="D2830" i="10"/>
  <c r="D2829" i="10"/>
  <c r="D2828" i="10"/>
  <c r="D2827" i="10"/>
  <c r="D2826" i="10"/>
  <c r="D2825" i="10"/>
  <c r="D2824" i="10"/>
  <c r="D2823" i="10"/>
  <c r="D2822" i="10"/>
  <c r="D2821" i="10"/>
  <c r="D2820" i="10"/>
  <c r="D2819" i="10"/>
  <c r="D2818" i="10"/>
  <c r="D2817" i="10"/>
  <c r="D2816" i="10"/>
  <c r="D2815" i="10"/>
  <c r="D2814" i="10"/>
  <c r="D2813" i="10"/>
  <c r="D2812" i="10"/>
  <c r="D2811" i="10"/>
  <c r="D2810" i="10"/>
  <c r="D2809" i="10"/>
  <c r="D2808" i="10"/>
  <c r="D2807" i="10"/>
  <c r="D2806" i="10"/>
  <c r="D2805" i="10"/>
  <c r="D2804" i="10"/>
  <c r="D2803" i="10"/>
  <c r="D2802" i="10"/>
  <c r="D2801" i="10"/>
  <c r="D2800" i="10"/>
  <c r="D2799" i="10"/>
  <c r="D2798" i="10"/>
  <c r="D2797" i="10"/>
  <c r="D2796" i="10"/>
  <c r="D2795" i="10"/>
  <c r="D2794" i="10"/>
  <c r="D2793" i="10"/>
  <c r="D2792" i="10"/>
  <c r="D2791" i="10"/>
  <c r="D2790" i="10"/>
  <c r="D2789" i="10"/>
  <c r="D2788" i="10"/>
  <c r="D2787" i="10"/>
  <c r="D2786" i="10"/>
  <c r="D2785" i="10"/>
  <c r="D2784" i="10"/>
  <c r="D2783" i="10"/>
  <c r="D2782" i="10"/>
  <c r="D2781" i="10"/>
  <c r="D2780" i="10"/>
  <c r="D2779" i="10"/>
  <c r="D2778" i="10"/>
  <c r="D2777" i="10"/>
  <c r="D2776" i="10"/>
  <c r="D2775" i="10"/>
  <c r="D2774" i="10"/>
  <c r="D2773" i="10"/>
  <c r="D2772" i="10"/>
  <c r="D2771" i="10"/>
  <c r="D2770" i="10"/>
  <c r="D2769" i="10"/>
  <c r="D2768" i="10"/>
  <c r="D2767" i="10"/>
  <c r="D2766" i="10"/>
  <c r="D2765" i="10"/>
  <c r="D2764" i="10"/>
  <c r="D2763" i="10"/>
  <c r="D2762" i="10"/>
  <c r="D2761" i="10"/>
  <c r="D2760" i="10"/>
  <c r="D2759" i="10"/>
  <c r="D2758" i="10"/>
  <c r="D2757" i="10"/>
  <c r="D2756" i="10"/>
  <c r="D2755" i="10"/>
  <c r="D2754" i="10"/>
  <c r="D2753" i="10"/>
  <c r="D2752" i="10"/>
  <c r="D2751" i="10"/>
  <c r="D2750" i="10"/>
  <c r="D2749" i="10"/>
  <c r="D2748" i="10"/>
  <c r="D2747" i="10"/>
  <c r="D2746" i="10"/>
  <c r="D2745" i="10"/>
  <c r="D2744" i="10"/>
  <c r="D2743" i="10"/>
  <c r="D2742" i="10"/>
  <c r="D2741" i="10"/>
  <c r="D2740" i="10"/>
  <c r="D2739" i="10"/>
  <c r="D2738" i="10"/>
  <c r="D2737" i="10"/>
  <c r="D2736" i="10"/>
  <c r="D2735" i="10"/>
  <c r="D2734" i="10"/>
  <c r="D2733" i="10"/>
  <c r="D2732" i="10"/>
  <c r="D2731" i="10"/>
  <c r="D2730" i="10"/>
  <c r="D2729" i="10"/>
  <c r="D2728" i="10"/>
  <c r="D2727" i="10"/>
  <c r="D2726" i="10"/>
  <c r="D2725" i="10"/>
  <c r="D2724" i="10"/>
  <c r="D2723" i="10"/>
  <c r="D2722" i="10"/>
  <c r="D2721" i="10"/>
  <c r="D2720" i="10"/>
  <c r="D2719" i="10"/>
  <c r="D2718" i="10"/>
  <c r="D2717" i="10"/>
  <c r="D2716" i="10"/>
  <c r="D2715" i="10"/>
  <c r="D2714" i="10"/>
  <c r="D2713" i="10"/>
  <c r="D2712" i="10"/>
  <c r="D2711" i="10"/>
  <c r="D2710" i="10"/>
  <c r="D2709" i="10"/>
  <c r="D2708" i="10"/>
  <c r="D2707" i="10"/>
  <c r="D2706" i="10"/>
  <c r="D2705" i="10"/>
  <c r="D2704" i="10"/>
  <c r="D2703" i="10"/>
  <c r="D2702" i="10"/>
  <c r="D2701" i="10"/>
  <c r="D2700" i="10"/>
  <c r="D2699" i="10"/>
  <c r="D2698" i="10"/>
  <c r="D2697" i="10"/>
  <c r="D2696" i="10"/>
  <c r="D2695" i="10"/>
  <c r="D2694" i="10"/>
  <c r="D2693" i="10"/>
  <c r="D2692" i="10"/>
  <c r="D2691" i="10"/>
  <c r="D2690" i="10"/>
  <c r="D2689" i="10"/>
  <c r="D2688" i="10"/>
  <c r="D2687" i="10"/>
  <c r="D2686" i="10"/>
  <c r="D2685" i="10"/>
  <c r="D2684" i="10"/>
  <c r="D2683" i="10"/>
  <c r="D2682" i="10"/>
  <c r="D2681" i="10"/>
  <c r="D2680" i="10"/>
  <c r="D2679" i="10"/>
  <c r="D2678" i="10"/>
  <c r="D2677" i="10"/>
  <c r="D2676" i="10"/>
  <c r="D2675" i="10"/>
  <c r="D2674" i="10"/>
  <c r="D2673" i="10"/>
  <c r="D2672" i="10"/>
  <c r="D2671" i="10"/>
  <c r="D2670" i="10"/>
  <c r="D2669" i="10"/>
  <c r="D2668" i="10"/>
  <c r="D2667" i="10"/>
  <c r="D2666" i="10"/>
  <c r="D2665" i="10"/>
  <c r="D2664" i="10"/>
  <c r="D2663" i="10"/>
  <c r="D2662" i="10"/>
  <c r="D2661" i="10"/>
  <c r="D2660" i="10"/>
  <c r="D2659" i="10"/>
  <c r="D2658" i="10"/>
  <c r="D2657" i="10"/>
  <c r="D2656" i="10"/>
  <c r="D2655" i="10"/>
  <c r="D2654" i="10"/>
  <c r="D2653" i="10"/>
  <c r="D2652" i="10"/>
  <c r="D2651" i="10"/>
  <c r="D2650" i="10"/>
  <c r="D2649" i="10"/>
  <c r="D2648" i="10"/>
  <c r="D2647" i="10"/>
  <c r="D2646" i="10"/>
  <c r="D2645" i="10"/>
  <c r="D2644" i="10"/>
  <c r="D2643" i="10"/>
  <c r="D2642" i="10"/>
  <c r="D2641" i="10"/>
  <c r="D2640" i="10"/>
  <c r="D2639" i="10"/>
  <c r="D2638" i="10"/>
  <c r="D2637" i="10"/>
  <c r="D2636" i="10"/>
  <c r="D2635" i="10"/>
  <c r="D2634" i="10"/>
  <c r="D2633" i="10"/>
  <c r="D2632" i="10"/>
  <c r="D2631" i="10"/>
  <c r="D2630" i="10"/>
  <c r="D2629" i="10"/>
  <c r="D2628" i="10"/>
  <c r="D2627" i="10"/>
  <c r="D2626" i="10"/>
  <c r="D2625" i="10"/>
  <c r="D2624" i="10"/>
  <c r="D2623" i="10"/>
  <c r="D2622" i="10"/>
  <c r="D2621" i="10"/>
  <c r="D2620" i="10"/>
  <c r="D2619" i="10"/>
  <c r="D2618" i="10"/>
  <c r="D2617" i="10"/>
  <c r="D2616" i="10"/>
  <c r="D2615" i="10"/>
  <c r="D2614" i="10"/>
  <c r="D2613" i="10"/>
  <c r="D2612" i="10"/>
  <c r="D2611" i="10"/>
  <c r="D2610" i="10"/>
  <c r="D2609" i="10"/>
  <c r="D2608" i="10"/>
  <c r="D2607" i="10"/>
  <c r="D2606" i="10"/>
  <c r="D2605" i="10"/>
  <c r="D2604" i="10"/>
  <c r="D2603" i="10"/>
  <c r="D2602" i="10"/>
  <c r="D2601" i="10"/>
  <c r="D2600" i="10"/>
  <c r="D2599" i="10"/>
  <c r="D2598" i="10"/>
  <c r="D2597" i="10"/>
  <c r="D2596" i="10"/>
  <c r="D2595" i="10"/>
  <c r="D2594" i="10"/>
  <c r="D2593" i="10"/>
  <c r="D2592" i="10"/>
  <c r="D2591" i="10"/>
  <c r="D2590" i="10"/>
  <c r="D2589" i="10"/>
  <c r="D2588" i="10"/>
  <c r="D2587" i="10"/>
  <c r="D2586" i="10"/>
  <c r="D2585" i="10"/>
  <c r="D2584" i="10"/>
  <c r="D2583" i="10"/>
  <c r="D2582" i="10"/>
  <c r="D2581" i="10"/>
  <c r="D2580" i="10"/>
  <c r="D2579" i="10"/>
  <c r="D2578" i="10"/>
  <c r="D2577" i="10"/>
  <c r="D2576" i="10"/>
  <c r="D2575" i="10"/>
  <c r="D2574" i="10"/>
  <c r="D2573" i="10"/>
  <c r="D2572" i="10"/>
  <c r="D2571" i="10"/>
  <c r="D2570" i="10"/>
  <c r="D2569" i="10"/>
  <c r="D2568" i="10"/>
  <c r="D2567" i="10"/>
  <c r="D2566" i="10"/>
  <c r="D2565" i="10"/>
  <c r="D2564" i="10"/>
  <c r="D2563" i="10"/>
  <c r="D2562" i="10"/>
  <c r="D2561" i="10"/>
  <c r="D2560" i="10"/>
  <c r="D2559" i="10"/>
  <c r="D2558" i="10"/>
  <c r="D2557" i="10"/>
  <c r="D2556" i="10"/>
  <c r="D2555" i="10"/>
  <c r="D2554" i="10"/>
  <c r="D2553" i="10"/>
  <c r="D2552" i="10"/>
  <c r="D2551" i="10"/>
  <c r="D2550" i="10"/>
  <c r="D2549" i="10"/>
  <c r="D2548" i="10"/>
  <c r="D2547" i="10"/>
  <c r="D2546" i="10"/>
  <c r="D2545" i="10"/>
  <c r="D2544" i="10"/>
  <c r="D2543" i="10"/>
  <c r="D2542" i="10"/>
  <c r="D2541" i="10"/>
  <c r="D2540" i="10"/>
  <c r="D2539" i="10"/>
  <c r="D2538" i="10"/>
  <c r="D2537" i="10"/>
  <c r="D2536" i="10"/>
  <c r="D2535" i="10"/>
  <c r="D2534" i="10"/>
  <c r="D2533" i="10"/>
  <c r="D2532" i="10"/>
  <c r="D2531" i="10"/>
  <c r="D2530" i="10"/>
  <c r="D2529" i="10"/>
  <c r="D2528" i="10"/>
  <c r="D2527" i="10"/>
  <c r="D2526" i="10"/>
  <c r="D2525" i="10"/>
  <c r="D2524" i="10"/>
  <c r="D2523" i="10"/>
  <c r="D2522" i="10"/>
  <c r="D2521" i="10"/>
  <c r="D2520" i="10"/>
  <c r="D2519" i="10"/>
  <c r="D2518" i="10"/>
  <c r="D2517" i="10"/>
  <c r="D2516" i="10"/>
  <c r="D2515" i="10"/>
  <c r="D2514" i="10"/>
  <c r="D2513" i="10"/>
  <c r="D2512" i="10"/>
  <c r="D2511" i="10"/>
  <c r="D2510" i="10"/>
  <c r="D2509" i="10"/>
  <c r="D2508" i="10"/>
  <c r="D2507" i="10"/>
  <c r="D2506" i="10"/>
  <c r="D2505" i="10"/>
  <c r="D2504" i="10"/>
  <c r="D2503" i="10"/>
  <c r="D2502" i="10"/>
  <c r="D2501" i="10"/>
  <c r="D2500" i="10"/>
  <c r="D2499" i="10"/>
  <c r="D2498" i="10"/>
  <c r="D2497" i="10"/>
  <c r="D2496" i="10"/>
  <c r="D2495" i="10"/>
  <c r="D2494" i="10"/>
  <c r="D2493" i="10"/>
  <c r="D2492" i="10"/>
  <c r="D2491" i="10"/>
  <c r="D2490" i="10"/>
  <c r="D2489" i="10"/>
  <c r="D2488" i="10"/>
  <c r="D2487" i="10"/>
  <c r="D2486" i="10"/>
  <c r="D2485" i="10"/>
  <c r="D2484" i="10"/>
  <c r="D2483" i="10"/>
  <c r="D2482" i="10"/>
  <c r="D2481" i="10"/>
  <c r="D2480" i="10"/>
  <c r="D2479" i="10"/>
  <c r="D2478" i="10"/>
  <c r="D2477" i="10"/>
  <c r="D2476" i="10"/>
  <c r="D2475" i="10"/>
  <c r="D2474" i="10"/>
  <c r="D2473" i="10"/>
  <c r="D2472" i="10"/>
  <c r="D2471" i="10"/>
  <c r="D2470" i="10"/>
  <c r="D2469" i="10"/>
  <c r="D2468" i="10"/>
  <c r="D2467" i="10"/>
  <c r="D2466" i="10"/>
  <c r="D2465" i="10"/>
  <c r="D2464" i="10"/>
  <c r="D2463" i="10"/>
  <c r="D2462" i="10"/>
  <c r="D2461" i="10"/>
  <c r="D2460" i="10"/>
  <c r="D2459" i="10"/>
  <c r="D2458" i="10"/>
  <c r="D2457" i="10"/>
  <c r="D2456" i="10"/>
  <c r="D2455" i="10"/>
  <c r="D2454" i="10"/>
  <c r="D2453" i="10"/>
  <c r="D2452" i="10"/>
  <c r="D2451" i="10"/>
  <c r="D2450" i="10"/>
  <c r="D2449" i="10"/>
  <c r="D2448" i="10"/>
  <c r="D2447" i="10"/>
  <c r="D2446" i="10"/>
  <c r="D2445" i="10"/>
  <c r="D2444" i="10"/>
  <c r="D2443" i="10"/>
  <c r="D2442" i="10"/>
  <c r="D2441" i="10"/>
  <c r="D2440" i="10"/>
  <c r="D2439" i="10"/>
  <c r="D2438" i="10"/>
  <c r="D2437" i="10"/>
  <c r="D2436" i="10"/>
  <c r="D2435" i="10"/>
  <c r="D2434" i="10"/>
  <c r="D2433" i="10"/>
  <c r="D2432" i="10"/>
  <c r="D2431" i="10"/>
  <c r="D2430" i="10"/>
  <c r="D2429" i="10"/>
  <c r="D2428" i="10"/>
  <c r="D2427" i="10"/>
  <c r="D2426" i="10"/>
  <c r="D2425" i="10"/>
  <c r="D2424" i="10"/>
  <c r="D2423" i="10"/>
  <c r="D2422" i="10"/>
  <c r="D2421" i="10"/>
  <c r="D2420" i="10"/>
  <c r="D2419" i="10"/>
  <c r="D2418" i="10"/>
  <c r="D2417" i="10"/>
  <c r="D2416" i="10"/>
  <c r="D2415" i="10"/>
  <c r="D2414" i="10"/>
  <c r="D2413" i="10"/>
  <c r="D2412" i="10"/>
  <c r="D2411" i="10"/>
  <c r="D2410" i="10"/>
  <c r="D2409" i="10"/>
  <c r="D2408" i="10"/>
  <c r="D2407" i="10"/>
  <c r="D2406" i="10"/>
  <c r="D2405" i="10"/>
  <c r="D2404" i="10"/>
  <c r="D2403" i="10"/>
  <c r="D2402" i="10"/>
  <c r="D2401" i="10"/>
  <c r="D2400" i="10"/>
  <c r="D2399" i="10"/>
  <c r="D2398" i="10"/>
  <c r="D2397" i="10"/>
  <c r="D2396" i="10"/>
  <c r="D2395" i="10"/>
  <c r="D2394" i="10"/>
  <c r="D2393" i="10"/>
  <c r="D2392" i="10"/>
  <c r="D2391" i="10"/>
  <c r="D2390" i="10"/>
  <c r="D2389" i="10"/>
  <c r="D2388" i="10"/>
  <c r="D2387" i="10"/>
  <c r="D2386" i="10"/>
  <c r="D2385" i="10"/>
  <c r="D2384" i="10"/>
  <c r="D2383" i="10"/>
  <c r="D2382" i="10"/>
  <c r="D2381" i="10"/>
  <c r="D2380" i="10"/>
  <c r="D2379" i="10"/>
  <c r="D2378" i="10"/>
  <c r="D2377" i="10"/>
  <c r="D2376" i="10"/>
  <c r="D2375" i="10"/>
  <c r="D2374" i="10"/>
  <c r="D2373" i="10"/>
  <c r="D2372" i="10"/>
  <c r="D2371" i="10"/>
  <c r="D2370" i="10"/>
  <c r="D2369" i="10"/>
  <c r="D2368" i="10"/>
  <c r="D2367" i="10"/>
  <c r="D2366" i="10"/>
  <c r="D2365" i="10"/>
  <c r="D2364" i="10"/>
  <c r="D2363" i="10"/>
  <c r="D2362" i="10"/>
  <c r="D2361" i="10"/>
  <c r="D2360" i="10"/>
  <c r="D2359" i="10"/>
  <c r="D2358" i="10"/>
  <c r="D2357" i="10"/>
  <c r="D2356" i="10"/>
  <c r="D2355" i="10"/>
  <c r="D2354" i="10"/>
  <c r="D2353" i="10"/>
  <c r="D2352" i="10"/>
  <c r="D2351" i="10"/>
  <c r="D2350" i="10"/>
  <c r="D2349" i="10"/>
  <c r="D2348" i="10"/>
  <c r="D2347" i="10"/>
  <c r="D2346" i="10"/>
  <c r="D2345" i="10"/>
  <c r="D2344" i="10"/>
  <c r="D2343" i="10"/>
  <c r="D2342" i="10"/>
  <c r="D2341" i="10"/>
  <c r="D2340" i="10"/>
  <c r="D2339" i="10"/>
  <c r="D2338" i="10"/>
  <c r="D2337" i="10"/>
  <c r="D2336" i="10"/>
  <c r="D2335" i="10"/>
  <c r="D2334" i="10"/>
  <c r="D2333" i="10"/>
  <c r="D2332" i="10"/>
  <c r="D2331" i="10"/>
  <c r="D2330" i="10"/>
  <c r="D2329" i="10"/>
  <c r="D2328" i="10"/>
  <c r="D2327" i="10"/>
  <c r="D2326" i="10"/>
  <c r="D2325" i="10"/>
  <c r="D2324" i="10"/>
  <c r="D2323" i="10"/>
  <c r="D2322" i="10"/>
  <c r="D2321" i="10"/>
  <c r="D2320" i="10"/>
  <c r="D2319" i="10"/>
  <c r="D2318" i="10"/>
  <c r="D2317" i="10"/>
  <c r="D2316" i="10"/>
  <c r="D2315" i="10"/>
  <c r="D2314" i="10"/>
  <c r="D2313" i="10"/>
  <c r="D2312" i="10"/>
  <c r="D2311" i="10"/>
  <c r="D2310" i="10"/>
  <c r="D2309" i="10"/>
  <c r="D2308" i="10"/>
  <c r="D2307" i="10"/>
  <c r="D2306" i="10"/>
  <c r="D2305" i="10"/>
  <c r="D2304" i="10"/>
  <c r="D2303" i="10"/>
  <c r="D2302" i="10"/>
  <c r="D2301" i="10"/>
  <c r="D2300" i="10"/>
  <c r="D2299" i="10"/>
  <c r="D2298" i="10"/>
  <c r="D2297" i="10"/>
  <c r="D2296" i="10"/>
  <c r="D2295" i="10"/>
  <c r="D2294" i="10"/>
  <c r="D2293" i="10"/>
  <c r="D2292" i="10"/>
  <c r="D2291" i="10"/>
  <c r="D2290" i="10"/>
  <c r="D2289" i="10"/>
  <c r="D2288" i="10"/>
  <c r="D2287" i="10"/>
  <c r="D2286" i="10"/>
  <c r="D2285" i="10"/>
  <c r="D2284" i="10"/>
  <c r="D2283" i="10"/>
  <c r="D2282" i="10"/>
  <c r="D2281" i="10"/>
  <c r="D2280" i="10"/>
  <c r="D2279" i="10"/>
  <c r="D2278" i="10"/>
  <c r="D2277" i="10"/>
  <c r="D2276" i="10"/>
  <c r="D2275" i="10"/>
  <c r="D2274" i="10"/>
  <c r="D2273" i="10"/>
  <c r="D2272" i="10"/>
  <c r="D2271" i="10"/>
  <c r="D2270" i="10"/>
  <c r="D2269" i="10"/>
  <c r="D2268" i="10"/>
  <c r="D2267" i="10"/>
  <c r="D2266" i="10"/>
  <c r="D2265" i="10"/>
  <c r="D2264" i="10"/>
  <c r="D2263" i="10"/>
  <c r="D2262" i="10"/>
  <c r="D2261" i="10"/>
  <c r="D2260" i="10"/>
  <c r="D2259" i="10"/>
  <c r="D2258" i="10"/>
  <c r="D2257" i="10"/>
  <c r="D2256" i="10"/>
  <c r="D2255" i="10"/>
  <c r="D2254" i="10"/>
  <c r="D2253" i="10"/>
  <c r="D2252" i="10"/>
  <c r="D2251" i="10"/>
  <c r="D2250" i="10"/>
  <c r="D2249" i="10"/>
  <c r="D2248" i="10"/>
  <c r="D2247" i="10"/>
  <c r="D2246" i="10"/>
  <c r="D2245" i="10"/>
  <c r="D2244" i="10"/>
  <c r="D2243" i="10"/>
  <c r="D2242" i="10"/>
  <c r="D2241" i="10"/>
  <c r="D2240" i="10"/>
  <c r="D2239" i="10"/>
  <c r="D2238" i="10"/>
  <c r="D2237" i="10"/>
  <c r="D2236" i="10"/>
  <c r="D2235" i="10"/>
  <c r="D2234" i="10"/>
  <c r="D2233" i="10"/>
  <c r="D2232" i="10"/>
  <c r="D2231" i="10"/>
  <c r="D2230" i="10"/>
  <c r="D2229" i="10"/>
  <c r="D2228" i="10"/>
  <c r="D2227" i="10"/>
  <c r="D2226" i="10"/>
  <c r="D2225" i="10"/>
  <c r="D2224" i="10"/>
  <c r="D2223" i="10"/>
  <c r="D2222" i="10"/>
  <c r="D2221" i="10"/>
  <c r="D2220" i="10"/>
  <c r="D2219" i="10"/>
  <c r="D2218" i="10"/>
  <c r="D2217" i="10"/>
  <c r="D2216" i="10"/>
  <c r="D2215" i="10"/>
  <c r="D2214" i="10"/>
  <c r="D2213" i="10"/>
  <c r="D2212" i="10"/>
  <c r="D2211" i="10"/>
  <c r="D2210" i="10"/>
  <c r="D2209" i="10"/>
  <c r="D2208" i="10"/>
  <c r="D2207" i="10"/>
  <c r="D2206" i="10"/>
  <c r="D2205" i="10"/>
  <c r="D2204" i="10"/>
  <c r="D2203" i="10"/>
  <c r="D2202" i="10"/>
  <c r="D2201" i="10"/>
  <c r="D2200" i="10"/>
  <c r="D2199" i="10"/>
  <c r="D2198" i="10"/>
  <c r="D2197" i="10"/>
  <c r="D2196" i="10"/>
  <c r="D2195" i="10"/>
  <c r="D2194" i="10"/>
  <c r="D2193" i="10"/>
  <c r="D2192" i="10"/>
  <c r="D2191" i="10"/>
  <c r="D2190" i="10"/>
  <c r="D2189" i="10"/>
  <c r="D2188" i="10"/>
  <c r="D2187" i="10"/>
  <c r="D2186" i="10"/>
  <c r="D2185" i="10"/>
  <c r="D2184" i="10"/>
  <c r="D2183" i="10"/>
  <c r="D2182" i="10"/>
  <c r="D2181" i="10"/>
  <c r="D2180" i="10"/>
  <c r="D2179" i="10"/>
  <c r="D2178" i="10"/>
  <c r="D2177" i="10"/>
  <c r="D2176" i="10"/>
  <c r="D2175" i="10"/>
  <c r="D2174" i="10"/>
  <c r="D2173" i="10"/>
  <c r="D2172" i="10"/>
  <c r="D2171" i="10"/>
  <c r="D2170" i="10"/>
  <c r="D2169" i="10"/>
  <c r="D2168" i="10"/>
  <c r="D2167" i="10"/>
  <c r="D2166" i="10"/>
  <c r="D2165" i="10"/>
  <c r="D2164" i="10"/>
  <c r="D2163" i="10"/>
  <c r="D2162" i="10"/>
  <c r="D2161" i="10"/>
  <c r="D2160" i="10"/>
  <c r="D2159" i="10"/>
  <c r="D2158" i="10"/>
  <c r="D2157" i="10"/>
  <c r="D2156" i="10"/>
  <c r="D2155" i="10"/>
  <c r="D2154" i="10"/>
  <c r="D2153" i="10"/>
  <c r="D2152" i="10"/>
  <c r="D2151" i="10"/>
  <c r="D2150" i="10"/>
  <c r="D2149" i="10"/>
  <c r="D2148" i="10"/>
  <c r="D2147" i="10"/>
  <c r="D2146" i="10"/>
  <c r="D2145" i="10"/>
  <c r="D2144" i="10"/>
  <c r="D2143" i="10"/>
  <c r="D2142" i="10"/>
  <c r="D2141" i="10"/>
  <c r="D2140" i="10"/>
  <c r="D2139" i="10"/>
  <c r="D2138" i="10"/>
  <c r="D2137" i="10"/>
  <c r="D2136" i="10"/>
  <c r="D2135" i="10"/>
  <c r="D2134" i="10"/>
  <c r="D2133" i="10"/>
  <c r="D2132" i="10"/>
  <c r="D2131" i="10"/>
  <c r="D2130" i="10"/>
  <c r="D2129" i="10"/>
  <c r="D2128" i="10"/>
  <c r="D2127" i="10"/>
  <c r="D2126" i="10"/>
  <c r="D2125" i="10"/>
  <c r="D2124" i="10"/>
  <c r="D2123" i="10"/>
  <c r="D2122" i="10"/>
  <c r="D2121" i="10"/>
  <c r="D2120" i="10"/>
  <c r="D2119" i="10"/>
  <c r="D2118" i="10"/>
  <c r="D2117" i="10"/>
  <c r="D2116" i="10"/>
  <c r="D2115" i="10"/>
  <c r="D2114" i="10"/>
  <c r="D2113" i="10"/>
  <c r="D2112" i="10"/>
  <c r="D2111" i="10"/>
  <c r="D2110" i="10"/>
  <c r="D2109" i="10"/>
  <c r="D2108" i="10"/>
  <c r="D2107" i="10"/>
  <c r="D2106" i="10"/>
  <c r="D2105" i="10"/>
  <c r="D2104" i="10"/>
  <c r="D2103" i="10"/>
  <c r="D2102" i="10"/>
  <c r="D2101" i="10"/>
  <c r="D2100" i="10"/>
  <c r="D2099" i="10"/>
  <c r="D2098" i="10"/>
  <c r="D2097" i="10"/>
  <c r="D2096" i="10"/>
  <c r="D2095" i="10"/>
  <c r="D2094" i="10"/>
  <c r="D2093" i="10"/>
  <c r="D2092" i="10"/>
  <c r="D2091" i="10"/>
  <c r="D2090" i="10"/>
  <c r="D2089" i="10"/>
  <c r="D2088" i="10"/>
  <c r="D2087" i="10"/>
  <c r="D2086" i="10"/>
  <c r="D2085" i="10"/>
  <c r="D2084" i="10"/>
  <c r="D2083" i="10"/>
  <c r="D2082" i="10"/>
  <c r="D2081" i="10"/>
  <c r="D2080" i="10"/>
  <c r="D2079" i="10"/>
  <c r="D2078" i="10"/>
  <c r="D2077" i="10"/>
  <c r="D2076" i="10"/>
  <c r="D2075" i="10"/>
  <c r="D2074" i="10"/>
  <c r="D2073" i="10"/>
  <c r="D2072" i="10"/>
  <c r="D2071" i="10"/>
  <c r="D2070" i="10"/>
  <c r="D2069" i="10"/>
  <c r="D2068" i="10"/>
  <c r="D2067" i="10"/>
  <c r="D2066" i="10"/>
  <c r="D2065" i="10"/>
  <c r="D2064" i="10"/>
  <c r="D2063" i="10"/>
  <c r="D2062" i="10"/>
  <c r="D2061" i="10"/>
  <c r="D2060" i="10"/>
  <c r="D2059" i="10"/>
  <c r="D2058" i="10"/>
  <c r="D2057" i="10"/>
  <c r="D2056" i="10"/>
  <c r="D2055" i="10"/>
  <c r="D2054" i="10"/>
  <c r="D2053" i="10"/>
  <c r="D2052" i="10"/>
  <c r="D2051" i="10"/>
  <c r="D2050" i="10"/>
  <c r="D2049" i="10"/>
  <c r="D2048" i="10"/>
  <c r="D2047" i="10"/>
  <c r="D2046" i="10"/>
  <c r="D2045" i="10"/>
  <c r="D2044" i="10"/>
  <c r="D2043" i="10"/>
  <c r="D2042" i="10"/>
  <c r="D2041" i="10"/>
  <c r="D2040" i="10"/>
  <c r="D2039" i="10"/>
  <c r="D2038" i="10"/>
  <c r="D2037" i="10"/>
  <c r="D2036" i="10"/>
  <c r="D2035" i="10"/>
  <c r="D2034" i="10"/>
  <c r="D2033" i="10"/>
  <c r="D2032" i="10"/>
  <c r="D2031" i="10"/>
  <c r="D2030" i="10"/>
  <c r="D2029" i="10"/>
  <c r="D2028" i="10"/>
  <c r="D2027" i="10"/>
  <c r="D2026" i="10"/>
  <c r="D2025" i="10"/>
  <c r="D2024" i="10"/>
  <c r="D2023" i="10"/>
  <c r="D2022" i="10"/>
  <c r="D2021" i="10"/>
  <c r="D2020" i="10"/>
  <c r="D2019" i="10"/>
  <c r="D2018" i="10"/>
  <c r="D2017" i="10"/>
  <c r="D2016" i="10"/>
  <c r="D2015" i="10"/>
  <c r="D2014" i="10"/>
  <c r="D2013" i="10"/>
  <c r="D2012" i="10"/>
  <c r="D2011" i="10"/>
  <c r="D2010" i="10"/>
  <c r="D2009" i="10"/>
  <c r="D2008" i="10"/>
  <c r="D2007" i="10"/>
  <c r="D2006" i="10"/>
  <c r="D2005" i="10"/>
  <c r="D2004" i="10"/>
  <c r="D2003" i="10"/>
  <c r="D2002" i="10"/>
  <c r="D2001" i="10"/>
  <c r="D2000" i="10"/>
  <c r="D1999" i="10"/>
  <c r="D1998" i="10"/>
  <c r="D1997" i="10"/>
  <c r="D1996" i="10"/>
  <c r="D1995" i="10"/>
  <c r="D1994" i="10"/>
  <c r="D1993" i="10"/>
  <c r="D1992" i="10"/>
  <c r="D1991" i="10"/>
  <c r="D1990" i="10"/>
  <c r="D1989" i="10"/>
  <c r="D1988" i="10"/>
  <c r="D1987" i="10"/>
  <c r="D1986" i="10"/>
  <c r="D1985" i="10"/>
  <c r="D1984" i="10"/>
  <c r="D1983" i="10"/>
  <c r="D1982" i="10"/>
  <c r="D1981" i="10"/>
  <c r="D1980" i="10"/>
  <c r="D1979" i="10"/>
  <c r="D1978" i="10"/>
  <c r="D1977" i="10"/>
  <c r="D1976" i="10"/>
  <c r="D1975" i="10"/>
  <c r="D1974" i="10"/>
  <c r="D1973" i="10"/>
  <c r="D1972" i="10"/>
  <c r="D1971" i="10"/>
  <c r="D1970" i="10"/>
  <c r="D1969" i="10"/>
  <c r="D1968" i="10"/>
  <c r="D1967" i="10"/>
  <c r="D1966" i="10"/>
  <c r="D1965" i="10"/>
  <c r="D1964" i="10"/>
  <c r="D1963" i="10"/>
  <c r="D1962" i="10"/>
  <c r="D1961" i="10"/>
  <c r="D1960" i="10"/>
  <c r="D1959" i="10"/>
  <c r="D1958" i="10"/>
  <c r="D1957" i="10"/>
  <c r="D1956" i="10"/>
  <c r="D1955" i="10"/>
  <c r="D1954" i="10"/>
  <c r="D1953" i="10"/>
  <c r="D1952" i="10"/>
  <c r="D1951" i="10"/>
  <c r="D1950" i="10"/>
  <c r="D1949" i="10"/>
  <c r="D1948" i="10"/>
  <c r="D1947" i="10"/>
  <c r="D1946" i="10"/>
  <c r="D1945" i="10"/>
  <c r="D1944" i="10"/>
  <c r="D1943" i="10"/>
  <c r="D1942" i="10"/>
  <c r="D1941" i="10"/>
  <c r="D1940" i="10"/>
  <c r="D1939" i="10"/>
  <c r="D1938" i="10"/>
  <c r="D1937" i="10"/>
  <c r="D1936" i="10"/>
  <c r="D1935" i="10"/>
  <c r="D1934" i="10"/>
  <c r="D1933" i="10"/>
  <c r="D1932" i="10"/>
  <c r="D1931" i="10"/>
  <c r="D1930" i="10"/>
  <c r="D1929" i="10"/>
  <c r="D1928" i="10"/>
  <c r="D1927" i="10"/>
  <c r="D1926" i="10"/>
  <c r="D1925" i="10"/>
  <c r="D1924" i="10"/>
  <c r="D1923" i="10"/>
  <c r="D1922" i="10"/>
  <c r="D1921" i="10"/>
  <c r="D1920" i="10"/>
  <c r="D1919" i="10"/>
  <c r="D1918" i="10"/>
  <c r="D1917" i="10"/>
  <c r="D1916" i="10"/>
  <c r="D1915" i="10"/>
  <c r="D1914" i="10"/>
  <c r="D1913" i="10"/>
  <c r="D1912" i="10"/>
  <c r="D1911" i="10"/>
  <c r="D1910" i="10"/>
  <c r="D1909" i="10"/>
  <c r="D1908" i="10"/>
  <c r="D1907" i="10"/>
  <c r="D1906" i="10"/>
  <c r="D1905" i="10"/>
  <c r="D1904" i="10"/>
  <c r="D1903" i="10"/>
  <c r="D1902" i="10"/>
  <c r="D1901" i="10"/>
  <c r="D1900" i="10"/>
  <c r="D1899" i="10"/>
  <c r="D1898" i="10"/>
  <c r="D1897" i="10"/>
  <c r="D1896" i="10"/>
  <c r="D1895" i="10"/>
  <c r="D1894" i="10"/>
  <c r="D1893" i="10"/>
  <c r="D1892" i="10"/>
  <c r="D1891" i="10"/>
  <c r="D1890" i="10"/>
  <c r="D1889" i="10"/>
  <c r="D1888" i="10"/>
  <c r="D1887" i="10"/>
  <c r="D1886" i="10"/>
  <c r="D1885" i="10"/>
  <c r="D1884" i="10"/>
  <c r="D1883" i="10"/>
  <c r="D1882" i="10"/>
  <c r="D1881" i="10"/>
  <c r="D1880" i="10"/>
  <c r="D1879" i="10"/>
  <c r="D1878" i="10"/>
  <c r="D1877" i="10"/>
  <c r="D1876" i="10"/>
  <c r="D1875" i="10"/>
  <c r="D1874" i="10"/>
  <c r="D1873" i="10"/>
  <c r="D1872" i="10"/>
  <c r="D1871" i="10"/>
  <c r="D1870" i="10"/>
  <c r="D1869" i="10"/>
  <c r="D1868" i="10"/>
  <c r="D1867" i="10"/>
  <c r="D1866" i="10"/>
  <c r="D1865" i="10"/>
  <c r="D1864" i="10"/>
  <c r="D1863" i="10"/>
  <c r="D1862" i="10"/>
  <c r="D1861" i="10"/>
  <c r="D1860" i="10"/>
  <c r="D1859" i="10"/>
  <c r="D1858" i="10"/>
  <c r="D1857" i="10"/>
  <c r="D1856" i="10"/>
  <c r="D1855" i="10"/>
  <c r="D1854" i="10"/>
  <c r="D1853" i="10"/>
  <c r="D1852" i="10"/>
  <c r="D1851" i="10"/>
  <c r="D1850" i="10"/>
  <c r="D1849" i="10"/>
  <c r="D1848" i="10"/>
  <c r="D1847" i="10"/>
  <c r="D1846" i="10"/>
  <c r="D1845" i="10"/>
  <c r="D1844" i="10"/>
  <c r="D1843" i="10"/>
  <c r="D1842" i="10"/>
  <c r="D1841" i="10"/>
  <c r="D1840" i="10"/>
  <c r="D1839" i="10"/>
  <c r="D1838" i="10"/>
  <c r="D1837" i="10"/>
  <c r="D1836" i="10"/>
  <c r="D1835" i="10"/>
  <c r="D1834" i="10"/>
  <c r="D1833" i="10"/>
  <c r="D1832" i="10"/>
  <c r="D1831" i="10"/>
  <c r="D1830" i="10"/>
  <c r="D1829" i="10"/>
  <c r="D1828" i="10"/>
  <c r="D1827" i="10"/>
  <c r="D1826" i="10"/>
  <c r="D1825" i="10"/>
  <c r="D1824" i="10"/>
  <c r="D1823" i="10"/>
  <c r="D1822" i="10"/>
  <c r="D1821" i="10"/>
  <c r="D1820" i="10"/>
  <c r="D1819" i="10"/>
  <c r="D1818" i="10"/>
  <c r="D1817" i="10"/>
  <c r="D1816" i="10"/>
  <c r="D1815" i="10"/>
  <c r="D1814" i="10"/>
  <c r="D1813" i="10"/>
  <c r="D1812" i="10"/>
  <c r="D1811" i="10"/>
  <c r="D1810" i="10"/>
  <c r="D1809" i="10"/>
  <c r="D1808" i="10"/>
  <c r="D1807" i="10"/>
  <c r="D1806" i="10"/>
  <c r="D1805" i="10"/>
  <c r="D1804" i="10"/>
  <c r="D1803" i="10"/>
  <c r="D1802" i="10"/>
  <c r="D1801" i="10"/>
  <c r="D1800" i="10"/>
  <c r="D1799" i="10"/>
  <c r="D1798" i="10"/>
  <c r="D1797" i="10"/>
  <c r="D1796" i="10"/>
  <c r="D1795" i="10"/>
  <c r="D1794" i="10"/>
  <c r="D1793" i="10"/>
  <c r="D1792" i="10"/>
  <c r="D1791" i="10"/>
  <c r="D1790" i="10"/>
  <c r="D1789" i="10"/>
  <c r="D1788" i="10"/>
  <c r="D1787" i="10"/>
  <c r="D1786" i="10"/>
  <c r="D1785" i="10"/>
  <c r="D1784" i="10"/>
  <c r="D1783" i="10"/>
  <c r="D1782" i="10"/>
  <c r="D1781" i="10"/>
  <c r="D1780" i="10"/>
  <c r="D1779" i="10"/>
  <c r="D1778" i="10"/>
  <c r="D1777" i="10"/>
  <c r="D1776" i="10"/>
  <c r="D1775" i="10"/>
  <c r="D1774" i="10"/>
  <c r="D1773" i="10"/>
  <c r="D1772" i="10"/>
  <c r="D1771" i="10"/>
  <c r="D1770" i="10"/>
  <c r="D1769" i="10"/>
  <c r="D1768" i="10"/>
  <c r="D1767" i="10"/>
  <c r="D1766" i="10"/>
  <c r="D1765" i="10"/>
  <c r="D1764" i="10"/>
  <c r="D1763" i="10"/>
  <c r="D1762" i="10"/>
  <c r="D1761" i="10"/>
  <c r="D1760" i="10"/>
  <c r="D1759" i="10"/>
  <c r="D1758" i="10"/>
  <c r="D1757" i="10"/>
  <c r="D1756" i="10"/>
  <c r="D1755" i="10"/>
  <c r="D1754" i="10"/>
  <c r="D1753" i="10"/>
  <c r="D1752" i="10"/>
  <c r="D1751" i="10"/>
  <c r="D1750" i="10"/>
  <c r="D1749" i="10"/>
  <c r="D1748" i="10"/>
  <c r="D1747" i="10"/>
  <c r="D1746" i="10"/>
  <c r="D1745" i="10"/>
  <c r="D1744" i="10"/>
  <c r="D1743" i="10"/>
  <c r="D1742" i="10"/>
  <c r="D1741" i="10"/>
  <c r="D1740" i="10"/>
  <c r="D1739" i="10"/>
  <c r="D1738" i="10"/>
  <c r="D1737" i="10"/>
  <c r="D1736" i="10"/>
  <c r="D1735" i="10"/>
  <c r="D1734" i="10"/>
  <c r="D1733" i="10"/>
  <c r="D1732" i="10"/>
  <c r="D1731" i="10"/>
  <c r="D1730" i="10"/>
  <c r="D1729" i="10"/>
  <c r="D1728" i="10"/>
  <c r="D1727" i="10"/>
  <c r="D1726" i="10"/>
  <c r="D1725" i="10"/>
  <c r="D1724" i="10"/>
  <c r="D1723" i="10"/>
  <c r="D1722" i="10"/>
  <c r="D1721" i="10"/>
  <c r="D1720" i="10"/>
  <c r="D1719" i="10"/>
  <c r="D1718" i="10"/>
  <c r="D1717" i="10"/>
  <c r="D1716" i="10"/>
  <c r="D1715" i="10"/>
  <c r="D1714" i="10"/>
  <c r="D1713" i="10"/>
  <c r="D1712" i="10"/>
  <c r="D1711" i="10"/>
  <c r="D1710" i="10"/>
  <c r="D1709" i="10"/>
  <c r="D1708" i="10"/>
  <c r="D1707" i="10"/>
  <c r="D1706" i="10"/>
  <c r="D1705" i="10"/>
  <c r="D1704" i="10"/>
  <c r="D1703" i="10"/>
  <c r="D1702" i="10"/>
  <c r="D1701" i="10"/>
  <c r="D1700" i="10"/>
  <c r="D1699" i="10"/>
  <c r="D1698" i="10"/>
  <c r="D1697" i="10"/>
  <c r="D1696" i="10"/>
  <c r="D1695" i="10"/>
  <c r="D1694" i="10"/>
  <c r="D1693" i="10"/>
  <c r="D1692" i="10"/>
  <c r="D1691" i="10"/>
  <c r="D1690" i="10"/>
  <c r="D1689" i="10"/>
  <c r="D1688" i="10"/>
  <c r="D1687" i="10"/>
  <c r="D1686" i="10"/>
  <c r="D1685" i="10"/>
  <c r="D1684" i="10"/>
  <c r="D1683" i="10"/>
  <c r="D1682" i="10"/>
  <c r="D1681" i="10"/>
  <c r="D1680" i="10"/>
  <c r="D1679" i="10"/>
  <c r="D1678" i="10"/>
  <c r="D1677" i="10"/>
  <c r="D1676" i="10"/>
  <c r="D1675" i="10"/>
  <c r="D1674" i="10"/>
  <c r="D1673" i="10"/>
  <c r="D1672" i="10"/>
  <c r="D1671" i="10"/>
  <c r="D1670" i="10"/>
  <c r="D1669" i="10"/>
  <c r="D1668" i="10"/>
  <c r="D1667" i="10"/>
  <c r="D1666" i="10"/>
  <c r="D1665" i="10"/>
  <c r="D1664" i="10"/>
  <c r="D1663" i="10"/>
  <c r="D1662" i="10"/>
  <c r="D1661" i="10"/>
  <c r="D1660" i="10"/>
  <c r="D1659" i="10"/>
  <c r="D1658" i="10"/>
  <c r="D1657" i="10"/>
  <c r="D1656" i="10"/>
  <c r="D1655" i="10"/>
  <c r="D1654" i="10"/>
  <c r="D1653" i="10"/>
  <c r="D1652" i="10"/>
  <c r="D1651" i="10"/>
  <c r="D1650" i="10"/>
  <c r="D1649" i="10"/>
  <c r="D1648" i="10"/>
  <c r="D1647" i="10"/>
  <c r="D1646" i="10"/>
  <c r="D1645" i="10"/>
  <c r="D1644" i="10"/>
  <c r="D1643" i="10"/>
  <c r="D1642" i="10"/>
  <c r="D1641" i="10"/>
  <c r="D1640" i="10"/>
  <c r="D1639" i="10"/>
  <c r="D1638" i="10"/>
  <c r="D1637" i="10"/>
  <c r="D1636" i="10"/>
  <c r="D1635" i="10"/>
  <c r="D1634" i="10"/>
  <c r="D1633" i="10"/>
  <c r="D1632" i="10"/>
  <c r="D1631" i="10"/>
  <c r="D1630" i="10"/>
  <c r="D1629" i="10"/>
  <c r="D1628" i="10"/>
  <c r="D1627" i="10"/>
  <c r="D1626" i="10"/>
  <c r="D1625" i="10"/>
  <c r="D1624" i="10"/>
  <c r="D1623" i="10"/>
  <c r="D1622" i="10"/>
  <c r="D1621" i="10"/>
  <c r="D1620" i="10"/>
  <c r="D1619" i="10"/>
  <c r="D1618" i="10"/>
  <c r="D1617" i="10"/>
  <c r="D1616" i="10"/>
  <c r="D1615" i="10"/>
  <c r="D1614" i="10"/>
  <c r="D1613" i="10"/>
  <c r="D1612" i="10"/>
  <c r="D1611" i="10"/>
  <c r="D1610" i="10"/>
  <c r="D1609" i="10"/>
  <c r="D1608" i="10"/>
  <c r="D1607" i="10"/>
  <c r="D1606" i="10"/>
  <c r="D1605" i="10"/>
  <c r="D1604" i="10"/>
  <c r="D1603" i="10"/>
  <c r="D1602" i="10"/>
  <c r="D1601" i="10"/>
  <c r="D1600" i="10"/>
  <c r="D1599" i="10"/>
  <c r="D1598" i="10"/>
  <c r="D1597" i="10"/>
  <c r="D1596" i="10"/>
  <c r="D1595" i="10"/>
  <c r="D1594" i="10"/>
  <c r="D1593" i="10"/>
  <c r="D1592" i="10"/>
  <c r="D1591" i="10"/>
  <c r="D1590" i="10"/>
  <c r="D1589" i="10"/>
  <c r="D1588" i="10"/>
  <c r="D1587" i="10"/>
  <c r="D1586" i="10"/>
  <c r="D1585" i="10"/>
  <c r="D1584" i="10"/>
  <c r="D1583" i="10"/>
  <c r="D1582" i="10"/>
  <c r="D1581" i="10"/>
  <c r="D1580" i="10"/>
  <c r="D1579" i="10"/>
  <c r="D1578" i="10"/>
  <c r="D1577" i="10"/>
  <c r="D1576" i="10"/>
  <c r="D1575" i="10"/>
  <c r="D1574" i="10"/>
  <c r="D1573" i="10"/>
  <c r="D1572" i="10"/>
  <c r="D1571" i="10"/>
  <c r="D1570" i="10"/>
  <c r="D1569" i="10"/>
  <c r="D1568" i="10"/>
  <c r="D1567" i="10"/>
  <c r="D1566" i="10"/>
  <c r="D1565" i="10"/>
  <c r="D1564" i="10"/>
  <c r="D1563" i="10"/>
  <c r="D1562" i="10"/>
  <c r="D1561" i="10"/>
  <c r="D1560" i="10"/>
  <c r="D1559" i="10"/>
  <c r="D1558" i="10"/>
  <c r="D1557" i="10"/>
  <c r="D1556" i="10"/>
  <c r="D1555" i="10"/>
  <c r="D1554" i="10"/>
  <c r="D1553" i="10"/>
  <c r="D1552" i="10"/>
  <c r="D1551" i="10"/>
  <c r="D1550" i="10"/>
  <c r="D1549" i="10"/>
  <c r="D1548" i="10"/>
  <c r="D1547" i="10"/>
  <c r="D1546" i="10"/>
  <c r="D1545" i="10"/>
  <c r="D1544" i="10"/>
  <c r="D1543" i="10"/>
  <c r="D1542" i="10"/>
  <c r="D1541" i="10"/>
  <c r="D1540" i="10"/>
  <c r="D1539" i="10"/>
  <c r="D1538" i="10"/>
  <c r="D1537" i="10"/>
  <c r="D1536" i="10"/>
  <c r="D1535" i="10"/>
  <c r="D1534" i="10"/>
  <c r="D1533" i="10"/>
  <c r="D1532" i="10"/>
  <c r="D1531" i="10"/>
  <c r="D1530" i="10"/>
  <c r="D1529" i="10"/>
  <c r="D1528" i="10"/>
  <c r="D1527" i="10"/>
  <c r="D1526" i="10"/>
  <c r="D1525" i="10"/>
  <c r="D1524" i="10"/>
  <c r="D1523" i="10"/>
  <c r="D1522" i="10"/>
  <c r="D1521" i="10"/>
  <c r="D1520" i="10"/>
  <c r="D1519" i="10"/>
  <c r="D1518" i="10"/>
  <c r="D1517" i="10"/>
  <c r="D1516" i="10"/>
  <c r="D1515" i="10"/>
  <c r="D1514" i="10"/>
  <c r="D1513" i="10"/>
  <c r="D1512" i="10"/>
  <c r="D1511" i="10"/>
  <c r="D1510" i="10"/>
  <c r="D1509" i="10"/>
  <c r="D1508" i="10"/>
  <c r="D1507" i="10"/>
  <c r="D1506" i="10"/>
  <c r="D1505" i="10"/>
  <c r="D1504" i="10"/>
  <c r="D1503" i="10"/>
  <c r="D1502" i="10"/>
  <c r="D1501" i="10"/>
  <c r="D1500" i="10"/>
  <c r="D1499" i="10"/>
  <c r="D1498" i="10"/>
  <c r="D1497" i="10"/>
  <c r="D1496" i="10"/>
  <c r="D1495" i="10"/>
  <c r="D1494" i="10"/>
  <c r="D1493" i="10"/>
  <c r="D1492" i="10"/>
  <c r="D1491" i="10"/>
  <c r="D1490" i="10"/>
  <c r="D1489" i="10"/>
  <c r="D1488" i="10"/>
  <c r="D1487" i="10"/>
  <c r="D1486" i="10"/>
  <c r="D1485" i="10"/>
  <c r="D1484" i="10"/>
  <c r="D1483" i="10"/>
  <c r="D1482" i="10"/>
  <c r="D1481" i="10"/>
  <c r="D1480" i="10"/>
  <c r="D1479" i="10"/>
  <c r="D1478" i="10"/>
  <c r="D1477" i="10"/>
  <c r="D1476" i="10"/>
  <c r="D1475" i="10"/>
  <c r="D1474" i="10"/>
  <c r="D1473" i="10"/>
  <c r="D1472" i="10"/>
  <c r="D1471" i="10"/>
  <c r="D1470" i="10"/>
  <c r="D1469" i="10"/>
  <c r="D1468" i="10"/>
  <c r="D1467" i="10"/>
  <c r="D1466" i="10"/>
  <c r="D1465" i="10"/>
  <c r="D1464" i="10"/>
  <c r="D1463" i="10"/>
  <c r="D1462" i="10"/>
  <c r="D1461" i="10"/>
  <c r="D1460" i="10"/>
  <c r="D1459" i="10"/>
  <c r="D1458" i="10"/>
  <c r="D1457" i="10"/>
  <c r="D1456" i="10"/>
  <c r="D1455" i="10"/>
  <c r="D1454" i="10"/>
  <c r="D1453" i="10"/>
  <c r="D1452" i="10"/>
  <c r="D1451" i="10"/>
  <c r="D1450" i="10"/>
  <c r="D1449" i="10"/>
  <c r="D1448" i="10"/>
  <c r="D1447" i="10"/>
  <c r="D1446" i="10"/>
  <c r="D1445" i="10"/>
  <c r="D1444" i="10"/>
  <c r="D1443" i="10"/>
  <c r="D1442" i="10"/>
  <c r="D1441" i="10"/>
  <c r="D1440" i="10"/>
  <c r="D1439" i="10"/>
  <c r="D1438" i="10"/>
  <c r="D1437" i="10"/>
  <c r="D1436" i="10"/>
  <c r="D1435" i="10"/>
  <c r="D1434" i="10"/>
  <c r="D1433" i="10"/>
  <c r="D1432" i="10"/>
  <c r="D1431" i="10"/>
  <c r="D1430" i="10"/>
  <c r="D1429" i="10"/>
  <c r="D1428" i="10"/>
  <c r="D1427" i="10"/>
  <c r="D1426" i="10"/>
  <c r="D1425" i="10"/>
  <c r="D1424" i="10"/>
  <c r="D1423" i="10"/>
  <c r="D1422" i="10"/>
  <c r="D1421" i="10"/>
  <c r="D1420" i="10"/>
  <c r="D1419" i="10"/>
  <c r="D1418" i="10"/>
  <c r="D1417" i="10"/>
  <c r="D1416" i="10"/>
  <c r="D1415" i="10"/>
  <c r="D1414" i="10"/>
  <c r="D1413" i="10"/>
  <c r="D1412" i="10"/>
  <c r="D1411" i="10"/>
  <c r="D1410" i="10"/>
  <c r="D1409" i="10"/>
  <c r="D1408" i="10"/>
  <c r="D1407" i="10"/>
  <c r="D1406" i="10"/>
  <c r="D1405" i="10"/>
  <c r="D1404" i="10"/>
  <c r="D1403" i="10"/>
  <c r="D1402" i="10"/>
  <c r="D1401" i="10"/>
  <c r="D1400" i="10"/>
  <c r="D1399" i="10"/>
  <c r="D1398" i="10"/>
  <c r="D1397" i="10"/>
  <c r="D1396" i="10"/>
  <c r="D1395" i="10"/>
  <c r="D1394" i="10"/>
  <c r="D1393" i="10"/>
  <c r="D1392" i="10"/>
  <c r="D1391" i="10"/>
  <c r="D1390" i="10"/>
  <c r="D1389" i="10"/>
  <c r="D1388" i="10"/>
  <c r="D1387" i="10"/>
  <c r="D1386" i="10"/>
  <c r="D1385" i="10"/>
  <c r="D1384" i="10"/>
  <c r="D1383" i="10"/>
  <c r="D1382" i="10"/>
  <c r="D1381" i="10"/>
  <c r="D1380" i="10"/>
  <c r="D1379" i="10"/>
  <c r="D1378" i="10"/>
  <c r="D1377" i="10"/>
  <c r="D1376" i="10"/>
  <c r="D1375" i="10"/>
  <c r="D1374" i="10"/>
  <c r="D1373" i="10"/>
  <c r="D1372" i="10"/>
  <c r="D1371" i="10"/>
  <c r="D1370" i="10"/>
  <c r="D1369" i="10"/>
  <c r="D1368" i="10"/>
  <c r="D1367" i="10"/>
  <c r="D1366" i="10"/>
  <c r="D1365" i="10"/>
  <c r="D1364" i="10"/>
  <c r="D1363" i="10"/>
  <c r="D1362" i="10"/>
  <c r="D1361" i="10"/>
  <c r="D1360" i="10"/>
  <c r="D1359" i="10"/>
  <c r="D1358" i="10"/>
  <c r="D1357" i="10"/>
  <c r="D1356" i="10"/>
  <c r="D1355" i="10"/>
  <c r="D1354" i="10"/>
  <c r="D1353" i="10"/>
  <c r="D1352" i="10"/>
  <c r="D1351" i="10"/>
  <c r="D1350" i="10"/>
  <c r="D1349" i="10"/>
  <c r="D1348" i="10"/>
  <c r="D1347" i="10"/>
  <c r="D1346" i="10"/>
  <c r="D1345" i="10"/>
  <c r="D1344" i="10"/>
  <c r="D1343" i="10"/>
  <c r="D1342" i="10"/>
  <c r="D1341" i="10"/>
  <c r="D1340" i="10"/>
  <c r="D1339" i="10"/>
  <c r="D1338" i="10"/>
  <c r="D1337" i="10"/>
  <c r="D1336" i="10"/>
  <c r="D1335" i="10"/>
  <c r="D1334" i="10"/>
  <c r="D1333" i="10"/>
  <c r="D1332" i="10"/>
  <c r="D1331" i="10"/>
  <c r="D1330" i="10"/>
  <c r="D1329" i="10"/>
  <c r="D1328" i="10"/>
  <c r="D1327" i="10"/>
  <c r="D1326" i="10"/>
  <c r="D1325" i="10"/>
  <c r="D1324" i="10"/>
  <c r="D1323" i="10"/>
  <c r="D1322" i="10"/>
  <c r="D1321" i="10"/>
  <c r="D1320" i="10"/>
  <c r="D1319" i="10"/>
  <c r="D1318" i="10"/>
  <c r="D1317" i="10"/>
  <c r="D1316" i="10"/>
  <c r="D1315" i="10"/>
  <c r="D1314" i="10"/>
  <c r="D1313" i="10"/>
  <c r="D1312" i="10"/>
  <c r="D1311" i="10"/>
  <c r="D1310" i="10"/>
  <c r="D1309" i="10"/>
  <c r="D1308" i="10"/>
  <c r="D1307" i="10"/>
  <c r="D1306" i="10"/>
  <c r="D1305" i="10"/>
  <c r="D1304" i="10"/>
  <c r="D1303" i="10"/>
  <c r="D1302" i="10"/>
  <c r="D1301" i="10"/>
  <c r="D1300" i="10"/>
  <c r="D1299" i="10"/>
  <c r="D1298" i="10"/>
  <c r="D1297" i="10"/>
  <c r="D1296" i="10"/>
  <c r="D1295" i="10"/>
  <c r="D1294" i="10"/>
  <c r="D1293" i="10"/>
  <c r="D1292" i="10"/>
  <c r="D1291" i="10"/>
  <c r="D1290" i="10"/>
  <c r="D1289" i="10"/>
  <c r="D1288" i="10"/>
  <c r="D1287" i="10"/>
  <c r="D1286" i="10"/>
  <c r="D1285" i="10"/>
  <c r="D1284" i="10"/>
  <c r="D1283" i="10"/>
  <c r="D1282" i="10"/>
  <c r="D1281" i="10"/>
  <c r="D1280" i="10"/>
  <c r="D1279" i="10"/>
  <c r="D1278" i="10"/>
  <c r="D1277" i="10"/>
  <c r="D1276" i="10"/>
  <c r="D1275" i="10"/>
  <c r="D1274" i="10"/>
  <c r="D1273" i="10"/>
  <c r="D1272" i="10"/>
  <c r="D1271" i="10"/>
  <c r="D1270" i="10"/>
  <c r="D1269" i="10"/>
  <c r="D1268" i="10"/>
  <c r="D1267" i="10"/>
  <c r="D1266" i="10"/>
  <c r="D1265" i="10"/>
  <c r="D1264" i="10"/>
  <c r="D1263" i="10"/>
  <c r="D1262" i="10"/>
  <c r="D1261" i="10"/>
  <c r="D1260" i="10"/>
  <c r="D1259" i="10"/>
  <c r="D1258" i="10"/>
  <c r="D1257" i="10"/>
  <c r="D1256" i="10"/>
  <c r="D1255" i="10"/>
  <c r="D1254" i="10"/>
  <c r="D1253" i="10"/>
  <c r="D1252" i="10"/>
  <c r="D1251" i="10"/>
  <c r="D1250" i="10"/>
  <c r="D1249" i="10"/>
  <c r="D1248" i="10"/>
  <c r="D1247" i="10"/>
  <c r="D1246" i="10"/>
  <c r="D1245" i="10"/>
  <c r="D1244" i="10"/>
  <c r="D1243" i="10"/>
  <c r="D1242" i="10"/>
  <c r="D1241" i="10"/>
  <c r="D1240" i="10"/>
  <c r="D1239" i="10"/>
  <c r="D1238" i="10"/>
  <c r="D1237" i="10"/>
  <c r="D1236" i="10"/>
  <c r="D1235" i="10"/>
  <c r="D1234" i="10"/>
  <c r="D1233" i="10"/>
  <c r="D1232" i="10"/>
  <c r="D1231" i="10"/>
  <c r="D1230" i="10"/>
  <c r="D1229" i="10"/>
  <c r="D1228" i="10"/>
  <c r="D1227" i="10"/>
  <c r="D1226" i="10"/>
  <c r="D1225" i="10"/>
  <c r="D1224" i="10"/>
  <c r="D1223" i="10"/>
  <c r="D1222" i="10"/>
  <c r="D1221" i="10"/>
  <c r="D1220" i="10"/>
  <c r="D1219" i="10"/>
  <c r="D1218" i="10"/>
  <c r="D1217" i="10"/>
  <c r="D1216" i="10"/>
  <c r="D1215" i="10"/>
  <c r="D1214" i="10"/>
  <c r="D1213" i="10"/>
  <c r="D1212" i="10"/>
  <c r="D1211" i="10"/>
  <c r="D1210" i="10"/>
  <c r="D1209" i="10"/>
  <c r="D1208" i="10"/>
  <c r="D1207" i="10"/>
  <c r="D1206" i="10"/>
  <c r="D1205" i="10"/>
  <c r="D1204" i="10"/>
  <c r="D1203" i="10"/>
  <c r="D1202" i="10"/>
  <c r="D1201" i="10"/>
  <c r="D1200" i="10"/>
  <c r="D1199" i="10"/>
  <c r="D1198" i="10"/>
  <c r="D1197" i="10"/>
  <c r="D1196" i="10"/>
  <c r="D1195" i="10"/>
  <c r="D1194" i="10"/>
  <c r="D1193" i="10"/>
  <c r="D1192" i="10"/>
  <c r="D1191" i="10"/>
  <c r="D1190" i="10"/>
  <c r="D1189" i="10"/>
  <c r="D1188" i="10"/>
  <c r="D1187" i="10"/>
  <c r="D1186" i="10"/>
  <c r="D1185" i="10"/>
  <c r="D1184" i="10"/>
  <c r="D1183" i="10"/>
  <c r="D1182" i="10"/>
  <c r="D1181" i="10"/>
  <c r="D1180" i="10"/>
  <c r="D1179" i="10"/>
  <c r="D1178" i="10"/>
  <c r="D1177" i="10"/>
  <c r="D1176" i="10"/>
  <c r="D1175" i="10"/>
  <c r="D1174" i="10"/>
  <c r="D1173" i="10"/>
  <c r="D1172" i="10"/>
  <c r="D1171" i="10"/>
  <c r="D1170" i="10"/>
  <c r="D1169" i="10"/>
  <c r="D1168" i="10"/>
  <c r="D1167" i="10"/>
  <c r="D1166" i="10"/>
  <c r="D1165" i="10"/>
  <c r="D1164" i="10"/>
  <c r="D1163" i="10"/>
  <c r="D1162" i="10"/>
  <c r="D1161" i="10"/>
  <c r="D1160" i="10"/>
  <c r="D1159" i="10"/>
  <c r="D1158" i="10"/>
  <c r="D1157" i="10"/>
  <c r="D1156" i="10"/>
  <c r="D1155" i="10"/>
  <c r="D1154" i="10"/>
  <c r="D1153" i="10"/>
  <c r="D1152" i="10"/>
  <c r="D1151" i="10"/>
  <c r="D1150" i="10"/>
  <c r="D1149" i="10"/>
  <c r="D1148" i="10"/>
  <c r="D1147" i="10"/>
  <c r="D1146" i="10"/>
  <c r="D1145" i="10"/>
  <c r="D1144" i="10"/>
  <c r="D1143" i="10"/>
  <c r="D1142" i="10"/>
  <c r="D1141" i="10"/>
  <c r="D1140" i="10"/>
  <c r="D1139" i="10"/>
  <c r="D1138" i="10"/>
  <c r="D1137" i="10"/>
  <c r="D1136" i="10"/>
  <c r="D1135" i="10"/>
  <c r="D1134" i="10"/>
  <c r="D1133" i="10"/>
  <c r="D1132" i="10"/>
  <c r="D1131" i="10"/>
  <c r="D1130" i="10"/>
  <c r="D1129" i="10"/>
  <c r="D1128" i="10"/>
  <c r="D1127" i="10"/>
  <c r="D1126" i="10"/>
  <c r="D1125" i="10"/>
  <c r="D1124" i="10"/>
  <c r="D1123" i="10"/>
  <c r="D1122" i="10"/>
  <c r="D1121" i="10"/>
  <c r="D1120" i="10"/>
  <c r="D1119" i="10"/>
  <c r="D1118" i="10"/>
  <c r="D1117" i="10"/>
  <c r="D1116" i="10"/>
  <c r="D1115" i="10"/>
  <c r="D1114" i="10"/>
  <c r="D1113" i="10"/>
  <c r="D1112" i="10"/>
  <c r="D1111" i="10"/>
  <c r="D1110" i="10"/>
  <c r="D1109" i="10"/>
  <c r="D1108" i="10"/>
  <c r="D1107" i="10"/>
  <c r="D1106" i="10"/>
  <c r="D1105" i="10"/>
  <c r="D1104" i="10"/>
  <c r="D1103" i="10"/>
  <c r="D1102" i="10"/>
  <c r="D1101" i="10"/>
  <c r="D1100" i="10"/>
  <c r="D1099" i="10"/>
  <c r="D1098" i="10"/>
  <c r="D1097" i="10"/>
  <c r="D1096" i="10"/>
  <c r="D1095" i="10"/>
  <c r="D1094" i="10"/>
  <c r="D1093" i="10"/>
  <c r="D1092" i="10"/>
  <c r="D1091" i="10"/>
  <c r="D1090" i="10"/>
  <c r="D1089" i="10"/>
  <c r="D1088" i="10"/>
  <c r="D1087" i="10"/>
  <c r="D1086" i="10"/>
  <c r="D1085" i="10"/>
  <c r="D1084" i="10"/>
  <c r="D1083" i="10"/>
  <c r="D1082" i="10"/>
  <c r="D1081" i="10"/>
  <c r="D1080" i="10"/>
  <c r="D1079" i="10"/>
  <c r="D1078" i="10"/>
  <c r="D1077" i="10"/>
  <c r="D1076" i="10"/>
  <c r="D1075" i="10"/>
  <c r="D1074" i="10"/>
  <c r="D1073" i="10"/>
  <c r="D1072" i="10"/>
  <c r="D1071" i="10"/>
  <c r="D1070" i="10"/>
  <c r="D1069" i="10"/>
  <c r="D1068" i="10"/>
  <c r="D1067" i="10"/>
  <c r="D1066" i="10"/>
  <c r="D1065" i="10"/>
  <c r="D1064" i="10"/>
  <c r="D1063" i="10"/>
  <c r="D1062" i="10"/>
  <c r="D1061" i="10"/>
  <c r="D1060" i="10"/>
  <c r="D1059" i="10"/>
  <c r="D1058" i="10"/>
  <c r="D1057" i="10"/>
  <c r="D1056" i="10"/>
  <c r="D1055" i="10"/>
  <c r="D1054" i="10"/>
  <c r="D1053" i="10"/>
  <c r="D1052" i="10"/>
  <c r="D1051" i="10"/>
  <c r="D1050" i="10"/>
  <c r="D1049" i="10"/>
  <c r="D1048" i="10"/>
  <c r="D1047" i="10"/>
  <c r="D1046" i="10"/>
  <c r="D1045" i="10"/>
  <c r="D1044" i="10"/>
  <c r="D1043" i="10"/>
  <c r="D1042" i="10"/>
  <c r="D1041" i="10"/>
  <c r="D1040" i="10"/>
  <c r="D1039" i="10"/>
  <c r="D1038" i="10"/>
  <c r="D1037" i="10"/>
  <c r="D1036" i="10"/>
  <c r="D1035" i="10"/>
  <c r="D1034" i="10"/>
  <c r="D1033" i="10"/>
  <c r="D1032" i="10"/>
  <c r="D1031" i="10"/>
  <c r="D1030" i="10"/>
  <c r="D1029" i="10"/>
  <c r="D1028" i="10"/>
  <c r="D1027" i="10"/>
  <c r="D1026" i="10"/>
  <c r="D1025" i="10"/>
  <c r="D1024" i="10"/>
  <c r="D1023" i="10"/>
  <c r="D1022" i="10"/>
  <c r="D1021" i="10"/>
  <c r="D1020" i="10"/>
  <c r="D1019" i="10"/>
  <c r="D1018" i="10"/>
  <c r="D1017" i="10"/>
  <c r="D1016" i="10"/>
  <c r="D1015" i="10"/>
  <c r="D1014" i="10"/>
  <c r="D1013" i="10"/>
  <c r="D1012" i="10"/>
  <c r="D1011" i="10"/>
  <c r="D1010" i="10"/>
  <c r="D1009" i="10"/>
  <c r="D1008" i="10"/>
  <c r="D1007" i="10"/>
  <c r="D1006" i="10"/>
  <c r="D1005" i="10"/>
  <c r="D897" i="10"/>
  <c r="D896" i="10"/>
  <c r="D895" i="10"/>
  <c r="D894" i="10"/>
  <c r="D893" i="10"/>
  <c r="D892" i="10"/>
  <c r="D891" i="10"/>
  <c r="D890" i="10"/>
  <c r="D889" i="10"/>
  <c r="D888" i="10"/>
  <c r="D887" i="10"/>
  <c r="D886" i="10"/>
  <c r="D885" i="10"/>
  <c r="D884" i="10"/>
  <c r="D883" i="10"/>
  <c r="D882" i="10"/>
  <c r="D881" i="10"/>
  <c r="D880" i="10"/>
  <c r="D879" i="10"/>
  <c r="D878" i="10"/>
  <c r="D877" i="10"/>
  <c r="D876" i="10"/>
  <c r="D875" i="10"/>
  <c r="D874" i="10"/>
  <c r="D873" i="10"/>
  <c r="D872" i="10"/>
  <c r="D871" i="10"/>
  <c r="D870" i="10"/>
  <c r="D869" i="10"/>
  <c r="D868" i="10"/>
  <c r="D867" i="10"/>
  <c r="D866" i="10"/>
  <c r="D865" i="10"/>
  <c r="D864" i="10"/>
  <c r="D863" i="10"/>
  <c r="D862" i="10"/>
  <c r="D861" i="10"/>
  <c r="D860" i="10"/>
  <c r="D859" i="10"/>
  <c r="D858" i="10"/>
  <c r="D857" i="10"/>
  <c r="D856" i="10"/>
  <c r="D855" i="10"/>
  <c r="D854" i="10"/>
  <c r="D853" i="10"/>
  <c r="D852" i="10"/>
  <c r="D851" i="10"/>
  <c r="D850" i="10"/>
  <c r="D849" i="10"/>
  <c r="D848" i="10"/>
  <c r="D847" i="10"/>
  <c r="D846" i="10"/>
  <c r="D845" i="10"/>
  <c r="D844" i="10"/>
  <c r="D843" i="10"/>
  <c r="D842" i="10"/>
  <c r="D841" i="10"/>
  <c r="D840" i="10"/>
  <c r="D839" i="10"/>
  <c r="D838" i="10"/>
  <c r="D837" i="10"/>
  <c r="D836" i="10"/>
  <c r="D835" i="10"/>
  <c r="D834" i="10"/>
  <c r="D833" i="10"/>
  <c r="D832" i="10"/>
  <c r="D831" i="10"/>
  <c r="D830" i="10"/>
  <c r="D829" i="10"/>
  <c r="D828" i="10"/>
  <c r="D827" i="10"/>
  <c r="D826" i="10"/>
  <c r="D825" i="10"/>
  <c r="D824" i="10"/>
  <c r="D823" i="10"/>
  <c r="D822" i="10"/>
  <c r="D821" i="10"/>
  <c r="D820" i="10"/>
  <c r="D819" i="10"/>
  <c r="D818" i="10"/>
  <c r="D817" i="10"/>
  <c r="D816" i="10"/>
  <c r="D815" i="10"/>
  <c r="D814" i="10"/>
  <c r="D813" i="10"/>
  <c r="D812" i="10"/>
  <c r="D811" i="10"/>
  <c r="D810" i="10"/>
  <c r="D809" i="10"/>
  <c r="D808" i="10"/>
  <c r="D807" i="10"/>
  <c r="D806" i="10"/>
  <c r="D805" i="10"/>
  <c r="D804" i="10"/>
  <c r="D803" i="10"/>
  <c r="D802" i="10"/>
  <c r="D801" i="10"/>
  <c r="D800" i="10"/>
  <c r="D799" i="10"/>
  <c r="D798" i="10"/>
  <c r="D797" i="10"/>
  <c r="D796" i="10"/>
  <c r="D795" i="10"/>
  <c r="D794" i="10"/>
  <c r="D793" i="10"/>
  <c r="D792" i="10"/>
  <c r="D791" i="10"/>
  <c r="D790" i="10"/>
  <c r="D789" i="10"/>
  <c r="D788" i="10"/>
  <c r="D787" i="10"/>
  <c r="D786" i="10"/>
  <c r="D785" i="10"/>
  <c r="D784" i="10"/>
  <c r="D783" i="10"/>
  <c r="D782" i="10"/>
  <c r="D781" i="10"/>
  <c r="D780" i="10"/>
  <c r="D779" i="10"/>
  <c r="D778" i="10"/>
  <c r="D777" i="10"/>
  <c r="D776" i="10"/>
  <c r="D775" i="10"/>
  <c r="D774" i="10"/>
  <c r="D773" i="10"/>
  <c r="D772" i="10"/>
  <c r="D771" i="10"/>
  <c r="D770" i="10"/>
  <c r="D769" i="10"/>
  <c r="D768" i="10"/>
  <c r="D767" i="10"/>
  <c r="D766" i="10"/>
  <c r="D765" i="10"/>
  <c r="D764" i="10"/>
  <c r="D763" i="10"/>
  <c r="D762" i="10"/>
  <c r="D761" i="10"/>
  <c r="D760" i="10"/>
  <c r="D759" i="10"/>
  <c r="D758" i="10"/>
  <c r="D757" i="10"/>
  <c r="D756" i="10"/>
  <c r="D755" i="10"/>
  <c r="D754" i="10"/>
  <c r="D753" i="10"/>
  <c r="D752" i="10"/>
  <c r="D751" i="10"/>
  <c r="D750" i="10"/>
  <c r="D749" i="10"/>
  <c r="D748" i="10"/>
  <c r="D747" i="10"/>
  <c r="D746" i="10"/>
  <c r="D745" i="10"/>
  <c r="D744" i="10"/>
  <c r="D743" i="10"/>
  <c r="D742" i="10"/>
  <c r="D741" i="10"/>
  <c r="D740" i="10"/>
  <c r="D739" i="10"/>
  <c r="D738" i="10"/>
  <c r="D737" i="10"/>
  <c r="D736" i="10"/>
  <c r="D735" i="10"/>
  <c r="D734" i="10"/>
  <c r="D733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705" i="10"/>
  <c r="D704" i="10"/>
  <c r="D703" i="10"/>
  <c r="D702" i="10"/>
  <c r="D701" i="10"/>
  <c r="D700" i="10"/>
  <c r="D699" i="10"/>
  <c r="D698" i="10"/>
  <c r="D697" i="10"/>
  <c r="D696" i="10"/>
  <c r="D695" i="10"/>
  <c r="D694" i="10"/>
  <c r="D693" i="10"/>
  <c r="D692" i="10"/>
  <c r="D691" i="10"/>
  <c r="D690" i="10"/>
  <c r="D689" i="10"/>
  <c r="D688" i="10"/>
  <c r="D687" i="10"/>
  <c r="D686" i="10"/>
  <c r="D685" i="10"/>
  <c r="D684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61" i="10"/>
  <c r="D660" i="10"/>
  <c r="D659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5" i="10"/>
  <c r="D644" i="10"/>
  <c r="D643" i="10"/>
  <c r="D642" i="10"/>
  <c r="D641" i="10"/>
  <c r="D640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004" i="10"/>
  <c r="D1003" i="10"/>
  <c r="D1002" i="10"/>
  <c r="D1001" i="10"/>
  <c r="D1000" i="10"/>
  <c r="D999" i="10"/>
  <c r="D998" i="10"/>
  <c r="D997" i="10"/>
  <c r="D996" i="10"/>
  <c r="D995" i="10"/>
  <c r="D994" i="10"/>
  <c r="D993" i="10"/>
  <c r="D992" i="10"/>
  <c r="D991" i="10"/>
  <c r="D990" i="10"/>
  <c r="D989" i="10"/>
  <c r="D988" i="10"/>
  <c r="D987" i="10"/>
  <c r="D986" i="10"/>
  <c r="D985" i="10"/>
  <c r="D984" i="10"/>
  <c r="D983" i="10"/>
  <c r="D982" i="10"/>
  <c r="D981" i="10"/>
  <c r="D980" i="10"/>
  <c r="D979" i="10"/>
  <c r="D978" i="10"/>
  <c r="D977" i="10"/>
  <c r="D976" i="10"/>
  <c r="D975" i="10"/>
  <c r="D974" i="10"/>
  <c r="D973" i="10"/>
  <c r="D972" i="10"/>
  <c r="D971" i="10"/>
  <c r="D970" i="10"/>
  <c r="D969" i="10"/>
  <c r="D968" i="10"/>
  <c r="D967" i="10"/>
  <c r="D966" i="10"/>
  <c r="D965" i="10"/>
  <c r="D964" i="10"/>
  <c r="D963" i="10"/>
  <c r="D962" i="10"/>
  <c r="D961" i="10"/>
  <c r="D960" i="10"/>
  <c r="D959" i="10"/>
  <c r="D958" i="10"/>
  <c r="D957" i="10"/>
  <c r="D956" i="10"/>
  <c r="D955" i="10"/>
  <c r="D954" i="10"/>
  <c r="D953" i="10"/>
  <c r="D952" i="10"/>
  <c r="D951" i="10"/>
  <c r="D950" i="10"/>
  <c r="D949" i="10"/>
  <c r="D948" i="10"/>
  <c r="D947" i="10"/>
  <c r="D946" i="10"/>
  <c r="D945" i="10"/>
  <c r="D944" i="10"/>
  <c r="D943" i="10"/>
  <c r="D942" i="10"/>
  <c r="D941" i="10"/>
  <c r="D940" i="10"/>
  <c r="D939" i="10"/>
  <c r="D938" i="10"/>
  <c r="D937" i="10"/>
  <c r="D936" i="10"/>
  <c r="D935" i="10"/>
  <c r="D934" i="10"/>
  <c r="D933" i="10"/>
  <c r="D932" i="10"/>
  <c r="D931" i="10"/>
  <c r="D930" i="10"/>
  <c r="D929" i="10"/>
  <c r="D928" i="10"/>
  <c r="D927" i="10"/>
  <c r="D926" i="10"/>
  <c r="D925" i="10"/>
  <c r="D924" i="10"/>
  <c r="D923" i="10"/>
  <c r="D922" i="10"/>
  <c r="D921" i="10"/>
  <c r="D920" i="10"/>
  <c r="D919" i="10"/>
  <c r="D918" i="10"/>
  <c r="D917" i="10"/>
  <c r="D916" i="10"/>
  <c r="D914" i="10"/>
  <c r="D913" i="10"/>
  <c r="D912" i="10"/>
  <c r="D911" i="10"/>
  <c r="D910" i="10"/>
  <c r="D909" i="10"/>
  <c r="D908" i="10"/>
  <c r="D907" i="10"/>
  <c r="D906" i="10"/>
  <c r="D905" i="10"/>
  <c r="D904" i="10"/>
  <c r="D903" i="10"/>
  <c r="D902" i="10"/>
  <c r="D901" i="10"/>
  <c r="D900" i="10"/>
  <c r="D899" i="10"/>
  <c r="D898" i="10"/>
  <c r="H1004" i="10"/>
  <c r="H1003" i="10"/>
  <c r="H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I948" i="10" s="1"/>
  <c r="H947" i="10"/>
  <c r="I947" i="10" s="1"/>
  <c r="H946" i="10"/>
  <c r="I946" i="10" s="1"/>
  <c r="H945" i="10"/>
  <c r="I945" i="10" s="1"/>
  <c r="H944" i="10"/>
  <c r="I944" i="10" s="1"/>
  <c r="H943" i="10"/>
  <c r="H942" i="10"/>
  <c r="H941" i="10"/>
  <c r="H940" i="10"/>
  <c r="H939" i="10"/>
  <c r="H938" i="10"/>
  <c r="H937" i="10"/>
  <c r="H936" i="10"/>
  <c r="H935" i="10"/>
  <c r="H934" i="10"/>
  <c r="H933" i="10"/>
  <c r="H932" i="10"/>
  <c r="H931" i="10"/>
  <c r="H930" i="10"/>
  <c r="H929" i="10"/>
  <c r="H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F1004" i="10"/>
  <c r="F1003" i="10"/>
  <c r="F1002" i="10"/>
  <c r="F1001" i="10"/>
  <c r="F1000" i="10"/>
  <c r="F999" i="10"/>
  <c r="F998" i="10"/>
  <c r="F997" i="10"/>
  <c r="F996" i="10"/>
  <c r="F995" i="10"/>
  <c r="F994" i="10"/>
  <c r="F993" i="10"/>
  <c r="F992" i="10"/>
  <c r="F991" i="10"/>
  <c r="F990" i="10"/>
  <c r="F989" i="10"/>
  <c r="F988" i="10"/>
  <c r="F987" i="10"/>
  <c r="F986" i="10"/>
  <c r="F985" i="10"/>
  <c r="F984" i="10"/>
  <c r="F983" i="10"/>
  <c r="F982" i="10"/>
  <c r="F981" i="10"/>
  <c r="F980" i="10"/>
  <c r="F979" i="10"/>
  <c r="F978" i="10"/>
  <c r="F977" i="10"/>
  <c r="F976" i="10"/>
  <c r="F975" i="10"/>
  <c r="F974" i="10"/>
  <c r="F973" i="10"/>
  <c r="F972" i="10"/>
  <c r="F971" i="10"/>
  <c r="F970" i="10"/>
  <c r="F969" i="10"/>
  <c r="F968" i="10"/>
  <c r="F967" i="10"/>
  <c r="F966" i="10"/>
  <c r="F965" i="10"/>
  <c r="F964" i="10"/>
  <c r="F963" i="10"/>
  <c r="F962" i="10"/>
  <c r="F961" i="10"/>
  <c r="F960" i="10"/>
  <c r="F959" i="10"/>
  <c r="F958" i="10"/>
  <c r="F957" i="10"/>
  <c r="F956" i="10"/>
  <c r="F955" i="10"/>
  <c r="F954" i="10"/>
  <c r="F953" i="10"/>
  <c r="F952" i="10"/>
  <c r="F951" i="10"/>
  <c r="F950" i="10"/>
  <c r="F949" i="10"/>
  <c r="F948" i="10"/>
  <c r="F947" i="10"/>
  <c r="F946" i="10"/>
  <c r="F945" i="10"/>
  <c r="F944" i="10"/>
  <c r="F943" i="10"/>
  <c r="F942" i="10"/>
  <c r="F941" i="10"/>
  <c r="F940" i="10"/>
  <c r="F939" i="10"/>
  <c r="F938" i="10"/>
  <c r="F937" i="10"/>
  <c r="F936" i="10"/>
  <c r="F935" i="10"/>
  <c r="F934" i="10"/>
  <c r="F933" i="10"/>
  <c r="F932" i="10"/>
  <c r="F931" i="10"/>
  <c r="F930" i="10"/>
  <c r="F929" i="10"/>
  <c r="F928" i="10"/>
  <c r="F927" i="10"/>
  <c r="F926" i="10"/>
  <c r="F925" i="10"/>
  <c r="F924" i="10"/>
  <c r="F923" i="10"/>
  <c r="F922" i="10"/>
  <c r="F921" i="10"/>
  <c r="F920" i="10"/>
  <c r="F919" i="10"/>
  <c r="F918" i="10"/>
  <c r="F917" i="10"/>
  <c r="F916" i="10"/>
  <c r="F915" i="10"/>
  <c r="F914" i="10"/>
  <c r="F913" i="10"/>
  <c r="F912" i="10"/>
  <c r="F911" i="10"/>
  <c r="F910" i="10"/>
  <c r="F909" i="10"/>
  <c r="F908" i="10"/>
  <c r="F907" i="10"/>
  <c r="F906" i="10"/>
  <c r="F905" i="10"/>
  <c r="F904" i="10"/>
  <c r="F903" i="10"/>
  <c r="F902" i="10"/>
  <c r="F901" i="10"/>
  <c r="F900" i="10"/>
  <c r="F899" i="10"/>
  <c r="F898" i="10"/>
  <c r="F897" i="10"/>
  <c r="F896" i="10"/>
  <c r="F895" i="10"/>
  <c r="F894" i="10"/>
  <c r="F893" i="10"/>
  <c r="F892" i="10"/>
  <c r="F891" i="10"/>
  <c r="F890" i="10"/>
  <c r="F889" i="10"/>
  <c r="F888" i="10"/>
  <c r="F887" i="10"/>
  <c r="F886" i="10"/>
  <c r="F885" i="10"/>
  <c r="F884" i="10"/>
  <c r="F883" i="10"/>
  <c r="F882" i="10"/>
  <c r="F881" i="10"/>
  <c r="F880" i="10"/>
  <c r="F879" i="10"/>
  <c r="D4586" i="10"/>
  <c r="D4587" i="10"/>
  <c r="D4588" i="10"/>
  <c r="D4589" i="10"/>
  <c r="D4590" i="10"/>
  <c r="D4591" i="10"/>
  <c r="D4592" i="10"/>
  <c r="D4593" i="10"/>
  <c r="D4594" i="10"/>
  <c r="D4595" i="10"/>
  <c r="D4596" i="10"/>
  <c r="D4597" i="10"/>
  <c r="D4598" i="10"/>
  <c r="D4599" i="10"/>
  <c r="D4600" i="10"/>
  <c r="D4601" i="10"/>
  <c r="D4602" i="10"/>
  <c r="D4603" i="10"/>
  <c r="D4604" i="10"/>
  <c r="D4605" i="10"/>
  <c r="D4606" i="10"/>
  <c r="D4607" i="10"/>
  <c r="D4608" i="10"/>
  <c r="D4609" i="10"/>
  <c r="D4610" i="10"/>
  <c r="D4611" i="10"/>
  <c r="D4612" i="10"/>
  <c r="D4613" i="10"/>
  <c r="D4614" i="10"/>
  <c r="D4615" i="10"/>
  <c r="D4616" i="10"/>
  <c r="D4617" i="10"/>
  <c r="D4618" i="10"/>
  <c r="D4619" i="10"/>
  <c r="D4620" i="10"/>
  <c r="D4621" i="10"/>
  <c r="D4622" i="10"/>
  <c r="D4623" i="10"/>
  <c r="D4624" i="10"/>
  <c r="D4625" i="10"/>
  <c r="D4626" i="10"/>
  <c r="D4627" i="10"/>
  <c r="D4628" i="10"/>
  <c r="D4629" i="10"/>
  <c r="D4630" i="10"/>
  <c r="D4631" i="10"/>
  <c r="D4632" i="10"/>
  <c r="D4633" i="10"/>
  <c r="D4634" i="10"/>
  <c r="D4635" i="10"/>
  <c r="D4636" i="10"/>
  <c r="D4637" i="10"/>
  <c r="D4638" i="10"/>
  <c r="D4639" i="10"/>
  <c r="D4640" i="10"/>
  <c r="D4641" i="10"/>
  <c r="D4642" i="10"/>
  <c r="D4643" i="10"/>
  <c r="D4644" i="10"/>
  <c r="D4645" i="10"/>
  <c r="D4646" i="10"/>
  <c r="D4647" i="10"/>
  <c r="D4648" i="10"/>
  <c r="D4649" i="10"/>
  <c r="D4650" i="10"/>
  <c r="D4651" i="10"/>
  <c r="D4652" i="10"/>
  <c r="D4653" i="10"/>
  <c r="D4654" i="10"/>
  <c r="D4655" i="10"/>
  <c r="D4656" i="10"/>
  <c r="D4657" i="10"/>
  <c r="D4658" i="10"/>
  <c r="D4659" i="10"/>
  <c r="D4660" i="10"/>
  <c r="D4661" i="10"/>
  <c r="D4662" i="10"/>
  <c r="D4663" i="10"/>
  <c r="D4664" i="10"/>
  <c r="D4665" i="10"/>
  <c r="D4666" i="10"/>
  <c r="D4667" i="10"/>
  <c r="D4668" i="10"/>
  <c r="D4669" i="10"/>
  <c r="D4670" i="10"/>
  <c r="D4671" i="10"/>
  <c r="D4672" i="10"/>
  <c r="D4673" i="10"/>
  <c r="D4674" i="10"/>
  <c r="D4675" i="10"/>
  <c r="D4676" i="10"/>
  <c r="D4677" i="10"/>
  <c r="D4678" i="10"/>
  <c r="D4679" i="10"/>
  <c r="D4680" i="10"/>
  <c r="D4681" i="10"/>
  <c r="D4682" i="10"/>
  <c r="D4683" i="10"/>
  <c r="D4684" i="10"/>
  <c r="D4685" i="10"/>
  <c r="D4686" i="10"/>
  <c r="D4687" i="10"/>
  <c r="D4688" i="10"/>
  <c r="D4689" i="10"/>
  <c r="D4690" i="10"/>
  <c r="D4691" i="10"/>
  <c r="D4692" i="10"/>
  <c r="D4693" i="10"/>
  <c r="D4694" i="10"/>
  <c r="D4695" i="10"/>
  <c r="D4696" i="10"/>
  <c r="D4697" i="10"/>
  <c r="D4698" i="10"/>
  <c r="D4699" i="10"/>
  <c r="D4700" i="10"/>
  <c r="D4701" i="10"/>
  <c r="D4702" i="10"/>
  <c r="D4703" i="10"/>
  <c r="D4704" i="10"/>
  <c r="D4705" i="10"/>
  <c r="D4706" i="10"/>
  <c r="D4707" i="10"/>
  <c r="D4708" i="10"/>
  <c r="D4709" i="10"/>
  <c r="D4710" i="10"/>
  <c r="D4711" i="10"/>
  <c r="D4712" i="10"/>
  <c r="D4713" i="10"/>
  <c r="D4714" i="10"/>
  <c r="D4715" i="10"/>
  <c r="D4716" i="10"/>
  <c r="D4717" i="10"/>
  <c r="D4718" i="10"/>
  <c r="D4719" i="10"/>
  <c r="D4720" i="10"/>
  <c r="D4721" i="10"/>
  <c r="D4722" i="10"/>
  <c r="D4723" i="10"/>
  <c r="D4724" i="10"/>
  <c r="D4725" i="10"/>
  <c r="D4726" i="10"/>
  <c r="D4727" i="10"/>
  <c r="D4728" i="10"/>
  <c r="D4729" i="10"/>
  <c r="D4730" i="10"/>
  <c r="D4731" i="10"/>
  <c r="D4732" i="10"/>
  <c r="D4733" i="10"/>
  <c r="D4734" i="10"/>
  <c r="D4735" i="10"/>
  <c r="D4736" i="10"/>
  <c r="D4737" i="10"/>
  <c r="D4738" i="10"/>
  <c r="D4739" i="10"/>
  <c r="D4740" i="10"/>
  <c r="D4741" i="10"/>
  <c r="D4742" i="10"/>
  <c r="D4743" i="10"/>
  <c r="D4744" i="10"/>
  <c r="D4745" i="10"/>
  <c r="D4746" i="10"/>
  <c r="D4747" i="10"/>
  <c r="D4748" i="10"/>
  <c r="D4749" i="10"/>
  <c r="D4750" i="10"/>
  <c r="D4751" i="10"/>
  <c r="D4752" i="10"/>
  <c r="D4753" i="10"/>
  <c r="D4754" i="10"/>
  <c r="D4755" i="10"/>
  <c r="D4756" i="10"/>
  <c r="D4757" i="10"/>
  <c r="D4758" i="10"/>
  <c r="D4759" i="10"/>
  <c r="D4760" i="10"/>
  <c r="D4761" i="10"/>
  <c r="D4762" i="10"/>
  <c r="D4763" i="10"/>
  <c r="D4764" i="10"/>
  <c r="D4765" i="10"/>
  <c r="D4766" i="10"/>
  <c r="D4767" i="10"/>
  <c r="D4768" i="10"/>
  <c r="D4769" i="10"/>
  <c r="D4770" i="10"/>
  <c r="D4771" i="10"/>
  <c r="D4772" i="10"/>
  <c r="D4773" i="10"/>
  <c r="D4774" i="10"/>
  <c r="D4775" i="10"/>
  <c r="D4776" i="10"/>
  <c r="D4777" i="10"/>
  <c r="D4778" i="10"/>
  <c r="D4779" i="10"/>
  <c r="D4780" i="10"/>
  <c r="D4781" i="10"/>
  <c r="D4782" i="10"/>
  <c r="D4783" i="10"/>
  <c r="D4784" i="10"/>
  <c r="D4785" i="10"/>
  <c r="D4786" i="10"/>
  <c r="D4787" i="10"/>
  <c r="D4788" i="10"/>
  <c r="D4789" i="10"/>
  <c r="D4790" i="10"/>
  <c r="D4791" i="10"/>
  <c r="D4792" i="10"/>
  <c r="D4793" i="10"/>
  <c r="D4794" i="10"/>
  <c r="D4795" i="10"/>
  <c r="D4796" i="10"/>
  <c r="D4797" i="10"/>
  <c r="D4798" i="10"/>
  <c r="D4799" i="10"/>
  <c r="D4800" i="10"/>
  <c r="D4801" i="10"/>
  <c r="D4802" i="10"/>
  <c r="D4803" i="10"/>
  <c r="D4804" i="10"/>
  <c r="D4805" i="10"/>
  <c r="D4806" i="10"/>
  <c r="D4807" i="10"/>
  <c r="D4808" i="10"/>
  <c r="D4809" i="10"/>
  <c r="D4810" i="10"/>
  <c r="D4811" i="10"/>
  <c r="D4812" i="10"/>
  <c r="D4813" i="10"/>
  <c r="D4814" i="10"/>
  <c r="D4815" i="10"/>
  <c r="D4816" i="10"/>
  <c r="D4817" i="10"/>
  <c r="D4818" i="10"/>
  <c r="D4819" i="10"/>
  <c r="D4820" i="10"/>
  <c r="D4821" i="10"/>
  <c r="D4822" i="10"/>
  <c r="D4823" i="10"/>
  <c r="D4824" i="10"/>
  <c r="D4825" i="10"/>
  <c r="D4826" i="10"/>
  <c r="D4827" i="10"/>
  <c r="D4828" i="10"/>
  <c r="D4829" i="10"/>
  <c r="D4830" i="10"/>
  <c r="D4831" i="10"/>
  <c r="D4832" i="10"/>
  <c r="D4833" i="10"/>
  <c r="D4834" i="10"/>
  <c r="D4835" i="10"/>
  <c r="D4836" i="10"/>
  <c r="D4837" i="10"/>
  <c r="D4838" i="10"/>
  <c r="D4839" i="10"/>
  <c r="D4840" i="10"/>
  <c r="D4841" i="10"/>
  <c r="D4842" i="10"/>
  <c r="D4843" i="10"/>
  <c r="D4844" i="10"/>
  <c r="D4845" i="10"/>
  <c r="D4846" i="10"/>
  <c r="D4847" i="10"/>
  <c r="D4848" i="10"/>
  <c r="D4849" i="10"/>
  <c r="D4850" i="10"/>
  <c r="D4851" i="10"/>
  <c r="D4852" i="10"/>
  <c r="D4853" i="10"/>
  <c r="D4854" i="10"/>
  <c r="D4855" i="10"/>
  <c r="D4856" i="10"/>
  <c r="D4857" i="10"/>
  <c r="D4858" i="10"/>
  <c r="D4859" i="10"/>
  <c r="D4860" i="10"/>
  <c r="D4861" i="10"/>
  <c r="D4862" i="10"/>
  <c r="D4863" i="10"/>
  <c r="D4864" i="10"/>
  <c r="D4865" i="10"/>
  <c r="D4866" i="10"/>
  <c r="D4867" i="10"/>
  <c r="D4868" i="10"/>
  <c r="D4869" i="10"/>
  <c r="D4870" i="10"/>
  <c r="D4871" i="10"/>
  <c r="D4872" i="10"/>
  <c r="D4873" i="10"/>
  <c r="D4874" i="10"/>
  <c r="D4875" i="10"/>
  <c r="D4876" i="10"/>
  <c r="D4877" i="10"/>
  <c r="D4878" i="10"/>
  <c r="D4879" i="10"/>
  <c r="D4880" i="10"/>
  <c r="D4881" i="10"/>
  <c r="D4882" i="10"/>
  <c r="D4883" i="10"/>
  <c r="D4884" i="10"/>
  <c r="D4885" i="10"/>
  <c r="D4886" i="10"/>
  <c r="D4887" i="10"/>
  <c r="D4888" i="10"/>
  <c r="D4889" i="10"/>
  <c r="D4890" i="10"/>
  <c r="D4891" i="10"/>
  <c r="D4892" i="10"/>
  <c r="D4893" i="10"/>
  <c r="D4894" i="10"/>
  <c r="D4895" i="10"/>
  <c r="D4896" i="10"/>
  <c r="D4897" i="10"/>
  <c r="D4898" i="10"/>
  <c r="D4899" i="10"/>
  <c r="D4900" i="10"/>
  <c r="D4901" i="10"/>
  <c r="D4902" i="10"/>
  <c r="D4903" i="10"/>
  <c r="D4904" i="10"/>
  <c r="D4905" i="10"/>
  <c r="D4906" i="10"/>
  <c r="D4907" i="10"/>
  <c r="D4908" i="10"/>
  <c r="D4909" i="10"/>
  <c r="D4910" i="10"/>
  <c r="D4911" i="10"/>
  <c r="D4912" i="10"/>
  <c r="D4913" i="10"/>
  <c r="D4914" i="10"/>
  <c r="D4915" i="10"/>
  <c r="D4916" i="10"/>
  <c r="D4917" i="10"/>
  <c r="D4918" i="10"/>
  <c r="D4919" i="10"/>
  <c r="D4920" i="10"/>
  <c r="D4921" i="10"/>
  <c r="D4922" i="10"/>
  <c r="D4923" i="10"/>
  <c r="D4924" i="10"/>
  <c r="D4925" i="10"/>
  <c r="D4926" i="10"/>
  <c r="D4927" i="10"/>
  <c r="D4928" i="10"/>
  <c r="D4929" i="10"/>
  <c r="D4930" i="10"/>
  <c r="D4931" i="10"/>
  <c r="D4932" i="10"/>
  <c r="D4933" i="10"/>
  <c r="D4934" i="10"/>
  <c r="D4935" i="10"/>
  <c r="D4936" i="10"/>
  <c r="D4937" i="10"/>
  <c r="D4938" i="10"/>
  <c r="D4939" i="10"/>
  <c r="D4940" i="10"/>
  <c r="D4941" i="10"/>
  <c r="D4942" i="10"/>
  <c r="D4943" i="10"/>
  <c r="D4944" i="10"/>
  <c r="D4945" i="10"/>
  <c r="D4946" i="10"/>
  <c r="D4947" i="10"/>
  <c r="D4948" i="10"/>
  <c r="D4949" i="10"/>
  <c r="D4950" i="10"/>
  <c r="D4951" i="10"/>
  <c r="D4952" i="10"/>
  <c r="D4953" i="10"/>
  <c r="D4954" i="10"/>
  <c r="D4955" i="10"/>
  <c r="D4956" i="10"/>
  <c r="D4957" i="10"/>
  <c r="D4958" i="10"/>
  <c r="D4959" i="10"/>
  <c r="D4960" i="10"/>
  <c r="D4961" i="10"/>
  <c r="D4962" i="10"/>
  <c r="D4963" i="10"/>
  <c r="D4964" i="10"/>
  <c r="D4965" i="10"/>
  <c r="D4966" i="10"/>
  <c r="D4967" i="10"/>
  <c r="D4968" i="10"/>
  <c r="D4969" i="10"/>
  <c r="D4970" i="10"/>
  <c r="D4971" i="10"/>
  <c r="D4972" i="10"/>
  <c r="D4973" i="10"/>
  <c r="D4974" i="10"/>
  <c r="D4975" i="10"/>
  <c r="D4976" i="10"/>
  <c r="D4977" i="10"/>
  <c r="D4978" i="10"/>
  <c r="D4979" i="10"/>
  <c r="D4980" i="10"/>
  <c r="D4981" i="10"/>
  <c r="D4982" i="10"/>
  <c r="D4983" i="10"/>
  <c r="D4984" i="10"/>
  <c r="D4985" i="10"/>
  <c r="D4986" i="10"/>
  <c r="D4987" i="10"/>
  <c r="D4988" i="10"/>
  <c r="D4989" i="10"/>
  <c r="D4990" i="10"/>
  <c r="D4991" i="10"/>
  <c r="D4992" i="10"/>
  <c r="D4993" i="10"/>
  <c r="D4994" i="10"/>
  <c r="D4995" i="10"/>
  <c r="D4996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2156" i="10"/>
  <c r="F2157" i="10"/>
  <c r="F2158" i="10"/>
  <c r="F2159" i="10"/>
  <c r="F2160" i="10"/>
  <c r="F2161" i="10"/>
  <c r="F2162" i="10"/>
  <c r="F2163" i="10"/>
  <c r="F2164" i="10"/>
  <c r="F2165" i="10"/>
  <c r="F2166" i="10"/>
  <c r="F2167" i="10"/>
  <c r="F2168" i="10"/>
  <c r="F2169" i="10"/>
  <c r="F2170" i="10"/>
  <c r="F2171" i="10"/>
  <c r="F2172" i="10"/>
  <c r="F2173" i="10"/>
  <c r="F2174" i="10"/>
  <c r="F2175" i="10"/>
  <c r="F2176" i="10"/>
  <c r="F2177" i="10"/>
  <c r="F2178" i="10"/>
  <c r="F2179" i="10"/>
  <c r="F2180" i="10"/>
  <c r="F2181" i="10"/>
  <c r="F2182" i="10"/>
  <c r="F2183" i="10"/>
  <c r="F2184" i="10"/>
  <c r="F2185" i="10"/>
  <c r="F2186" i="10"/>
  <c r="F2187" i="10"/>
  <c r="F2188" i="10"/>
  <c r="F2189" i="10"/>
  <c r="F2190" i="10"/>
  <c r="F2191" i="10"/>
  <c r="F2192" i="10"/>
  <c r="F2193" i="10"/>
  <c r="F2194" i="10"/>
  <c r="F2195" i="10"/>
  <c r="F2196" i="10"/>
  <c r="F2197" i="10"/>
  <c r="F2198" i="10"/>
  <c r="F2199" i="10"/>
  <c r="F2200" i="10"/>
  <c r="F2201" i="10"/>
  <c r="F2202" i="10"/>
  <c r="F2203" i="10"/>
  <c r="F2204" i="10"/>
  <c r="F2205" i="10"/>
  <c r="F2206" i="10"/>
  <c r="F2207" i="10"/>
  <c r="F2208" i="10"/>
  <c r="F2209" i="10"/>
  <c r="F2210" i="10"/>
  <c r="F2211" i="10"/>
  <c r="F2212" i="10"/>
  <c r="F2213" i="10"/>
  <c r="F2214" i="10"/>
  <c r="F2215" i="10"/>
  <c r="F2216" i="10"/>
  <c r="F2217" i="10"/>
  <c r="F2218" i="10"/>
  <c r="F2219" i="10"/>
  <c r="F2220" i="10"/>
  <c r="F2221" i="10"/>
  <c r="F2222" i="10"/>
  <c r="F2223" i="10"/>
  <c r="F2224" i="10"/>
  <c r="F2225" i="10"/>
  <c r="F2226" i="10"/>
  <c r="F2227" i="10"/>
  <c r="F2228" i="10"/>
  <c r="F2229" i="10"/>
  <c r="F2230" i="10"/>
  <c r="F2231" i="10"/>
  <c r="F2232" i="10"/>
  <c r="F2233" i="10"/>
  <c r="F2234" i="10"/>
  <c r="F2235" i="10"/>
  <c r="F2236" i="10"/>
  <c r="F2237" i="10"/>
  <c r="F2238" i="10"/>
  <c r="F2239" i="10"/>
  <c r="F2240" i="10"/>
  <c r="F2241" i="10"/>
  <c r="F2242" i="10"/>
  <c r="F2243" i="10"/>
  <c r="F2244" i="10"/>
  <c r="F2245" i="10"/>
  <c r="F2246" i="10"/>
  <c r="F2247" i="10"/>
  <c r="F2248" i="10"/>
  <c r="F2249" i="10"/>
  <c r="F2250" i="10"/>
  <c r="F2251" i="10"/>
  <c r="F2252" i="10"/>
  <c r="F2253" i="10"/>
  <c r="F2254" i="10"/>
  <c r="F2255" i="10"/>
  <c r="F2256" i="10"/>
  <c r="F2257" i="10"/>
  <c r="F2258" i="10"/>
  <c r="F2259" i="10"/>
  <c r="F2260" i="10"/>
  <c r="F2261" i="10"/>
  <c r="F2262" i="10"/>
  <c r="F2263" i="10"/>
  <c r="F2264" i="10"/>
  <c r="F2265" i="10"/>
  <c r="F2266" i="10"/>
  <c r="F2267" i="10"/>
  <c r="F2268" i="10"/>
  <c r="F2269" i="10"/>
  <c r="F2270" i="10"/>
  <c r="F2271" i="10"/>
  <c r="F2272" i="10"/>
  <c r="F2273" i="10"/>
  <c r="F2274" i="10"/>
  <c r="F2275" i="10"/>
  <c r="F2276" i="10"/>
  <c r="F2277" i="10"/>
  <c r="F2278" i="10"/>
  <c r="F2279" i="10"/>
  <c r="F2280" i="10"/>
  <c r="F2281" i="10"/>
  <c r="F2282" i="10"/>
  <c r="F2283" i="10"/>
  <c r="F2284" i="10"/>
  <c r="F2285" i="10"/>
  <c r="F2286" i="10"/>
  <c r="F2287" i="10"/>
  <c r="F2288" i="10"/>
  <c r="F2289" i="10"/>
  <c r="F2290" i="10"/>
  <c r="F2291" i="10"/>
  <c r="F2292" i="10"/>
  <c r="F2293" i="10"/>
  <c r="F2294" i="10"/>
  <c r="F2295" i="10"/>
  <c r="F2296" i="10"/>
  <c r="F2297" i="10"/>
  <c r="F2298" i="10"/>
  <c r="F2299" i="10"/>
  <c r="F2300" i="10"/>
  <c r="F2301" i="10"/>
  <c r="F2302" i="10"/>
  <c r="F2303" i="10"/>
  <c r="F2304" i="10"/>
  <c r="F2305" i="10"/>
  <c r="F2306" i="10"/>
  <c r="F2307" i="10"/>
  <c r="F2308" i="10"/>
  <c r="F2309" i="10"/>
  <c r="F2310" i="10"/>
  <c r="F2311" i="10"/>
  <c r="F2312" i="10"/>
  <c r="F2313" i="10"/>
  <c r="F2314" i="10"/>
  <c r="F2315" i="10"/>
  <c r="F2316" i="10"/>
  <c r="F2317" i="10"/>
  <c r="F2318" i="10"/>
  <c r="F2319" i="10"/>
  <c r="F2320" i="10"/>
  <c r="F2321" i="10"/>
  <c r="F2322" i="10"/>
  <c r="F2323" i="10"/>
  <c r="F2324" i="10"/>
  <c r="F2325" i="10"/>
  <c r="F2326" i="10"/>
  <c r="F2327" i="10"/>
  <c r="F2328" i="10"/>
  <c r="F2329" i="10"/>
  <c r="F2330" i="10"/>
  <c r="F2331" i="10"/>
  <c r="F2332" i="10"/>
  <c r="F2333" i="10"/>
  <c r="F2334" i="10"/>
  <c r="F2335" i="10"/>
  <c r="F2336" i="10"/>
  <c r="F2337" i="10"/>
  <c r="F2338" i="10"/>
  <c r="F2339" i="10"/>
  <c r="F2340" i="10"/>
  <c r="F2341" i="10"/>
  <c r="F2342" i="10"/>
  <c r="F2343" i="10"/>
  <c r="F2344" i="10"/>
  <c r="F2345" i="10"/>
  <c r="F2346" i="10"/>
  <c r="F2347" i="10"/>
  <c r="F2348" i="10"/>
  <c r="F2349" i="10"/>
  <c r="F2350" i="10"/>
  <c r="F2351" i="10"/>
  <c r="F2352" i="10"/>
  <c r="F2353" i="10"/>
  <c r="F2354" i="10"/>
  <c r="F2355" i="10"/>
  <c r="F2356" i="10"/>
  <c r="F2357" i="10"/>
  <c r="F2358" i="10"/>
  <c r="F2359" i="10"/>
  <c r="F2360" i="10"/>
  <c r="F2361" i="10"/>
  <c r="F2362" i="10"/>
  <c r="F2363" i="10"/>
  <c r="F2364" i="10"/>
  <c r="F2365" i="10"/>
  <c r="F2366" i="10"/>
  <c r="F2367" i="10"/>
  <c r="F2368" i="10"/>
  <c r="F2369" i="10"/>
  <c r="F2370" i="10"/>
  <c r="F2371" i="10"/>
  <c r="F2372" i="10"/>
  <c r="F2373" i="10"/>
  <c r="F2374" i="10"/>
  <c r="F2375" i="10"/>
  <c r="F2376" i="10"/>
  <c r="F2377" i="10"/>
  <c r="F2378" i="10"/>
  <c r="F2379" i="10"/>
  <c r="F2380" i="10"/>
  <c r="F2381" i="10"/>
  <c r="F2382" i="10"/>
  <c r="F2383" i="10"/>
  <c r="F2384" i="10"/>
  <c r="F2385" i="10"/>
  <c r="F2386" i="10"/>
  <c r="F2387" i="10"/>
  <c r="F2388" i="10"/>
  <c r="F2389" i="10"/>
  <c r="F2390" i="10"/>
  <c r="F2391" i="10"/>
  <c r="F2392" i="10"/>
  <c r="F2393" i="10"/>
  <c r="F2394" i="10"/>
  <c r="F2395" i="10"/>
  <c r="F2396" i="10"/>
  <c r="F2397" i="10"/>
  <c r="F2398" i="10"/>
  <c r="F2399" i="10"/>
  <c r="F2400" i="10"/>
  <c r="F2401" i="10"/>
  <c r="F2402" i="10"/>
  <c r="F2403" i="10"/>
  <c r="F2404" i="10"/>
  <c r="F2405" i="10"/>
  <c r="F2406" i="10"/>
  <c r="F2407" i="10"/>
  <c r="F2408" i="10"/>
  <c r="F2409" i="10"/>
  <c r="F2410" i="10"/>
  <c r="F2411" i="10"/>
  <c r="F2412" i="10"/>
  <c r="F2413" i="10"/>
  <c r="F2414" i="10"/>
  <c r="F2415" i="10"/>
  <c r="F2416" i="10"/>
  <c r="F2417" i="10"/>
  <c r="F2418" i="10"/>
  <c r="F2419" i="10"/>
  <c r="F2420" i="10"/>
  <c r="F2421" i="10"/>
  <c r="F2422" i="10"/>
  <c r="F2423" i="10"/>
  <c r="F2424" i="10"/>
  <c r="F2425" i="10"/>
  <c r="F2426" i="10"/>
  <c r="F2427" i="10"/>
  <c r="F2428" i="10"/>
  <c r="F2429" i="10"/>
  <c r="F2430" i="10"/>
  <c r="F2431" i="10"/>
  <c r="F2432" i="10"/>
  <c r="F2433" i="10"/>
  <c r="F2434" i="10"/>
  <c r="F2435" i="10"/>
  <c r="F2436" i="10"/>
  <c r="F2437" i="10"/>
  <c r="F2438" i="10"/>
  <c r="F2439" i="10"/>
  <c r="F2440" i="10"/>
  <c r="F2441" i="10"/>
  <c r="F2442" i="10"/>
  <c r="F2443" i="10"/>
  <c r="F2444" i="10"/>
  <c r="F2445" i="10"/>
  <c r="F2446" i="10"/>
  <c r="F2447" i="10"/>
  <c r="F2448" i="10"/>
  <c r="F2449" i="10"/>
  <c r="F2450" i="10"/>
  <c r="F2451" i="10"/>
  <c r="F2452" i="10"/>
  <c r="F2453" i="10"/>
  <c r="F2454" i="10"/>
  <c r="F2455" i="10"/>
  <c r="F2456" i="10"/>
  <c r="F2457" i="10"/>
  <c r="F2458" i="10"/>
  <c r="F2459" i="10"/>
  <c r="F2460" i="10"/>
  <c r="F2461" i="10"/>
  <c r="F2462" i="10"/>
  <c r="F2463" i="10"/>
  <c r="F2464" i="10"/>
  <c r="F2465" i="10"/>
  <c r="F2466" i="10"/>
  <c r="F2467" i="10"/>
  <c r="F2468" i="10"/>
  <c r="F2469" i="10"/>
  <c r="F2470" i="10"/>
  <c r="F2471" i="10"/>
  <c r="F2472" i="10"/>
  <c r="F2473" i="10"/>
  <c r="F2474" i="10"/>
  <c r="F2475" i="10"/>
  <c r="F2476" i="10"/>
  <c r="F2477" i="10"/>
  <c r="F2478" i="10"/>
  <c r="F2479" i="10"/>
  <c r="F2480" i="10"/>
  <c r="F2481" i="10"/>
  <c r="F2482" i="10"/>
  <c r="F2483" i="10"/>
  <c r="F2484" i="10"/>
  <c r="F2485" i="10"/>
  <c r="F2486" i="10"/>
  <c r="F2487" i="10"/>
  <c r="F2488" i="10"/>
  <c r="F2489" i="10"/>
  <c r="F2490" i="10"/>
  <c r="F2491" i="10"/>
  <c r="F2492" i="10"/>
  <c r="F2493" i="10"/>
  <c r="F2494" i="10"/>
  <c r="F2495" i="10"/>
  <c r="F2496" i="10"/>
  <c r="F2497" i="10"/>
  <c r="F2498" i="10"/>
  <c r="F2499" i="10"/>
  <c r="F2500" i="10"/>
  <c r="F2501" i="10"/>
  <c r="F2502" i="10"/>
  <c r="F2503" i="10"/>
  <c r="F2504" i="10"/>
  <c r="F2505" i="10"/>
  <c r="F2506" i="10"/>
  <c r="F2507" i="10"/>
  <c r="F2508" i="10"/>
  <c r="F2509" i="10"/>
  <c r="F2510" i="10"/>
  <c r="F2511" i="10"/>
  <c r="F2512" i="10"/>
  <c r="F2513" i="10"/>
  <c r="F2514" i="10"/>
  <c r="F2515" i="10"/>
  <c r="F2516" i="10"/>
  <c r="F2517" i="10"/>
  <c r="F2518" i="10"/>
  <c r="F2519" i="10"/>
  <c r="F2520" i="10"/>
  <c r="F2521" i="10"/>
  <c r="F2522" i="10"/>
  <c r="F2523" i="10"/>
  <c r="F2524" i="10"/>
  <c r="F2525" i="10"/>
  <c r="F2526" i="10"/>
  <c r="F2527" i="10"/>
  <c r="F2528" i="10"/>
  <c r="F2529" i="10"/>
  <c r="F2530" i="10"/>
  <c r="F2531" i="10"/>
  <c r="F2532" i="10"/>
  <c r="F2533" i="10"/>
  <c r="F2534" i="10"/>
  <c r="F2535" i="10"/>
  <c r="F2536" i="10"/>
  <c r="F2537" i="10"/>
  <c r="F2538" i="10"/>
  <c r="F2539" i="10"/>
  <c r="F2540" i="10"/>
  <c r="F2541" i="10"/>
  <c r="F2542" i="10"/>
  <c r="F2543" i="10"/>
  <c r="F2544" i="10"/>
  <c r="F2545" i="10"/>
  <c r="F2546" i="10"/>
  <c r="F2547" i="10"/>
  <c r="F2548" i="10"/>
  <c r="F2549" i="10"/>
  <c r="F2550" i="10"/>
  <c r="F2551" i="10"/>
  <c r="F2552" i="10"/>
  <c r="F2553" i="10"/>
  <c r="F2554" i="10"/>
  <c r="F2555" i="10"/>
  <c r="F2556" i="10"/>
  <c r="F2557" i="10"/>
  <c r="F2558" i="10"/>
  <c r="F2559" i="10"/>
  <c r="F2560" i="10"/>
  <c r="F2561" i="10"/>
  <c r="F2562" i="10"/>
  <c r="F2563" i="10"/>
  <c r="F2564" i="10"/>
  <c r="F2565" i="10"/>
  <c r="F2566" i="10"/>
  <c r="F2567" i="10"/>
  <c r="F2568" i="10"/>
  <c r="F2569" i="10"/>
  <c r="F2570" i="10"/>
  <c r="F2571" i="10"/>
  <c r="F2572" i="10"/>
  <c r="F2573" i="10"/>
  <c r="F2574" i="10"/>
  <c r="F2575" i="10"/>
  <c r="F2576" i="10"/>
  <c r="F2577" i="10"/>
  <c r="F2578" i="10"/>
  <c r="F2579" i="10"/>
  <c r="F2580" i="10"/>
  <c r="F2581" i="10"/>
  <c r="F2582" i="10"/>
  <c r="F2583" i="10"/>
  <c r="F2584" i="10"/>
  <c r="F2585" i="10"/>
  <c r="F2586" i="10"/>
  <c r="F2587" i="10"/>
  <c r="F2588" i="10"/>
  <c r="F2589" i="10"/>
  <c r="F2590" i="10"/>
  <c r="F2591" i="10"/>
  <c r="F2592" i="10"/>
  <c r="F2593" i="10"/>
  <c r="F2594" i="10"/>
  <c r="F2595" i="10"/>
  <c r="F2596" i="10"/>
  <c r="F2597" i="10"/>
  <c r="F2598" i="10"/>
  <c r="F2599" i="10"/>
  <c r="F2600" i="10"/>
  <c r="F2601" i="10"/>
  <c r="F2602" i="10"/>
  <c r="F2603" i="10"/>
  <c r="F2604" i="10"/>
  <c r="F2605" i="10"/>
  <c r="F2606" i="10"/>
  <c r="F2607" i="10"/>
  <c r="F2608" i="10"/>
  <c r="F2609" i="10"/>
  <c r="F2610" i="10"/>
  <c r="F2611" i="10"/>
  <c r="F2612" i="10"/>
  <c r="F2613" i="10"/>
  <c r="F2614" i="10"/>
  <c r="F2615" i="10"/>
  <c r="F2616" i="10"/>
  <c r="F2617" i="10"/>
  <c r="F2618" i="10"/>
  <c r="F2619" i="10"/>
  <c r="F2620" i="10"/>
  <c r="F2621" i="10"/>
  <c r="F2622" i="10"/>
  <c r="F2623" i="10"/>
  <c r="F2624" i="10"/>
  <c r="F2625" i="10"/>
  <c r="F2626" i="10"/>
  <c r="F2627" i="10"/>
  <c r="F2628" i="10"/>
  <c r="F2629" i="10"/>
  <c r="F2630" i="10"/>
  <c r="F2631" i="10"/>
  <c r="F2632" i="10"/>
  <c r="F2633" i="10"/>
  <c r="F2634" i="10"/>
  <c r="F2635" i="10"/>
  <c r="F2636" i="10"/>
  <c r="F2637" i="10"/>
  <c r="F2638" i="10"/>
  <c r="F2639" i="10"/>
  <c r="F2640" i="10"/>
  <c r="F2641" i="10"/>
  <c r="F2642" i="10"/>
  <c r="F2643" i="10"/>
  <c r="F2644" i="10"/>
  <c r="F2645" i="10"/>
  <c r="F2646" i="10"/>
  <c r="F2647" i="10"/>
  <c r="F2648" i="10"/>
  <c r="F2649" i="10"/>
  <c r="F2650" i="10"/>
  <c r="F2651" i="10"/>
  <c r="F2652" i="10"/>
  <c r="F2653" i="10"/>
  <c r="F2654" i="10"/>
  <c r="F2655" i="10"/>
  <c r="F2656" i="10"/>
  <c r="F2657" i="10"/>
  <c r="F2658" i="10"/>
  <c r="F2659" i="10"/>
  <c r="F2660" i="10"/>
  <c r="F2661" i="10"/>
  <c r="F2662" i="10"/>
  <c r="F2663" i="10"/>
  <c r="F2664" i="10"/>
  <c r="F2665" i="10"/>
  <c r="F2666" i="10"/>
  <c r="F2667" i="10"/>
  <c r="F2668" i="10"/>
  <c r="F2669" i="10"/>
  <c r="F2670" i="10"/>
  <c r="F2671" i="10"/>
  <c r="F2672" i="10"/>
  <c r="F2673" i="10"/>
  <c r="F2674" i="10"/>
  <c r="F2675" i="10"/>
  <c r="F2676" i="10"/>
  <c r="F2677" i="10"/>
  <c r="F2678" i="10"/>
  <c r="F2679" i="10"/>
  <c r="F2680" i="10"/>
  <c r="F2681" i="10"/>
  <c r="F2682" i="10"/>
  <c r="F2683" i="10"/>
  <c r="F2684" i="10"/>
  <c r="F2685" i="10"/>
  <c r="F2686" i="10"/>
  <c r="F2687" i="10"/>
  <c r="F2688" i="10"/>
  <c r="F2689" i="10"/>
  <c r="F2690" i="10"/>
  <c r="F2691" i="10"/>
  <c r="F2692" i="10"/>
  <c r="F2693" i="10"/>
  <c r="F2694" i="10"/>
  <c r="F2695" i="10"/>
  <c r="F2696" i="10"/>
  <c r="F2697" i="10"/>
  <c r="F2698" i="10"/>
  <c r="F2699" i="10"/>
  <c r="F2700" i="10"/>
  <c r="F2701" i="10"/>
  <c r="F2702" i="10"/>
  <c r="F2703" i="10"/>
  <c r="F2704" i="10"/>
  <c r="F2705" i="10"/>
  <c r="F2706" i="10"/>
  <c r="F2707" i="10"/>
  <c r="F2708" i="10"/>
  <c r="F2709" i="10"/>
  <c r="F2710" i="10"/>
  <c r="F2711" i="10"/>
  <c r="F2712" i="10"/>
  <c r="F2713" i="10"/>
  <c r="F2714" i="10"/>
  <c r="F2715" i="10"/>
  <c r="F2716" i="10"/>
  <c r="F2717" i="10"/>
  <c r="F2718" i="10"/>
  <c r="F2719" i="10"/>
  <c r="F2720" i="10"/>
  <c r="F2721" i="10"/>
  <c r="F2722" i="10"/>
  <c r="F2723" i="10"/>
  <c r="F2724" i="10"/>
  <c r="F2725" i="10"/>
  <c r="F2726" i="10"/>
  <c r="F2727" i="10"/>
  <c r="F2728" i="10"/>
  <c r="F2729" i="10"/>
  <c r="F2730" i="10"/>
  <c r="F2731" i="10"/>
  <c r="F2732" i="10"/>
  <c r="F2733" i="10"/>
  <c r="F2734" i="10"/>
  <c r="F2735" i="10"/>
  <c r="F2736" i="10"/>
  <c r="F2737" i="10"/>
  <c r="F2738" i="10"/>
  <c r="F2739" i="10"/>
  <c r="F2740" i="10"/>
  <c r="F2741" i="10"/>
  <c r="F2742" i="10"/>
  <c r="F2743" i="10"/>
  <c r="F2744" i="10"/>
  <c r="F2745" i="10"/>
  <c r="F2746" i="10"/>
  <c r="F2747" i="10"/>
  <c r="F2748" i="10"/>
  <c r="F2749" i="10"/>
  <c r="F2750" i="10"/>
  <c r="F2751" i="10"/>
  <c r="F2752" i="10"/>
  <c r="F2753" i="10"/>
  <c r="F2754" i="10"/>
  <c r="F2755" i="10"/>
  <c r="F2756" i="10"/>
  <c r="F2757" i="10"/>
  <c r="F2758" i="10"/>
  <c r="F2759" i="10"/>
  <c r="F2760" i="10"/>
  <c r="F2761" i="10"/>
  <c r="F2762" i="10"/>
  <c r="F2763" i="10"/>
  <c r="F2764" i="10"/>
  <c r="F2765" i="10"/>
  <c r="F2766" i="10"/>
  <c r="F2767" i="10"/>
  <c r="F2768" i="10"/>
  <c r="F2769" i="10"/>
  <c r="F2770" i="10"/>
  <c r="F2771" i="10"/>
  <c r="F2772" i="10"/>
  <c r="F2773" i="10"/>
  <c r="F2774" i="10"/>
  <c r="F2775" i="10"/>
  <c r="F2776" i="10"/>
  <c r="F2777" i="10"/>
  <c r="F2778" i="10"/>
  <c r="F2779" i="10"/>
  <c r="F2780" i="10"/>
  <c r="F2781" i="10"/>
  <c r="F2782" i="10"/>
  <c r="F2783" i="10"/>
  <c r="F2784" i="10"/>
  <c r="F2785" i="10"/>
  <c r="F2786" i="10"/>
  <c r="F2787" i="10"/>
  <c r="F2788" i="10"/>
  <c r="F2789" i="10"/>
  <c r="F2790" i="10"/>
  <c r="F2791" i="10"/>
  <c r="F2792" i="10"/>
  <c r="F2793" i="10"/>
  <c r="F2794" i="10"/>
  <c r="F2795" i="10"/>
  <c r="F2796" i="10"/>
  <c r="F2797" i="10"/>
  <c r="F2798" i="10"/>
  <c r="F2799" i="10"/>
  <c r="F2800" i="10"/>
  <c r="F2801" i="10"/>
  <c r="F2802" i="10"/>
  <c r="F2803" i="10"/>
  <c r="F2804" i="10"/>
  <c r="F2805" i="10"/>
  <c r="F2806" i="10"/>
  <c r="F2807" i="10"/>
  <c r="F2808" i="10"/>
  <c r="F2809" i="10"/>
  <c r="F2810" i="10"/>
  <c r="F2811" i="10"/>
  <c r="F2812" i="10"/>
  <c r="F2813" i="10"/>
  <c r="F2814" i="10"/>
  <c r="F2815" i="10"/>
  <c r="F2816" i="10"/>
  <c r="F2817" i="10"/>
  <c r="F2818" i="10"/>
  <c r="F2819" i="10"/>
  <c r="F2820" i="10"/>
  <c r="F2821" i="10"/>
  <c r="F2822" i="10"/>
  <c r="F2823" i="10"/>
  <c r="F2824" i="10"/>
  <c r="F2825" i="10"/>
  <c r="F2826" i="10"/>
  <c r="F2827" i="10"/>
  <c r="F2828" i="10"/>
  <c r="F2829" i="10"/>
  <c r="F2830" i="10"/>
  <c r="F2831" i="10"/>
  <c r="F2832" i="10"/>
  <c r="F2833" i="10"/>
  <c r="F2834" i="10"/>
  <c r="F2835" i="10"/>
  <c r="F2836" i="10"/>
  <c r="F2837" i="10"/>
  <c r="F2838" i="10"/>
  <c r="F2839" i="10"/>
  <c r="F2840" i="10"/>
  <c r="F2841" i="10"/>
  <c r="F2842" i="10"/>
  <c r="F2843" i="10"/>
  <c r="F2844" i="10"/>
  <c r="F2845" i="10"/>
  <c r="F2846" i="10"/>
  <c r="F2847" i="10"/>
  <c r="F2848" i="10"/>
  <c r="F2849" i="10"/>
  <c r="F2850" i="10"/>
  <c r="F2851" i="10"/>
  <c r="F2852" i="10"/>
  <c r="F2853" i="10"/>
  <c r="F2854" i="10"/>
  <c r="F2855" i="10"/>
  <c r="F2856" i="10"/>
  <c r="F2857" i="10"/>
  <c r="F2858" i="10"/>
  <c r="F2859" i="10"/>
  <c r="F2860" i="10"/>
  <c r="F2861" i="10"/>
  <c r="F2862" i="10"/>
  <c r="F2863" i="10"/>
  <c r="F2864" i="10"/>
  <c r="F2865" i="10"/>
  <c r="F2866" i="10"/>
  <c r="F2867" i="10"/>
  <c r="F2868" i="10"/>
  <c r="F2869" i="10"/>
  <c r="F2870" i="10"/>
  <c r="F2871" i="10"/>
  <c r="F2872" i="10"/>
  <c r="F2873" i="10"/>
  <c r="F2874" i="10"/>
  <c r="F2875" i="10"/>
  <c r="F2876" i="10"/>
  <c r="F2877" i="10"/>
  <c r="F2878" i="10"/>
  <c r="F2879" i="10"/>
  <c r="F2880" i="10"/>
  <c r="F2881" i="10"/>
  <c r="F2882" i="10"/>
  <c r="F2883" i="10"/>
  <c r="F2884" i="10"/>
  <c r="F2885" i="10"/>
  <c r="F2886" i="10"/>
  <c r="F2887" i="10"/>
  <c r="F2888" i="10"/>
  <c r="F2889" i="10"/>
  <c r="F2890" i="10"/>
  <c r="F2891" i="10"/>
  <c r="F2892" i="10"/>
  <c r="F2893" i="10"/>
  <c r="F2894" i="10"/>
  <c r="F2895" i="10"/>
  <c r="F2896" i="10"/>
  <c r="F2897" i="10"/>
  <c r="F2898" i="10"/>
  <c r="F2899" i="10"/>
  <c r="F2900" i="10"/>
  <c r="F2901" i="10"/>
  <c r="F2902" i="10"/>
  <c r="F2903" i="10"/>
  <c r="F2904" i="10"/>
  <c r="F2905" i="10"/>
  <c r="F2906" i="10"/>
  <c r="F2907" i="10"/>
  <c r="F2908" i="10"/>
  <c r="F2909" i="10"/>
  <c r="F2910" i="10"/>
  <c r="F2911" i="10"/>
  <c r="F2912" i="10"/>
  <c r="F2913" i="10"/>
  <c r="F2914" i="10"/>
  <c r="F2915" i="10"/>
  <c r="F2916" i="10"/>
  <c r="F2917" i="10"/>
  <c r="F2918" i="10"/>
  <c r="F2919" i="10"/>
  <c r="F2920" i="10"/>
  <c r="F2921" i="10"/>
  <c r="F2922" i="10"/>
  <c r="F2923" i="10"/>
  <c r="F2924" i="10"/>
  <c r="F2925" i="10"/>
  <c r="F2926" i="10"/>
  <c r="F2927" i="10"/>
  <c r="F2928" i="10"/>
  <c r="F2929" i="10"/>
  <c r="F2930" i="10"/>
  <c r="F2931" i="10"/>
  <c r="F2932" i="10"/>
  <c r="F2933" i="10"/>
  <c r="F2934" i="10"/>
  <c r="F2935" i="10"/>
  <c r="F2936" i="10"/>
  <c r="F2937" i="10"/>
  <c r="F2938" i="10"/>
  <c r="F2939" i="10"/>
  <c r="F2940" i="10"/>
  <c r="F2941" i="10"/>
  <c r="F2942" i="10"/>
  <c r="F2943" i="10"/>
  <c r="F2944" i="10"/>
  <c r="F2945" i="10"/>
  <c r="F2946" i="10"/>
  <c r="F2947" i="10"/>
  <c r="F2948" i="10"/>
  <c r="F2949" i="10"/>
  <c r="F2950" i="10"/>
  <c r="F2951" i="10"/>
  <c r="F2952" i="10"/>
  <c r="F2953" i="10"/>
  <c r="F2954" i="10"/>
  <c r="F2955" i="10"/>
  <c r="F2956" i="10"/>
  <c r="F2957" i="10"/>
  <c r="F2958" i="10"/>
  <c r="F2959" i="10"/>
  <c r="F2960" i="10"/>
  <c r="F2961" i="10"/>
  <c r="F2962" i="10"/>
  <c r="F2963" i="10"/>
  <c r="F2964" i="10"/>
  <c r="F2965" i="10"/>
  <c r="F2966" i="10"/>
  <c r="F2967" i="10"/>
  <c r="F2968" i="10"/>
  <c r="F2969" i="10"/>
  <c r="F2970" i="10"/>
  <c r="F2971" i="10"/>
  <c r="F2972" i="10"/>
  <c r="F2973" i="10"/>
  <c r="F2974" i="10"/>
  <c r="F2975" i="10"/>
  <c r="F2976" i="10"/>
  <c r="F2977" i="10"/>
  <c r="F2978" i="10"/>
  <c r="F2979" i="10"/>
  <c r="F2980" i="10"/>
  <c r="F2981" i="10"/>
  <c r="F2982" i="10"/>
  <c r="F2983" i="10"/>
  <c r="F2984" i="10"/>
  <c r="F2985" i="10"/>
  <c r="F2986" i="10"/>
  <c r="F2987" i="10"/>
  <c r="F2988" i="10"/>
  <c r="F2989" i="10"/>
  <c r="F2990" i="10"/>
  <c r="F2991" i="10"/>
  <c r="F2992" i="10"/>
  <c r="F2993" i="10"/>
  <c r="F2994" i="10"/>
  <c r="F2995" i="10"/>
  <c r="F2996" i="10"/>
  <c r="F2997" i="10"/>
  <c r="F2998" i="10"/>
  <c r="F2999" i="10"/>
  <c r="F3000" i="10"/>
  <c r="F3001" i="10"/>
  <c r="F3002" i="10"/>
  <c r="F3003" i="10"/>
  <c r="F3004" i="10"/>
  <c r="F3005" i="10"/>
  <c r="F3006" i="10"/>
  <c r="F3007" i="10"/>
  <c r="F3008" i="10"/>
  <c r="F3009" i="10"/>
  <c r="F3010" i="10"/>
  <c r="F3011" i="10"/>
  <c r="F3012" i="10"/>
  <c r="F3013" i="10"/>
  <c r="F3014" i="10"/>
  <c r="F3015" i="10"/>
  <c r="F3016" i="10"/>
  <c r="F3017" i="10"/>
  <c r="F3018" i="10"/>
  <c r="F3019" i="10"/>
  <c r="F3020" i="10"/>
  <c r="F3021" i="10"/>
  <c r="F3022" i="10"/>
  <c r="F3023" i="10"/>
  <c r="F3024" i="10"/>
  <c r="F3025" i="10"/>
  <c r="F3026" i="10"/>
  <c r="F3027" i="10"/>
  <c r="F3028" i="10"/>
  <c r="F3029" i="10"/>
  <c r="F3030" i="10"/>
  <c r="F3031" i="10"/>
  <c r="F3032" i="10"/>
  <c r="F3033" i="10"/>
  <c r="F3034" i="10"/>
  <c r="F3035" i="10"/>
  <c r="F3036" i="10"/>
  <c r="F3037" i="10"/>
  <c r="F3038" i="10"/>
  <c r="F3039" i="10"/>
  <c r="F3040" i="10"/>
  <c r="F3041" i="10"/>
  <c r="F3042" i="10"/>
  <c r="F3043" i="10"/>
  <c r="F3044" i="10"/>
  <c r="F3045" i="10"/>
  <c r="F3046" i="10"/>
  <c r="F3047" i="10"/>
  <c r="F3048" i="10"/>
  <c r="F3049" i="10"/>
  <c r="F3050" i="10"/>
  <c r="F3051" i="10"/>
  <c r="F3052" i="10"/>
  <c r="F3053" i="10"/>
  <c r="F3054" i="10"/>
  <c r="F3055" i="10"/>
  <c r="F3056" i="10"/>
  <c r="F3057" i="10"/>
  <c r="F3058" i="10"/>
  <c r="F3059" i="10"/>
  <c r="F3060" i="10"/>
  <c r="F3061" i="10"/>
  <c r="F3062" i="10"/>
  <c r="F3063" i="10"/>
  <c r="F3064" i="10"/>
  <c r="F3065" i="10"/>
  <c r="F3066" i="10"/>
  <c r="F3067" i="10"/>
  <c r="F3068" i="10"/>
  <c r="F3069" i="10"/>
  <c r="F3070" i="10"/>
  <c r="F3071" i="10"/>
  <c r="F3072" i="10"/>
  <c r="F3073" i="10"/>
  <c r="F3074" i="10"/>
  <c r="F3075" i="10"/>
  <c r="F3076" i="10"/>
  <c r="F3077" i="10"/>
  <c r="F3078" i="10"/>
  <c r="F3079" i="10"/>
  <c r="F3080" i="10"/>
  <c r="F3081" i="10"/>
  <c r="F3082" i="10"/>
  <c r="F3083" i="10"/>
  <c r="F3084" i="10"/>
  <c r="F3085" i="10"/>
  <c r="F3086" i="10"/>
  <c r="F3087" i="10"/>
  <c r="F3088" i="10"/>
  <c r="F3089" i="10"/>
  <c r="F3090" i="10"/>
  <c r="F3091" i="10"/>
  <c r="F3092" i="10"/>
  <c r="F3093" i="10"/>
  <c r="F3094" i="10"/>
  <c r="F3095" i="10"/>
  <c r="F3096" i="10"/>
  <c r="F3097" i="10"/>
  <c r="F3098" i="10"/>
  <c r="F3099" i="10"/>
  <c r="F3100" i="10"/>
  <c r="F3101" i="10"/>
  <c r="F3102" i="10"/>
  <c r="F3103" i="10"/>
  <c r="F3104" i="10"/>
  <c r="F3105" i="10"/>
  <c r="F3106" i="10"/>
  <c r="F3107" i="10"/>
  <c r="F3108" i="10"/>
  <c r="F3109" i="10"/>
  <c r="F3110" i="10"/>
  <c r="F3111" i="10"/>
  <c r="F3112" i="10"/>
  <c r="F3113" i="10"/>
  <c r="F3114" i="10"/>
  <c r="F3115" i="10"/>
  <c r="F3116" i="10"/>
  <c r="F3117" i="10"/>
  <c r="F3118" i="10"/>
  <c r="F3119" i="10"/>
  <c r="F3120" i="10"/>
  <c r="F3121" i="10"/>
  <c r="F3122" i="10"/>
  <c r="F3123" i="10"/>
  <c r="F3124" i="10"/>
  <c r="F3125" i="10"/>
  <c r="F3126" i="10"/>
  <c r="F3127" i="10"/>
  <c r="F3128" i="10"/>
  <c r="F3129" i="10"/>
  <c r="F3130" i="10"/>
  <c r="F3131" i="10"/>
  <c r="F3132" i="10"/>
  <c r="F3133" i="10"/>
  <c r="F3134" i="10"/>
  <c r="F3135" i="10"/>
  <c r="F3136" i="10"/>
  <c r="F3137" i="10"/>
  <c r="F3138" i="10"/>
  <c r="F3139" i="10"/>
  <c r="F3140" i="10"/>
  <c r="F3141" i="10"/>
  <c r="F3142" i="10"/>
  <c r="F3143" i="10"/>
  <c r="F3144" i="10"/>
  <c r="F3145" i="10"/>
  <c r="F3146" i="10"/>
  <c r="F3147" i="10"/>
  <c r="F3148" i="10"/>
  <c r="F3149" i="10"/>
  <c r="F3150" i="10"/>
  <c r="F3151" i="10"/>
  <c r="F3152" i="10"/>
  <c r="F3153" i="10"/>
  <c r="F3154" i="10"/>
  <c r="F3155" i="10"/>
  <c r="F3156" i="10"/>
  <c r="F3157" i="10"/>
  <c r="F3158" i="10"/>
  <c r="F3159" i="10"/>
  <c r="F3160" i="10"/>
  <c r="F3161" i="10"/>
  <c r="F3162" i="10"/>
  <c r="F3163" i="10"/>
  <c r="F3164" i="10"/>
  <c r="F3165" i="10"/>
  <c r="F3166" i="10"/>
  <c r="F3167" i="10"/>
  <c r="F3168" i="10"/>
  <c r="F3169" i="10"/>
  <c r="F3170" i="10"/>
  <c r="F3171" i="10"/>
  <c r="F3172" i="10"/>
  <c r="F3173" i="10"/>
  <c r="F3174" i="10"/>
  <c r="F3175" i="10"/>
  <c r="F3176" i="10"/>
  <c r="F3177" i="10"/>
  <c r="F3178" i="10"/>
  <c r="F3179" i="10"/>
  <c r="F3180" i="10"/>
  <c r="F3181" i="10"/>
  <c r="F3182" i="10"/>
  <c r="F3183" i="10"/>
  <c r="F3184" i="10"/>
  <c r="F3185" i="10"/>
  <c r="F3186" i="10"/>
  <c r="F3187" i="10"/>
  <c r="F3188" i="10"/>
  <c r="F3189" i="10"/>
  <c r="F3190" i="10"/>
  <c r="F3191" i="10"/>
  <c r="F3192" i="10"/>
  <c r="F3193" i="10"/>
  <c r="F3194" i="10"/>
  <c r="F3195" i="10"/>
  <c r="F3196" i="10"/>
  <c r="F3197" i="10"/>
  <c r="F3198" i="10"/>
  <c r="F3199" i="10"/>
  <c r="F3200" i="10"/>
  <c r="F3201" i="10"/>
  <c r="F3202" i="10"/>
  <c r="F3203" i="10"/>
  <c r="F3204" i="10"/>
  <c r="F3205" i="10"/>
  <c r="F3206" i="10"/>
  <c r="F3207" i="10"/>
  <c r="F3208" i="10"/>
  <c r="F3209" i="10"/>
  <c r="F3210" i="10"/>
  <c r="F3211" i="10"/>
  <c r="F3212" i="10"/>
  <c r="F3213" i="10"/>
  <c r="F3214" i="10"/>
  <c r="F3215" i="10"/>
  <c r="F3216" i="10"/>
  <c r="F3217" i="10"/>
  <c r="F3218" i="10"/>
  <c r="F3219" i="10"/>
  <c r="F3220" i="10"/>
  <c r="F3221" i="10"/>
  <c r="F3222" i="10"/>
  <c r="F3223" i="10"/>
  <c r="F3224" i="10"/>
  <c r="F3225" i="10"/>
  <c r="F3226" i="10"/>
  <c r="F3227" i="10"/>
  <c r="F3228" i="10"/>
  <c r="F3229" i="10"/>
  <c r="F3230" i="10"/>
  <c r="F3231" i="10"/>
  <c r="F3232" i="10"/>
  <c r="F3233" i="10"/>
  <c r="F3234" i="10"/>
  <c r="F3235" i="10"/>
  <c r="F3236" i="10"/>
  <c r="F3237" i="10"/>
  <c r="F3238" i="10"/>
  <c r="F3239" i="10"/>
  <c r="F3240" i="10"/>
  <c r="F3241" i="10"/>
  <c r="F3242" i="10"/>
  <c r="F3243" i="10"/>
  <c r="F3244" i="10"/>
  <c r="F3245" i="10"/>
  <c r="F3246" i="10"/>
  <c r="F3247" i="10"/>
  <c r="F3248" i="10"/>
  <c r="F3249" i="10"/>
  <c r="F3250" i="10"/>
  <c r="F3251" i="10"/>
  <c r="F3252" i="10"/>
  <c r="F3253" i="10"/>
  <c r="F3254" i="10"/>
  <c r="F3255" i="10"/>
  <c r="F3256" i="10"/>
  <c r="F3257" i="10"/>
  <c r="F3258" i="10"/>
  <c r="F3259" i="10"/>
  <c r="F3260" i="10"/>
  <c r="F3261" i="10"/>
  <c r="F3262" i="10"/>
  <c r="F3263" i="10"/>
  <c r="F3264" i="10"/>
  <c r="F3265" i="10"/>
  <c r="F3266" i="10"/>
  <c r="F3267" i="10"/>
  <c r="F3268" i="10"/>
  <c r="F3269" i="10"/>
  <c r="F3270" i="10"/>
  <c r="F3271" i="10"/>
  <c r="F3272" i="10"/>
  <c r="F3273" i="10"/>
  <c r="F3274" i="10"/>
  <c r="F3275" i="10"/>
  <c r="F3276" i="10"/>
  <c r="F3277" i="10"/>
  <c r="F3278" i="10"/>
  <c r="F3279" i="10"/>
  <c r="F3280" i="10"/>
  <c r="F3281" i="10"/>
  <c r="F3282" i="10"/>
  <c r="F3283" i="10"/>
  <c r="F3284" i="10"/>
  <c r="F3285" i="10"/>
  <c r="F3286" i="10"/>
  <c r="F3287" i="10"/>
  <c r="F3288" i="10"/>
  <c r="F3289" i="10"/>
  <c r="F3290" i="10"/>
  <c r="F3291" i="10"/>
  <c r="F3292" i="10"/>
  <c r="F3293" i="10"/>
  <c r="F3294" i="10"/>
  <c r="F3295" i="10"/>
  <c r="F3296" i="10"/>
  <c r="F3297" i="10"/>
  <c r="F3298" i="10"/>
  <c r="F3299" i="10"/>
  <c r="F3300" i="10"/>
  <c r="F3301" i="10"/>
  <c r="F3302" i="10"/>
  <c r="F3303" i="10"/>
  <c r="F3304" i="10"/>
  <c r="F3305" i="10"/>
  <c r="F3306" i="10"/>
  <c r="F3307" i="10"/>
  <c r="F3308" i="10"/>
  <c r="F3309" i="10"/>
  <c r="F3310" i="10"/>
  <c r="F3311" i="10"/>
  <c r="F3312" i="10"/>
  <c r="F3313" i="10"/>
  <c r="F3314" i="10"/>
  <c r="F3315" i="10"/>
  <c r="F3316" i="10"/>
  <c r="F3317" i="10"/>
  <c r="F3318" i="10"/>
  <c r="F3319" i="10"/>
  <c r="F3320" i="10"/>
  <c r="F3321" i="10"/>
  <c r="F3322" i="10"/>
  <c r="F3323" i="10"/>
  <c r="F3324" i="10"/>
  <c r="F3325" i="10"/>
  <c r="F3326" i="10"/>
  <c r="F3327" i="10"/>
  <c r="F3328" i="10"/>
  <c r="F3329" i="10"/>
  <c r="F3330" i="10"/>
  <c r="F3331" i="10"/>
  <c r="F3332" i="10"/>
  <c r="F3333" i="10"/>
  <c r="F3334" i="10"/>
  <c r="F3335" i="10"/>
  <c r="F3336" i="10"/>
  <c r="F3337" i="10"/>
  <c r="F3338" i="10"/>
  <c r="F3339" i="10"/>
  <c r="F3340" i="10"/>
  <c r="F3341" i="10"/>
  <c r="F3342" i="10"/>
  <c r="F3343" i="10"/>
  <c r="F3344" i="10"/>
  <c r="F3345" i="10"/>
  <c r="F3346" i="10"/>
  <c r="F3347" i="10"/>
  <c r="F3348" i="10"/>
  <c r="F3349" i="10"/>
  <c r="F3350" i="10"/>
  <c r="F3351" i="10"/>
  <c r="F3352" i="10"/>
  <c r="F3353" i="10"/>
  <c r="F3354" i="10"/>
  <c r="F3355" i="10"/>
  <c r="F3356" i="10"/>
  <c r="F3357" i="10"/>
  <c r="F3358" i="10"/>
  <c r="F3359" i="10"/>
  <c r="F3360" i="10"/>
  <c r="F3361" i="10"/>
  <c r="F3362" i="10"/>
  <c r="F3363" i="10"/>
  <c r="F3364" i="10"/>
  <c r="F3365" i="10"/>
  <c r="F3366" i="10"/>
  <c r="F3367" i="10"/>
  <c r="F3368" i="10"/>
  <c r="F3369" i="10"/>
  <c r="F3370" i="10"/>
  <c r="F3371" i="10"/>
  <c r="F3372" i="10"/>
  <c r="F3373" i="10"/>
  <c r="F3374" i="10"/>
  <c r="F3375" i="10"/>
  <c r="F3376" i="10"/>
  <c r="F3377" i="10"/>
  <c r="F3378" i="10"/>
  <c r="F3379" i="10"/>
  <c r="F3380" i="10"/>
  <c r="F3381" i="10"/>
  <c r="F3382" i="10"/>
  <c r="F3383" i="10"/>
  <c r="F3384" i="10"/>
  <c r="F3385" i="10"/>
  <c r="F3386" i="10"/>
  <c r="F3387" i="10"/>
  <c r="F3388" i="10"/>
  <c r="F3389" i="10"/>
  <c r="F3390" i="10"/>
  <c r="F3391" i="10"/>
  <c r="F3392" i="10"/>
  <c r="F3393" i="10"/>
  <c r="F3394" i="10"/>
  <c r="F3395" i="10"/>
  <c r="F3396" i="10"/>
  <c r="F3397" i="10"/>
  <c r="F3398" i="10"/>
  <c r="F3399" i="10"/>
  <c r="F3400" i="10"/>
  <c r="F3401" i="10"/>
  <c r="F3402" i="10"/>
  <c r="F3403" i="10"/>
  <c r="F3404" i="10"/>
  <c r="F3405" i="10"/>
  <c r="F3406" i="10"/>
  <c r="F3407" i="10"/>
  <c r="F3408" i="10"/>
  <c r="F3409" i="10"/>
  <c r="F3410" i="10"/>
  <c r="F3411" i="10"/>
  <c r="F3412" i="10"/>
  <c r="F3413" i="10"/>
  <c r="F3414" i="10"/>
  <c r="F3415" i="10"/>
  <c r="F3416" i="10"/>
  <c r="F3417" i="10"/>
  <c r="F3418" i="10"/>
  <c r="F3419" i="10"/>
  <c r="F3420" i="10"/>
  <c r="F3421" i="10"/>
  <c r="F3422" i="10"/>
  <c r="F3423" i="10"/>
  <c r="F3424" i="10"/>
  <c r="F3425" i="10"/>
  <c r="F3426" i="10"/>
  <c r="F3427" i="10"/>
  <c r="F3428" i="10"/>
  <c r="F3429" i="10"/>
  <c r="F3430" i="10"/>
  <c r="F3431" i="10"/>
  <c r="F3432" i="10"/>
  <c r="F3433" i="10"/>
  <c r="F3434" i="10"/>
  <c r="F3435" i="10"/>
  <c r="F3436" i="10"/>
  <c r="F3437" i="10"/>
  <c r="F3438" i="10"/>
  <c r="F3439" i="10"/>
  <c r="F3440" i="10"/>
  <c r="F3441" i="10"/>
  <c r="F3442" i="10"/>
  <c r="F3443" i="10"/>
  <c r="F3444" i="10"/>
  <c r="F3445" i="10"/>
  <c r="F3446" i="10"/>
  <c r="F3447" i="10"/>
  <c r="F3448" i="10"/>
  <c r="F3449" i="10"/>
  <c r="F3450" i="10"/>
  <c r="F3451" i="10"/>
  <c r="F3452" i="10"/>
  <c r="F3453" i="10"/>
  <c r="F3454" i="10"/>
  <c r="F3455" i="10"/>
  <c r="F3456" i="10"/>
  <c r="F3457" i="10"/>
  <c r="F3458" i="10"/>
  <c r="F3459" i="10"/>
  <c r="F3460" i="10"/>
  <c r="F3461" i="10"/>
  <c r="F3462" i="10"/>
  <c r="F3463" i="10"/>
  <c r="F3464" i="10"/>
  <c r="F3465" i="10"/>
  <c r="F3466" i="10"/>
  <c r="F3467" i="10"/>
  <c r="F3468" i="10"/>
  <c r="F3469" i="10"/>
  <c r="F3470" i="10"/>
  <c r="F3471" i="10"/>
  <c r="F3472" i="10"/>
  <c r="F3473" i="10"/>
  <c r="F3474" i="10"/>
  <c r="F3475" i="10"/>
  <c r="F3476" i="10"/>
  <c r="F3477" i="10"/>
  <c r="F3478" i="10"/>
  <c r="F3479" i="10"/>
  <c r="F3480" i="10"/>
  <c r="F3481" i="10"/>
  <c r="F3482" i="10"/>
  <c r="F3483" i="10"/>
  <c r="F3484" i="10"/>
  <c r="F3485" i="10"/>
  <c r="F3486" i="10"/>
  <c r="F3487" i="10"/>
  <c r="F3488" i="10"/>
  <c r="F3489" i="10"/>
  <c r="F3490" i="10"/>
  <c r="F3491" i="10"/>
  <c r="F3492" i="10"/>
  <c r="F3493" i="10"/>
  <c r="F3494" i="10"/>
  <c r="F3495" i="10"/>
  <c r="F3496" i="10"/>
  <c r="F3497" i="10"/>
  <c r="F3498" i="10"/>
  <c r="F3499" i="10"/>
  <c r="F3500" i="10"/>
  <c r="F3501" i="10"/>
  <c r="F3502" i="10"/>
  <c r="F3503" i="10"/>
  <c r="F3504" i="10"/>
  <c r="F3505" i="10"/>
  <c r="F3506" i="10"/>
  <c r="F3507" i="10"/>
  <c r="F3508" i="10"/>
  <c r="F3509" i="10"/>
  <c r="F3510" i="10"/>
  <c r="F3511" i="10"/>
  <c r="F3512" i="10"/>
  <c r="F3513" i="10"/>
  <c r="F3514" i="10"/>
  <c r="F3515" i="10"/>
  <c r="F3516" i="10"/>
  <c r="F3517" i="10"/>
  <c r="F3518" i="10"/>
  <c r="F3519" i="10"/>
  <c r="F3520" i="10"/>
  <c r="F3521" i="10"/>
  <c r="F3522" i="10"/>
  <c r="F3523" i="10"/>
  <c r="F3524" i="10"/>
  <c r="F3525" i="10"/>
  <c r="F3526" i="10"/>
  <c r="F3527" i="10"/>
  <c r="F3528" i="10"/>
  <c r="F3529" i="10"/>
  <c r="F3530" i="10"/>
  <c r="F3531" i="10"/>
  <c r="F3532" i="10"/>
  <c r="F3533" i="10"/>
  <c r="F3534" i="10"/>
  <c r="F3535" i="10"/>
  <c r="F3536" i="10"/>
  <c r="F3537" i="10"/>
  <c r="F3538" i="10"/>
  <c r="F3539" i="10"/>
  <c r="F3540" i="10"/>
  <c r="F3541" i="10"/>
  <c r="F3542" i="10"/>
  <c r="F3543" i="10"/>
  <c r="F3544" i="10"/>
  <c r="F3545" i="10"/>
  <c r="F3546" i="10"/>
  <c r="F3547" i="10"/>
  <c r="F3548" i="10"/>
  <c r="F3549" i="10"/>
  <c r="F3550" i="10"/>
  <c r="F3551" i="10"/>
  <c r="F3552" i="10"/>
  <c r="F3553" i="10"/>
  <c r="F3554" i="10"/>
  <c r="F3555" i="10"/>
  <c r="F3556" i="10"/>
  <c r="F3557" i="10"/>
  <c r="F3558" i="10"/>
  <c r="F3559" i="10"/>
  <c r="F3560" i="10"/>
  <c r="F3561" i="10"/>
  <c r="F3562" i="10"/>
  <c r="F3563" i="10"/>
  <c r="F3564" i="10"/>
  <c r="F3565" i="10"/>
  <c r="F3566" i="10"/>
  <c r="F3567" i="10"/>
  <c r="F3568" i="10"/>
  <c r="F3569" i="10"/>
  <c r="F3570" i="10"/>
  <c r="F3571" i="10"/>
  <c r="F3572" i="10"/>
  <c r="F3573" i="10"/>
  <c r="F3574" i="10"/>
  <c r="F3575" i="10"/>
  <c r="F3576" i="10"/>
  <c r="F3577" i="10"/>
  <c r="F3578" i="10"/>
  <c r="F3579" i="10"/>
  <c r="F3580" i="10"/>
  <c r="F3581" i="10"/>
  <c r="F3582" i="10"/>
  <c r="F3583" i="10"/>
  <c r="F3584" i="10"/>
  <c r="F3585" i="10"/>
  <c r="F3586" i="10"/>
  <c r="F3587" i="10"/>
  <c r="F3588" i="10"/>
  <c r="F3589" i="10"/>
  <c r="F3590" i="10"/>
  <c r="F3591" i="10"/>
  <c r="F3592" i="10"/>
  <c r="F3593" i="10"/>
  <c r="F3594" i="10"/>
  <c r="F3595" i="10"/>
  <c r="F3596" i="10"/>
  <c r="F3597" i="10"/>
  <c r="F3598" i="10"/>
  <c r="F3599" i="10"/>
  <c r="F3600" i="10"/>
  <c r="F3601" i="10"/>
  <c r="F3602" i="10"/>
  <c r="F3603" i="10"/>
  <c r="F3604" i="10"/>
  <c r="F3605" i="10"/>
  <c r="F3606" i="10"/>
  <c r="F3607" i="10"/>
  <c r="F3608" i="10"/>
  <c r="F3609" i="10"/>
  <c r="F3610" i="10"/>
  <c r="F3611" i="10"/>
  <c r="F3612" i="10"/>
  <c r="F3613" i="10"/>
  <c r="F3614" i="10"/>
  <c r="F3615" i="10"/>
  <c r="F3616" i="10"/>
  <c r="F3617" i="10"/>
  <c r="F3618" i="10"/>
  <c r="F3619" i="10"/>
  <c r="F3620" i="10"/>
  <c r="F3621" i="10"/>
  <c r="F3622" i="10"/>
  <c r="F3623" i="10"/>
  <c r="F3624" i="10"/>
  <c r="F3625" i="10"/>
  <c r="F3626" i="10"/>
  <c r="F3627" i="10"/>
  <c r="F3628" i="10"/>
  <c r="F3629" i="10"/>
  <c r="F3630" i="10"/>
  <c r="F3631" i="10"/>
  <c r="F3632" i="10"/>
  <c r="F3633" i="10"/>
  <c r="F3634" i="10"/>
  <c r="F3635" i="10"/>
  <c r="F3636" i="10"/>
  <c r="F3637" i="10"/>
  <c r="F3638" i="10"/>
  <c r="F3639" i="10"/>
  <c r="F3640" i="10"/>
  <c r="F3641" i="10"/>
  <c r="F3642" i="10"/>
  <c r="F3643" i="10"/>
  <c r="F3644" i="10"/>
  <c r="F3645" i="10"/>
  <c r="F3646" i="10"/>
  <c r="F3647" i="10"/>
  <c r="F3648" i="10"/>
  <c r="F3649" i="10"/>
  <c r="F3650" i="10"/>
  <c r="F3651" i="10"/>
  <c r="F3652" i="10"/>
  <c r="F3653" i="10"/>
  <c r="F3654" i="10"/>
  <c r="F3655" i="10"/>
  <c r="F3656" i="10"/>
  <c r="F3657" i="10"/>
  <c r="F3658" i="10"/>
  <c r="F3659" i="10"/>
  <c r="F3660" i="10"/>
  <c r="F3661" i="10"/>
  <c r="F3662" i="10"/>
  <c r="F3663" i="10"/>
  <c r="F3664" i="10"/>
  <c r="F3665" i="10"/>
  <c r="F3666" i="10"/>
  <c r="F3667" i="10"/>
  <c r="F3668" i="10"/>
  <c r="F3669" i="10"/>
  <c r="F3670" i="10"/>
  <c r="F3671" i="10"/>
  <c r="F3672" i="10"/>
  <c r="F3673" i="10"/>
  <c r="F3674" i="10"/>
  <c r="F3675" i="10"/>
  <c r="F3676" i="10"/>
  <c r="F3677" i="10"/>
  <c r="F3678" i="10"/>
  <c r="F3679" i="10"/>
  <c r="F3680" i="10"/>
  <c r="F3681" i="10"/>
  <c r="F3682" i="10"/>
  <c r="F3683" i="10"/>
  <c r="F3684" i="10"/>
  <c r="F3685" i="10"/>
  <c r="F3686" i="10"/>
  <c r="F3687" i="10"/>
  <c r="F3688" i="10"/>
  <c r="F3689" i="10"/>
  <c r="F3690" i="10"/>
  <c r="F3691" i="10"/>
  <c r="F3692" i="10"/>
  <c r="F3693" i="10"/>
  <c r="F3694" i="10"/>
  <c r="F3695" i="10"/>
  <c r="F3696" i="10"/>
  <c r="F3697" i="10"/>
  <c r="F3698" i="10"/>
  <c r="F3699" i="10"/>
  <c r="F3700" i="10"/>
  <c r="F3701" i="10"/>
  <c r="F3702" i="10"/>
  <c r="F3703" i="10"/>
  <c r="F3704" i="10"/>
  <c r="F3705" i="10"/>
  <c r="F3706" i="10"/>
  <c r="F3707" i="10"/>
  <c r="F3708" i="10"/>
  <c r="F3709" i="10"/>
  <c r="F3710" i="10"/>
  <c r="F3711" i="10"/>
  <c r="F3712" i="10"/>
  <c r="F3713" i="10"/>
  <c r="F3714" i="10"/>
  <c r="F3715" i="10"/>
  <c r="F3716" i="10"/>
  <c r="F3717" i="10"/>
  <c r="F3718" i="10"/>
  <c r="F3719" i="10"/>
  <c r="F3720" i="10"/>
  <c r="F3721" i="10"/>
  <c r="F3722" i="10"/>
  <c r="F3723" i="10"/>
  <c r="F3724" i="10"/>
  <c r="F3725" i="10"/>
  <c r="F3726" i="10"/>
  <c r="F3727" i="10"/>
  <c r="F3728" i="10"/>
  <c r="F3729" i="10"/>
  <c r="F3730" i="10"/>
  <c r="F3731" i="10"/>
  <c r="F3732" i="10"/>
  <c r="F3733" i="10"/>
  <c r="F3734" i="10"/>
  <c r="F3735" i="10"/>
  <c r="F3736" i="10"/>
  <c r="F3737" i="10"/>
  <c r="F3738" i="10"/>
  <c r="F3739" i="10"/>
  <c r="F3740" i="10"/>
  <c r="F3741" i="10"/>
  <c r="F3742" i="10"/>
  <c r="F3743" i="10"/>
  <c r="F3744" i="10"/>
  <c r="F3745" i="10"/>
  <c r="F3746" i="10"/>
  <c r="F3747" i="10"/>
  <c r="F3748" i="10"/>
  <c r="F3749" i="10"/>
  <c r="F3750" i="10"/>
  <c r="F3751" i="10"/>
  <c r="F3752" i="10"/>
  <c r="F3753" i="10"/>
  <c r="F3754" i="10"/>
  <c r="F3755" i="10"/>
  <c r="F3756" i="10"/>
  <c r="F3757" i="10"/>
  <c r="F3758" i="10"/>
  <c r="F3759" i="10"/>
  <c r="F3760" i="10"/>
  <c r="F3761" i="10"/>
  <c r="F3762" i="10"/>
  <c r="F3763" i="10"/>
  <c r="F3764" i="10"/>
  <c r="F3765" i="10"/>
  <c r="F3766" i="10"/>
  <c r="F3767" i="10"/>
  <c r="F3768" i="10"/>
  <c r="F3769" i="10"/>
  <c r="F3770" i="10"/>
  <c r="F3771" i="10"/>
  <c r="F3772" i="10"/>
  <c r="F3773" i="10"/>
  <c r="F3774" i="10"/>
  <c r="F3775" i="10"/>
  <c r="F3776" i="10"/>
  <c r="F3777" i="10"/>
  <c r="F3778" i="10"/>
  <c r="F3779" i="10"/>
  <c r="F3780" i="10"/>
  <c r="F3781" i="10"/>
  <c r="F3782" i="10"/>
  <c r="F3783" i="10"/>
  <c r="F3784" i="10"/>
  <c r="F3785" i="10"/>
  <c r="F3786" i="10"/>
  <c r="F3787" i="10"/>
  <c r="F3788" i="10"/>
  <c r="F3789" i="10"/>
  <c r="F3790" i="10"/>
  <c r="F3791" i="10"/>
  <c r="F3792" i="10"/>
  <c r="F3793" i="10"/>
  <c r="F3794" i="10"/>
  <c r="F3795" i="10"/>
  <c r="F3796" i="10"/>
  <c r="F3797" i="10"/>
  <c r="F3798" i="10"/>
  <c r="F3799" i="10"/>
  <c r="F3800" i="10"/>
  <c r="F3801" i="10"/>
  <c r="F3802" i="10"/>
  <c r="F3803" i="10"/>
  <c r="F3804" i="10"/>
  <c r="F3805" i="10"/>
  <c r="F3806" i="10"/>
  <c r="F3807" i="10"/>
  <c r="F3808" i="10"/>
  <c r="F3809" i="10"/>
  <c r="F3810" i="10"/>
  <c r="F3811" i="10"/>
  <c r="F3812" i="10"/>
  <c r="F3813" i="10"/>
  <c r="F3814" i="10"/>
  <c r="F3815" i="10"/>
  <c r="F3816" i="10"/>
  <c r="F3817" i="10"/>
  <c r="F3818" i="10"/>
  <c r="F3819" i="10"/>
  <c r="F3820" i="10"/>
  <c r="F3821" i="10"/>
  <c r="F3822" i="10"/>
  <c r="F3823" i="10"/>
  <c r="F3824" i="10"/>
  <c r="F3825" i="10"/>
  <c r="F3826" i="10"/>
  <c r="F3827" i="10"/>
  <c r="F3828" i="10"/>
  <c r="F3829" i="10"/>
  <c r="F3830" i="10"/>
  <c r="F3831" i="10"/>
  <c r="F3832" i="10"/>
  <c r="F3833" i="10"/>
  <c r="F3834" i="10"/>
  <c r="F3835" i="10"/>
  <c r="F3836" i="10"/>
  <c r="F3837" i="10"/>
  <c r="F3838" i="10"/>
  <c r="F3839" i="10"/>
  <c r="F3840" i="10"/>
  <c r="F3841" i="10"/>
  <c r="F3842" i="10"/>
  <c r="F3843" i="10"/>
  <c r="F3844" i="10"/>
  <c r="F3845" i="10"/>
  <c r="F3846" i="10"/>
  <c r="F3847" i="10"/>
  <c r="F3848" i="10"/>
  <c r="F3849" i="10"/>
  <c r="F3850" i="10"/>
  <c r="F3851" i="10"/>
  <c r="F3852" i="10"/>
  <c r="F3853" i="10"/>
  <c r="F3854" i="10"/>
  <c r="F3855" i="10"/>
  <c r="F3856" i="10"/>
  <c r="F3857" i="10"/>
  <c r="F3858" i="10"/>
  <c r="F3859" i="10"/>
  <c r="F3860" i="10"/>
  <c r="F3861" i="10"/>
  <c r="F3862" i="10"/>
  <c r="F3863" i="10"/>
  <c r="F3864" i="10"/>
  <c r="F3865" i="10"/>
  <c r="F3866" i="10"/>
  <c r="F3867" i="10"/>
  <c r="F3868" i="10"/>
  <c r="F3869" i="10"/>
  <c r="F3870" i="10"/>
  <c r="F3871" i="10"/>
  <c r="F3872" i="10"/>
  <c r="F3873" i="10"/>
  <c r="F3874" i="10"/>
  <c r="F3875" i="10"/>
  <c r="F3876" i="10"/>
  <c r="F3877" i="10"/>
  <c r="F3878" i="10"/>
  <c r="F3879" i="10"/>
  <c r="F3880" i="10"/>
  <c r="F3881" i="10"/>
  <c r="F3882" i="10"/>
  <c r="F3883" i="10"/>
  <c r="F3884" i="10"/>
  <c r="F3885" i="10"/>
  <c r="F3886" i="10"/>
  <c r="F3887" i="10"/>
  <c r="F3888" i="10"/>
  <c r="F3889" i="10"/>
  <c r="F3890" i="10"/>
  <c r="F3891" i="10"/>
  <c r="F3892" i="10"/>
  <c r="F3893" i="10"/>
  <c r="F3894" i="10"/>
  <c r="F3895" i="10"/>
  <c r="F3896" i="10"/>
  <c r="F3897" i="10"/>
  <c r="F3898" i="10"/>
  <c r="F3899" i="10"/>
  <c r="F3900" i="10"/>
  <c r="F3901" i="10"/>
  <c r="F3902" i="10"/>
  <c r="F3903" i="10"/>
  <c r="F3904" i="10"/>
  <c r="F3905" i="10"/>
  <c r="F3906" i="10"/>
  <c r="F3907" i="10"/>
  <c r="F3908" i="10"/>
  <c r="F3909" i="10"/>
  <c r="F3910" i="10"/>
  <c r="F3911" i="10"/>
  <c r="F3912" i="10"/>
  <c r="F3913" i="10"/>
  <c r="F3914" i="10"/>
  <c r="F3915" i="10"/>
  <c r="F3916" i="10"/>
  <c r="F3917" i="10"/>
  <c r="F3918" i="10"/>
  <c r="F3919" i="10"/>
  <c r="F3920" i="10"/>
  <c r="F3921" i="10"/>
  <c r="F3922" i="10"/>
  <c r="F3923" i="10"/>
  <c r="F3924" i="10"/>
  <c r="F3925" i="10"/>
  <c r="F3926" i="10"/>
  <c r="F3927" i="10"/>
  <c r="F3928" i="10"/>
  <c r="F3929" i="10"/>
  <c r="F3930" i="10"/>
  <c r="F3931" i="10"/>
  <c r="F3932" i="10"/>
  <c r="F3933" i="10"/>
  <c r="F3934" i="10"/>
  <c r="F3935" i="10"/>
  <c r="F3936" i="10"/>
  <c r="F3937" i="10"/>
  <c r="F3938" i="10"/>
  <c r="F3939" i="10"/>
  <c r="F3940" i="10"/>
  <c r="F3941" i="10"/>
  <c r="F3942" i="10"/>
  <c r="F3943" i="10"/>
  <c r="F3944" i="10"/>
  <c r="F3945" i="10"/>
  <c r="F3946" i="10"/>
  <c r="F3947" i="10"/>
  <c r="F3948" i="10"/>
  <c r="F3949" i="10"/>
  <c r="F3950" i="10"/>
  <c r="F3951" i="10"/>
  <c r="F3952" i="10"/>
  <c r="F3953" i="10"/>
  <c r="F3954" i="10"/>
  <c r="F3955" i="10"/>
  <c r="F3956" i="10"/>
  <c r="F3957" i="10"/>
  <c r="F3958" i="10"/>
  <c r="F3959" i="10"/>
  <c r="F3960" i="10"/>
  <c r="F3961" i="10"/>
  <c r="F3962" i="10"/>
  <c r="F3963" i="10"/>
  <c r="F3964" i="10"/>
  <c r="F3965" i="10"/>
  <c r="F3966" i="10"/>
  <c r="F3967" i="10"/>
  <c r="F3968" i="10"/>
  <c r="F3969" i="10"/>
  <c r="F3970" i="10"/>
  <c r="F3971" i="10"/>
  <c r="F3972" i="10"/>
  <c r="F3973" i="10"/>
  <c r="F3974" i="10"/>
  <c r="F3975" i="10"/>
  <c r="F3976" i="10"/>
  <c r="F3977" i="10"/>
  <c r="F3978" i="10"/>
  <c r="F3979" i="10"/>
  <c r="F3980" i="10"/>
  <c r="F3981" i="10"/>
  <c r="F3982" i="10"/>
  <c r="F3983" i="10"/>
  <c r="F3984" i="10"/>
  <c r="F3985" i="10"/>
  <c r="F3986" i="10"/>
  <c r="F3987" i="10"/>
  <c r="F3988" i="10"/>
  <c r="F3989" i="10"/>
  <c r="F3990" i="10"/>
  <c r="F3991" i="10"/>
  <c r="F3992" i="10"/>
  <c r="F3993" i="10"/>
  <c r="F3994" i="10"/>
  <c r="F3995" i="10"/>
  <c r="F3996" i="10"/>
  <c r="F3997" i="10"/>
  <c r="F3998" i="10"/>
  <c r="F3999" i="10"/>
  <c r="F4000" i="10"/>
  <c r="F4001" i="10"/>
  <c r="F4002" i="10"/>
  <c r="F4003" i="10"/>
  <c r="F4004" i="10"/>
  <c r="F4005" i="10"/>
  <c r="F4006" i="10"/>
  <c r="F4007" i="10"/>
  <c r="F4008" i="10"/>
  <c r="F4009" i="10"/>
  <c r="F4010" i="10"/>
  <c r="F4011" i="10"/>
  <c r="F4012" i="10"/>
  <c r="F4013" i="10"/>
  <c r="F4014" i="10"/>
  <c r="F4015" i="10"/>
  <c r="F4016" i="10"/>
  <c r="F4017" i="10"/>
  <c r="F4018" i="10"/>
  <c r="F4019" i="10"/>
  <c r="F4020" i="10"/>
  <c r="F4021" i="10"/>
  <c r="F4022" i="10"/>
  <c r="F4023" i="10"/>
  <c r="F4024" i="10"/>
  <c r="F4025" i="10"/>
  <c r="F4026" i="10"/>
  <c r="F4027" i="10"/>
  <c r="F4028" i="10"/>
  <c r="F4029" i="10"/>
  <c r="F4030" i="10"/>
  <c r="F4031" i="10"/>
  <c r="F4032" i="10"/>
  <c r="F4033" i="10"/>
  <c r="F4034" i="10"/>
  <c r="F4035" i="10"/>
  <c r="F4036" i="10"/>
  <c r="F4037" i="10"/>
  <c r="F4038" i="10"/>
  <c r="F4039" i="10"/>
  <c r="F4040" i="10"/>
  <c r="F4041" i="10"/>
  <c r="F4042" i="10"/>
  <c r="F4043" i="10"/>
  <c r="F4044" i="10"/>
  <c r="F4045" i="10"/>
  <c r="F4046" i="10"/>
  <c r="F4047" i="10"/>
  <c r="F4048" i="10"/>
  <c r="F4049" i="10"/>
  <c r="F4050" i="10"/>
  <c r="F4051" i="10"/>
  <c r="F4052" i="10"/>
  <c r="F4053" i="10"/>
  <c r="F4054" i="10"/>
  <c r="F4055" i="10"/>
  <c r="F4056" i="10"/>
  <c r="F4057" i="10"/>
  <c r="F4058" i="10"/>
  <c r="F4059" i="10"/>
  <c r="F4060" i="10"/>
  <c r="F4061" i="10"/>
  <c r="F4062" i="10"/>
  <c r="F4063" i="10"/>
  <c r="F4064" i="10"/>
  <c r="F4065" i="10"/>
  <c r="F4066" i="10"/>
  <c r="F4067" i="10"/>
  <c r="F4068" i="10"/>
  <c r="F4069" i="10"/>
  <c r="F4070" i="10"/>
  <c r="F4071" i="10"/>
  <c r="F4072" i="10"/>
  <c r="F4073" i="10"/>
  <c r="F4074" i="10"/>
  <c r="F4075" i="10"/>
  <c r="F4076" i="10"/>
  <c r="F4077" i="10"/>
  <c r="F4078" i="10"/>
  <c r="F4079" i="10"/>
  <c r="F4080" i="10"/>
  <c r="F4081" i="10"/>
  <c r="F4082" i="10"/>
  <c r="F4083" i="10"/>
  <c r="F4084" i="10"/>
  <c r="F4085" i="10"/>
  <c r="F4086" i="10"/>
  <c r="F4087" i="10"/>
  <c r="F4088" i="10"/>
  <c r="F4089" i="10"/>
  <c r="F4090" i="10"/>
  <c r="F4091" i="10"/>
  <c r="F4092" i="10"/>
  <c r="F4093" i="10"/>
  <c r="F4094" i="10"/>
  <c r="F4095" i="10"/>
  <c r="F4096" i="10"/>
  <c r="F4097" i="10"/>
  <c r="F4098" i="10"/>
  <c r="F4099" i="10"/>
  <c r="F4100" i="10"/>
  <c r="F4101" i="10"/>
  <c r="F4102" i="10"/>
  <c r="F4103" i="10"/>
  <c r="F4104" i="10"/>
  <c r="F4105" i="10"/>
  <c r="F4106" i="10"/>
  <c r="F4107" i="10"/>
  <c r="F4108" i="10"/>
  <c r="F4109" i="10"/>
  <c r="F4110" i="10"/>
  <c r="F4111" i="10"/>
  <c r="F4112" i="10"/>
  <c r="F4113" i="10"/>
  <c r="F4114" i="10"/>
  <c r="F4115" i="10"/>
  <c r="F4116" i="10"/>
  <c r="F4117" i="10"/>
  <c r="F4118" i="10"/>
  <c r="F4119" i="10"/>
  <c r="F4120" i="10"/>
  <c r="F4121" i="10"/>
  <c r="F4122" i="10"/>
  <c r="F4123" i="10"/>
  <c r="F4124" i="10"/>
  <c r="F4125" i="10"/>
  <c r="F4126" i="10"/>
  <c r="F4127" i="10"/>
  <c r="F4128" i="10"/>
  <c r="F4129" i="10"/>
  <c r="F4130" i="10"/>
  <c r="F4131" i="10"/>
  <c r="F4132" i="10"/>
  <c r="F4133" i="10"/>
  <c r="F4134" i="10"/>
  <c r="F4135" i="10"/>
  <c r="F4136" i="10"/>
  <c r="F4137" i="10"/>
  <c r="F4138" i="10"/>
  <c r="F4139" i="10"/>
  <c r="F4140" i="10"/>
  <c r="F4141" i="10"/>
  <c r="F4142" i="10"/>
  <c r="F4143" i="10"/>
  <c r="F4144" i="10"/>
  <c r="F4145" i="10"/>
  <c r="F4146" i="10"/>
  <c r="F4147" i="10"/>
  <c r="F4148" i="10"/>
  <c r="F4149" i="10"/>
  <c r="F4150" i="10"/>
  <c r="F4151" i="10"/>
  <c r="F4152" i="10"/>
  <c r="F4153" i="10"/>
  <c r="F4154" i="10"/>
  <c r="F4155" i="10"/>
  <c r="F4156" i="10"/>
  <c r="F4157" i="10"/>
  <c r="F4158" i="10"/>
  <c r="F4159" i="10"/>
  <c r="F4160" i="10"/>
  <c r="F4161" i="10"/>
  <c r="F4162" i="10"/>
  <c r="F4163" i="10"/>
  <c r="F4164" i="10"/>
  <c r="F4165" i="10"/>
  <c r="F4166" i="10"/>
  <c r="F4167" i="10"/>
  <c r="F4168" i="10"/>
  <c r="F4169" i="10"/>
  <c r="F4170" i="10"/>
  <c r="F4171" i="10"/>
  <c r="F4172" i="10"/>
  <c r="F4173" i="10"/>
  <c r="F4174" i="10"/>
  <c r="F4175" i="10"/>
  <c r="F4176" i="10"/>
  <c r="F4177" i="10"/>
  <c r="F4178" i="10"/>
  <c r="F4179" i="10"/>
  <c r="F4180" i="10"/>
  <c r="F4181" i="10"/>
  <c r="F4182" i="10"/>
  <c r="F4183" i="10"/>
  <c r="F4184" i="10"/>
  <c r="F4185" i="10"/>
  <c r="F4186" i="10"/>
  <c r="F4187" i="10"/>
  <c r="F4188" i="10"/>
  <c r="F4189" i="10"/>
  <c r="F4190" i="10"/>
  <c r="F4191" i="10"/>
  <c r="F4192" i="10"/>
  <c r="F4193" i="10"/>
  <c r="F4194" i="10"/>
  <c r="F4195" i="10"/>
  <c r="F4196" i="10"/>
  <c r="F4197" i="10"/>
  <c r="F4198" i="10"/>
  <c r="F4199" i="10"/>
  <c r="F4200" i="10"/>
  <c r="F4201" i="10"/>
  <c r="F4202" i="10"/>
  <c r="F4203" i="10"/>
  <c r="F4204" i="10"/>
  <c r="F4205" i="10"/>
  <c r="F4206" i="10"/>
  <c r="F4207" i="10"/>
  <c r="F4208" i="10"/>
  <c r="F4209" i="10"/>
  <c r="F4210" i="10"/>
  <c r="F4211" i="10"/>
  <c r="F4212" i="10"/>
  <c r="F4213" i="10"/>
  <c r="F4214" i="10"/>
  <c r="F4215" i="10"/>
  <c r="F4216" i="10"/>
  <c r="F4217" i="10"/>
  <c r="F4218" i="10"/>
  <c r="F4219" i="10"/>
  <c r="F4220" i="10"/>
  <c r="F4221" i="10"/>
  <c r="F4222" i="10"/>
  <c r="F4223" i="10"/>
  <c r="F4224" i="10"/>
  <c r="F4225" i="10"/>
  <c r="F4226" i="10"/>
  <c r="F4227" i="10"/>
  <c r="F4228" i="10"/>
  <c r="F4229" i="10"/>
  <c r="F4230" i="10"/>
  <c r="F4231" i="10"/>
  <c r="F4232" i="10"/>
  <c r="F4233" i="10"/>
  <c r="F4234" i="10"/>
  <c r="F4235" i="10"/>
  <c r="F4236" i="10"/>
  <c r="F4237" i="10"/>
  <c r="F4238" i="10"/>
  <c r="F4239" i="10"/>
  <c r="F4240" i="10"/>
  <c r="F4241" i="10"/>
  <c r="F4242" i="10"/>
  <c r="F4243" i="10"/>
  <c r="F4244" i="10"/>
  <c r="F4245" i="10"/>
  <c r="F4246" i="10"/>
  <c r="F4247" i="10"/>
  <c r="F4248" i="10"/>
  <c r="F4249" i="10"/>
  <c r="F4250" i="10"/>
  <c r="F4251" i="10"/>
  <c r="F4252" i="10"/>
  <c r="F4253" i="10"/>
  <c r="F4254" i="10"/>
  <c r="F4255" i="10"/>
  <c r="F4256" i="10"/>
  <c r="F4257" i="10"/>
  <c r="F4258" i="10"/>
  <c r="F4259" i="10"/>
  <c r="F4260" i="10"/>
  <c r="F4261" i="10"/>
  <c r="F4262" i="10"/>
  <c r="F4263" i="10"/>
  <c r="F4264" i="10"/>
  <c r="F4265" i="10"/>
  <c r="F4266" i="10"/>
  <c r="F4267" i="10"/>
  <c r="F4268" i="10"/>
  <c r="F4269" i="10"/>
  <c r="F4270" i="10"/>
  <c r="F4271" i="10"/>
  <c r="F4272" i="10"/>
  <c r="F4273" i="10"/>
  <c r="F4274" i="10"/>
  <c r="F4275" i="10"/>
  <c r="F4276" i="10"/>
  <c r="F4277" i="10"/>
  <c r="F4278" i="10"/>
  <c r="F4279" i="10"/>
  <c r="F4280" i="10"/>
  <c r="F4281" i="10"/>
  <c r="F4282" i="10"/>
  <c r="F4283" i="10"/>
  <c r="F4284" i="10"/>
  <c r="F4285" i="10"/>
  <c r="F4286" i="10"/>
  <c r="F4287" i="10"/>
  <c r="F4288" i="10"/>
  <c r="F4289" i="10"/>
  <c r="F4290" i="10"/>
  <c r="F4291" i="10"/>
  <c r="F4292" i="10"/>
  <c r="F4293" i="10"/>
  <c r="F4294" i="10"/>
  <c r="F4295" i="10"/>
  <c r="F4296" i="10"/>
  <c r="F4297" i="10"/>
  <c r="F4298" i="10"/>
  <c r="F4299" i="10"/>
  <c r="F4300" i="10"/>
  <c r="F4301" i="10"/>
  <c r="F4302" i="10"/>
  <c r="F4303" i="10"/>
  <c r="F4304" i="10"/>
  <c r="F4305" i="10"/>
  <c r="F4306" i="10"/>
  <c r="F4307" i="10"/>
  <c r="F4308" i="10"/>
  <c r="F4309" i="10"/>
  <c r="F4310" i="10"/>
  <c r="F4311" i="10"/>
  <c r="F4312" i="10"/>
  <c r="F4313" i="10"/>
  <c r="F4314" i="10"/>
  <c r="F4315" i="10"/>
  <c r="F4316" i="10"/>
  <c r="F4317" i="10"/>
  <c r="F4318" i="10"/>
  <c r="F4319" i="10"/>
  <c r="F4320" i="10"/>
  <c r="F4321" i="10"/>
  <c r="F4322" i="10"/>
  <c r="F4323" i="10"/>
  <c r="F4324" i="10"/>
  <c r="F4325" i="10"/>
  <c r="F4326" i="10"/>
  <c r="F4327" i="10"/>
  <c r="F4328" i="10"/>
  <c r="F4329" i="10"/>
  <c r="F4330" i="10"/>
  <c r="F4331" i="10"/>
  <c r="F4332" i="10"/>
  <c r="F4333" i="10"/>
  <c r="F4334" i="10"/>
  <c r="F4335" i="10"/>
  <c r="F4336" i="10"/>
  <c r="F4337" i="10"/>
  <c r="F4338" i="10"/>
  <c r="F4339" i="10"/>
  <c r="F4340" i="10"/>
  <c r="F4341" i="10"/>
  <c r="F4342" i="10"/>
  <c r="F4343" i="10"/>
  <c r="F4344" i="10"/>
  <c r="F4345" i="10"/>
  <c r="F4346" i="10"/>
  <c r="F4347" i="10"/>
  <c r="F4348" i="10"/>
  <c r="F4349" i="10"/>
  <c r="F4350" i="10"/>
  <c r="F4351" i="10"/>
  <c r="F4352" i="10"/>
  <c r="F4353" i="10"/>
  <c r="F4354" i="10"/>
  <c r="F4355" i="10"/>
  <c r="F4356" i="10"/>
  <c r="F4357" i="10"/>
  <c r="F4358" i="10"/>
  <c r="F4359" i="10"/>
  <c r="F4360" i="10"/>
  <c r="F4361" i="10"/>
  <c r="F4362" i="10"/>
  <c r="F4363" i="10"/>
  <c r="F4364" i="10"/>
  <c r="F4365" i="10"/>
  <c r="F4366" i="10"/>
  <c r="F4367" i="10"/>
  <c r="F4368" i="10"/>
  <c r="F4369" i="10"/>
  <c r="F4370" i="10"/>
  <c r="F4371" i="10"/>
  <c r="F4372" i="10"/>
  <c r="F4373" i="10"/>
  <c r="F4374" i="10"/>
  <c r="F4375" i="10"/>
  <c r="F4376" i="10"/>
  <c r="F4377" i="10"/>
  <c r="F4378" i="10"/>
  <c r="F4379" i="10"/>
  <c r="F4380" i="10"/>
  <c r="F4381" i="10"/>
  <c r="F4382" i="10"/>
  <c r="F4383" i="10"/>
  <c r="F4384" i="10"/>
  <c r="F4385" i="10"/>
  <c r="F4386" i="10"/>
  <c r="F4387" i="10"/>
  <c r="F4388" i="10"/>
  <c r="F4389" i="10"/>
  <c r="F4390" i="10"/>
  <c r="F4391" i="10"/>
  <c r="F4392" i="10"/>
  <c r="F4393" i="10"/>
  <c r="F4394" i="10"/>
  <c r="F4395" i="10"/>
  <c r="F4396" i="10"/>
  <c r="F4397" i="10"/>
  <c r="F4398" i="10"/>
  <c r="F4399" i="10"/>
  <c r="F4400" i="10"/>
  <c r="F4401" i="10"/>
  <c r="F4402" i="10"/>
  <c r="F4403" i="10"/>
  <c r="F4404" i="10"/>
  <c r="F4405" i="10"/>
  <c r="F4406" i="10"/>
  <c r="F4407" i="10"/>
  <c r="F4408" i="10"/>
  <c r="F4409" i="10"/>
  <c r="F4410" i="10"/>
  <c r="F4411" i="10"/>
  <c r="F4412" i="10"/>
  <c r="F4413" i="10"/>
  <c r="F4414" i="10"/>
  <c r="F4415" i="10"/>
  <c r="F4416" i="10"/>
  <c r="F4417" i="10"/>
  <c r="F4418" i="10"/>
  <c r="F4419" i="10"/>
  <c r="F4420" i="10"/>
  <c r="F4421" i="10"/>
  <c r="F4422" i="10"/>
  <c r="F4423" i="10"/>
  <c r="F4424" i="10"/>
  <c r="F4425" i="10"/>
  <c r="F4426" i="10"/>
  <c r="F4427" i="10"/>
  <c r="F4428" i="10"/>
  <c r="F4429" i="10"/>
  <c r="F4430" i="10"/>
  <c r="F4431" i="10"/>
  <c r="F4432" i="10"/>
  <c r="F4433" i="10"/>
  <c r="F4434" i="10"/>
  <c r="F4435" i="10"/>
  <c r="F4436" i="10"/>
  <c r="F4437" i="10"/>
  <c r="F4438" i="10"/>
  <c r="F4439" i="10"/>
  <c r="F4440" i="10"/>
  <c r="F4441" i="10"/>
  <c r="F4442" i="10"/>
  <c r="F4443" i="10"/>
  <c r="F4444" i="10"/>
  <c r="F4445" i="10"/>
  <c r="F4446" i="10"/>
  <c r="F4447" i="10"/>
  <c r="F4448" i="10"/>
  <c r="F4449" i="10"/>
  <c r="F4450" i="10"/>
  <c r="F4451" i="10"/>
  <c r="F4452" i="10"/>
  <c r="F4453" i="10"/>
  <c r="F4454" i="10"/>
  <c r="F4455" i="10"/>
  <c r="F4456" i="10"/>
  <c r="F4457" i="10"/>
  <c r="F4458" i="10"/>
  <c r="F4459" i="10"/>
  <c r="F4460" i="10"/>
  <c r="F4461" i="10"/>
  <c r="F4462" i="10"/>
  <c r="F4463" i="10"/>
  <c r="F4464" i="10"/>
  <c r="F4465" i="10"/>
  <c r="F4466" i="10"/>
  <c r="F4467" i="10"/>
  <c r="F4468" i="10"/>
  <c r="F4469" i="10"/>
  <c r="F4470" i="10"/>
  <c r="F4471" i="10"/>
  <c r="F4472" i="10"/>
  <c r="F4473" i="10"/>
  <c r="F4474" i="10"/>
  <c r="F4475" i="10"/>
  <c r="F4476" i="10"/>
  <c r="F4477" i="10"/>
  <c r="F4478" i="10"/>
  <c r="F4479" i="10"/>
  <c r="F4480" i="10"/>
  <c r="F4481" i="10"/>
  <c r="F4482" i="10"/>
  <c r="F4483" i="10"/>
  <c r="F4484" i="10"/>
  <c r="F4485" i="10"/>
  <c r="F4486" i="10"/>
  <c r="F4487" i="10"/>
  <c r="F4488" i="10"/>
  <c r="F4489" i="10"/>
  <c r="F4490" i="10"/>
  <c r="F4491" i="10"/>
  <c r="F4492" i="10"/>
  <c r="F4493" i="10"/>
  <c r="F4494" i="10"/>
  <c r="F4495" i="10"/>
  <c r="F4496" i="10"/>
  <c r="F4497" i="10"/>
  <c r="F4498" i="10"/>
  <c r="F4499" i="10"/>
  <c r="F4500" i="10"/>
  <c r="F4501" i="10"/>
  <c r="F4502" i="10"/>
  <c r="F4503" i="10"/>
  <c r="F4504" i="10"/>
  <c r="F4505" i="10"/>
  <c r="F4506" i="10"/>
  <c r="F4507" i="10"/>
  <c r="F4508" i="10"/>
  <c r="F4509" i="10"/>
  <c r="F4510" i="10"/>
  <c r="F4511" i="10"/>
  <c r="F4512" i="10"/>
  <c r="F4513" i="10"/>
  <c r="F4514" i="10"/>
  <c r="F4515" i="10"/>
  <c r="F4516" i="10"/>
  <c r="F4517" i="10"/>
  <c r="F4518" i="10"/>
  <c r="F4519" i="10"/>
  <c r="F4520" i="10"/>
  <c r="F4521" i="10"/>
  <c r="F4522" i="10"/>
  <c r="F4523" i="10"/>
  <c r="F4524" i="10"/>
  <c r="F4525" i="10"/>
  <c r="F4526" i="10"/>
  <c r="F4527" i="10"/>
  <c r="F4528" i="10"/>
  <c r="F4529" i="10"/>
  <c r="F4530" i="10"/>
  <c r="F4531" i="10"/>
  <c r="F4532" i="10"/>
  <c r="F4533" i="10"/>
  <c r="F4534" i="10"/>
  <c r="F4535" i="10"/>
  <c r="F4536" i="10"/>
  <c r="F4537" i="10"/>
  <c r="F4538" i="10"/>
  <c r="F4539" i="10"/>
  <c r="F4540" i="10"/>
  <c r="F4541" i="10"/>
  <c r="F4542" i="10"/>
  <c r="F4543" i="10"/>
  <c r="F4544" i="10"/>
  <c r="F4545" i="10"/>
  <c r="F4546" i="10"/>
  <c r="F4547" i="10"/>
  <c r="F4548" i="10"/>
  <c r="F4549" i="10"/>
  <c r="F4550" i="10"/>
  <c r="F4551" i="10"/>
  <c r="F4552" i="10"/>
  <c r="F4553" i="10"/>
  <c r="F4554" i="10"/>
  <c r="F4555" i="10"/>
  <c r="F4556" i="10"/>
  <c r="F4557" i="10"/>
  <c r="F4558" i="10"/>
  <c r="F4559" i="10"/>
  <c r="F4560" i="10"/>
  <c r="F4561" i="10"/>
  <c r="F4562" i="10"/>
  <c r="F4563" i="10"/>
  <c r="F4564" i="10"/>
  <c r="F4565" i="10"/>
  <c r="F4566" i="10"/>
  <c r="F4567" i="10"/>
  <c r="F4568" i="10"/>
  <c r="F4569" i="10"/>
  <c r="F4570" i="10"/>
  <c r="F4571" i="10"/>
  <c r="F4572" i="10"/>
  <c r="F4573" i="10"/>
  <c r="F4574" i="10"/>
  <c r="F4575" i="10"/>
  <c r="F4576" i="10"/>
  <c r="F4577" i="10"/>
  <c r="F4578" i="10"/>
  <c r="F4579" i="10"/>
  <c r="F4580" i="10"/>
  <c r="F4581" i="10"/>
  <c r="F4582" i="10"/>
  <c r="F4583" i="10"/>
  <c r="F4584" i="10"/>
  <c r="F4585" i="10"/>
  <c r="F4586" i="10"/>
  <c r="F4587" i="10"/>
  <c r="F4588" i="10"/>
  <c r="F4589" i="10"/>
  <c r="F4590" i="10"/>
  <c r="F4591" i="10"/>
  <c r="F4592" i="10"/>
  <c r="F4593" i="10"/>
  <c r="F4594" i="10"/>
  <c r="F4595" i="10"/>
  <c r="F4596" i="10"/>
  <c r="F4597" i="10"/>
  <c r="F4598" i="10"/>
  <c r="F4599" i="10"/>
  <c r="F4600" i="10"/>
  <c r="F4601" i="10"/>
  <c r="F4602" i="10"/>
  <c r="F4603" i="10"/>
  <c r="F4604" i="10"/>
  <c r="F4605" i="10"/>
  <c r="F4606" i="10"/>
  <c r="F4607" i="10"/>
  <c r="F4608" i="10"/>
  <c r="F4609" i="10"/>
  <c r="F4610" i="10"/>
  <c r="F4611" i="10"/>
  <c r="F4612" i="10"/>
  <c r="F4613" i="10"/>
  <c r="F4614" i="10"/>
  <c r="F4615" i="10"/>
  <c r="F4616" i="10"/>
  <c r="F4617" i="10"/>
  <c r="F4618" i="10"/>
  <c r="F4619" i="10"/>
  <c r="F4620" i="10"/>
  <c r="F4621" i="10"/>
  <c r="F4622" i="10"/>
  <c r="F4623" i="10"/>
  <c r="F4624" i="10"/>
  <c r="F4625" i="10"/>
  <c r="F4626" i="10"/>
  <c r="F4627" i="10"/>
  <c r="F4628" i="10"/>
  <c r="F4629" i="10"/>
  <c r="F4630" i="10"/>
  <c r="F4631" i="10"/>
  <c r="F4632" i="10"/>
  <c r="F4633" i="10"/>
  <c r="F4634" i="10"/>
  <c r="F4635" i="10"/>
  <c r="F4636" i="10"/>
  <c r="F4637" i="10"/>
  <c r="F4638" i="10"/>
  <c r="F4639" i="10"/>
  <c r="F4640" i="10"/>
  <c r="F4641" i="10"/>
  <c r="F4642" i="10"/>
  <c r="F4643" i="10"/>
  <c r="F4644" i="10"/>
  <c r="F4645" i="10"/>
  <c r="F4646" i="10"/>
  <c r="F4647" i="10"/>
  <c r="F4648" i="10"/>
  <c r="F4649" i="10"/>
  <c r="F4650" i="10"/>
  <c r="F4651" i="10"/>
  <c r="F4652" i="10"/>
  <c r="F4653" i="10"/>
  <c r="F4654" i="10"/>
  <c r="F4655" i="10"/>
  <c r="F4656" i="10"/>
  <c r="F4657" i="10"/>
  <c r="F4658" i="10"/>
  <c r="F4659" i="10"/>
  <c r="F4660" i="10"/>
  <c r="F4661" i="10"/>
  <c r="F4662" i="10"/>
  <c r="F4663" i="10"/>
  <c r="F4664" i="10"/>
  <c r="F4665" i="10"/>
  <c r="F4666" i="10"/>
  <c r="F4667" i="10"/>
  <c r="F4668" i="10"/>
  <c r="F4669" i="10"/>
  <c r="F4670" i="10"/>
  <c r="F4671" i="10"/>
  <c r="F4672" i="10"/>
  <c r="F4673" i="10"/>
  <c r="F4674" i="10"/>
  <c r="F4675" i="10"/>
  <c r="F4676" i="10"/>
  <c r="F4677" i="10"/>
  <c r="F4678" i="10"/>
  <c r="F4679" i="10"/>
  <c r="F4680" i="10"/>
  <c r="F4681" i="10"/>
  <c r="F4682" i="10"/>
  <c r="F4683" i="10"/>
  <c r="F4684" i="10"/>
  <c r="F4685" i="10"/>
  <c r="F4686" i="10"/>
  <c r="F4687" i="10"/>
  <c r="F4688" i="10"/>
  <c r="F4689" i="10"/>
  <c r="F4690" i="10"/>
  <c r="F4691" i="10"/>
  <c r="F4692" i="10"/>
  <c r="F4693" i="10"/>
  <c r="F4694" i="10"/>
  <c r="F4695" i="10"/>
  <c r="F4696" i="10"/>
  <c r="F4697" i="10"/>
  <c r="F4698" i="10"/>
  <c r="F4699" i="10"/>
  <c r="F4700" i="10"/>
  <c r="F4701" i="10"/>
  <c r="F4702" i="10"/>
  <c r="F4703" i="10"/>
  <c r="F4704" i="10"/>
  <c r="F4705" i="10"/>
  <c r="F4706" i="10"/>
  <c r="F4707" i="10"/>
  <c r="F4708" i="10"/>
  <c r="F4709" i="10"/>
  <c r="F4710" i="10"/>
  <c r="F4711" i="10"/>
  <c r="F4712" i="10"/>
  <c r="F4713" i="10"/>
  <c r="F4714" i="10"/>
  <c r="F4715" i="10"/>
  <c r="F4716" i="10"/>
  <c r="F4717" i="10"/>
  <c r="F4718" i="10"/>
  <c r="F4719" i="10"/>
  <c r="F4720" i="10"/>
  <c r="F4721" i="10"/>
  <c r="F4722" i="10"/>
  <c r="F4723" i="10"/>
  <c r="F4724" i="10"/>
  <c r="F4725" i="10"/>
  <c r="F4726" i="10"/>
  <c r="F4727" i="10"/>
  <c r="F4728" i="10"/>
  <c r="F4729" i="10"/>
  <c r="F4730" i="10"/>
  <c r="F4731" i="10"/>
  <c r="F4732" i="10"/>
  <c r="F4733" i="10"/>
  <c r="F4734" i="10"/>
  <c r="F4735" i="10"/>
  <c r="F4736" i="10"/>
  <c r="F4737" i="10"/>
  <c r="F4738" i="10"/>
  <c r="F4739" i="10"/>
  <c r="F4740" i="10"/>
  <c r="F4741" i="10"/>
  <c r="F4742" i="10"/>
  <c r="F4743" i="10"/>
  <c r="F4744" i="10"/>
  <c r="F4745" i="10"/>
  <c r="F4746" i="10"/>
  <c r="F4747" i="10"/>
  <c r="F4748" i="10"/>
  <c r="F4749" i="10"/>
  <c r="F4750" i="10"/>
  <c r="F4751" i="10"/>
  <c r="F4752" i="10"/>
  <c r="F4753" i="10"/>
  <c r="F4754" i="10"/>
  <c r="F4755" i="10"/>
  <c r="F4756" i="10"/>
  <c r="F4757" i="10"/>
  <c r="F4758" i="10"/>
  <c r="F4759" i="10"/>
  <c r="F4760" i="10"/>
  <c r="F4761" i="10"/>
  <c r="F4762" i="10"/>
  <c r="F4763" i="10"/>
  <c r="F4764" i="10"/>
  <c r="F4765" i="10"/>
  <c r="F4766" i="10"/>
  <c r="F4767" i="10"/>
  <c r="F4768" i="10"/>
  <c r="F4769" i="10"/>
  <c r="F4770" i="10"/>
  <c r="F4771" i="10"/>
  <c r="F4772" i="10"/>
  <c r="F4773" i="10"/>
  <c r="F4774" i="10"/>
  <c r="F4775" i="10"/>
  <c r="F4776" i="10"/>
  <c r="F4777" i="10"/>
  <c r="F4778" i="10"/>
  <c r="F4779" i="10"/>
  <c r="F4780" i="10"/>
  <c r="F4781" i="10"/>
  <c r="F4782" i="10"/>
  <c r="F4783" i="10"/>
  <c r="F4784" i="10"/>
  <c r="F4785" i="10"/>
  <c r="F4786" i="10"/>
  <c r="F4787" i="10"/>
  <c r="F4788" i="10"/>
  <c r="F4789" i="10"/>
  <c r="F4790" i="10"/>
  <c r="F4791" i="10"/>
  <c r="F4792" i="10"/>
  <c r="F4793" i="10"/>
  <c r="F4794" i="10"/>
  <c r="F4795" i="10"/>
  <c r="F4796" i="10"/>
  <c r="F4797" i="10"/>
  <c r="F4798" i="10"/>
  <c r="F4799" i="10"/>
  <c r="F4800" i="10"/>
  <c r="F4801" i="10"/>
  <c r="F4802" i="10"/>
  <c r="F4803" i="10"/>
  <c r="F4804" i="10"/>
  <c r="F4805" i="10"/>
  <c r="F4806" i="10"/>
  <c r="F4807" i="10"/>
  <c r="F4808" i="10"/>
  <c r="F4809" i="10"/>
  <c r="F4810" i="10"/>
  <c r="F4811" i="10"/>
  <c r="F4812" i="10"/>
  <c r="F4813" i="10"/>
  <c r="F4814" i="10"/>
  <c r="F4815" i="10"/>
  <c r="F4816" i="10"/>
  <c r="F4817" i="10"/>
  <c r="F4818" i="10"/>
  <c r="F4819" i="10"/>
  <c r="F4820" i="10"/>
  <c r="F4821" i="10"/>
  <c r="F4822" i="10"/>
  <c r="F4823" i="10"/>
  <c r="F4824" i="10"/>
  <c r="F4825" i="10"/>
  <c r="F4826" i="10"/>
  <c r="F4827" i="10"/>
  <c r="F4828" i="10"/>
  <c r="F4829" i="10"/>
  <c r="F4830" i="10"/>
  <c r="F4831" i="10"/>
  <c r="F4832" i="10"/>
  <c r="F4833" i="10"/>
  <c r="F4834" i="10"/>
  <c r="F4835" i="10"/>
  <c r="F4836" i="10"/>
  <c r="F4837" i="10"/>
  <c r="F4838" i="10"/>
  <c r="F4839" i="10"/>
  <c r="F4840" i="10"/>
  <c r="F4841" i="10"/>
  <c r="F4842" i="10"/>
  <c r="F4843" i="10"/>
  <c r="F4844" i="10"/>
  <c r="F4845" i="10"/>
  <c r="F4846" i="10"/>
  <c r="F4847" i="10"/>
  <c r="F4848" i="10"/>
  <c r="F4849" i="10"/>
  <c r="F4850" i="10"/>
  <c r="F4851" i="10"/>
  <c r="F4852" i="10"/>
  <c r="F4853" i="10"/>
  <c r="F4854" i="10"/>
  <c r="F4855" i="10"/>
  <c r="F4856" i="10"/>
  <c r="F4857" i="10"/>
  <c r="F4858" i="10"/>
  <c r="F4859" i="10"/>
  <c r="F4860" i="10"/>
  <c r="F4861" i="10"/>
  <c r="F4862" i="10"/>
  <c r="F4863" i="10"/>
  <c r="F4864" i="10"/>
  <c r="F4865" i="10"/>
  <c r="F4866" i="10"/>
  <c r="F4867" i="10"/>
  <c r="F4868" i="10"/>
  <c r="F4869" i="10"/>
  <c r="F4870" i="10"/>
  <c r="F4871" i="10"/>
  <c r="F4872" i="10"/>
  <c r="F4873" i="10"/>
  <c r="F4874" i="10"/>
  <c r="F4875" i="10"/>
  <c r="F4876" i="10"/>
  <c r="F4877" i="10"/>
  <c r="F4878" i="10"/>
  <c r="F4879" i="10"/>
  <c r="F4880" i="10"/>
  <c r="F4881" i="10"/>
  <c r="F4882" i="10"/>
  <c r="F4883" i="10"/>
  <c r="F4884" i="10"/>
  <c r="F4885" i="10"/>
  <c r="F4886" i="10"/>
  <c r="F4887" i="10"/>
  <c r="F4888" i="10"/>
  <c r="F4889" i="10"/>
  <c r="F4890" i="10"/>
  <c r="F4891" i="10"/>
  <c r="F4892" i="10"/>
  <c r="F4893" i="10"/>
  <c r="F4894" i="10"/>
  <c r="F4895" i="10"/>
  <c r="F4896" i="10"/>
  <c r="F4897" i="10"/>
  <c r="F4898" i="10"/>
  <c r="F4899" i="10"/>
  <c r="F4900" i="10"/>
  <c r="F4901" i="10"/>
  <c r="F4902" i="10"/>
  <c r="F4903" i="10"/>
  <c r="F4904" i="10"/>
  <c r="F4905" i="10"/>
  <c r="F4906" i="10"/>
  <c r="F4907" i="10"/>
  <c r="F4908" i="10"/>
  <c r="F4909" i="10"/>
  <c r="F4910" i="10"/>
  <c r="F4911" i="10"/>
  <c r="F4912" i="10"/>
  <c r="F4913" i="10"/>
  <c r="F4914" i="10"/>
  <c r="F4915" i="10"/>
  <c r="F4916" i="10"/>
  <c r="F4917" i="10"/>
  <c r="F4918" i="10"/>
  <c r="F4919" i="10"/>
  <c r="F4920" i="10"/>
  <c r="F4921" i="10"/>
  <c r="F4922" i="10"/>
  <c r="F4923" i="10"/>
  <c r="F4924" i="10"/>
  <c r="F4925" i="10"/>
  <c r="F4926" i="10"/>
  <c r="F4927" i="10"/>
  <c r="F4928" i="10"/>
  <c r="F4929" i="10"/>
  <c r="F4930" i="10"/>
  <c r="F4931" i="10"/>
  <c r="F4932" i="10"/>
  <c r="F4933" i="10"/>
  <c r="F4934" i="10"/>
  <c r="F4935" i="10"/>
  <c r="F4936" i="10"/>
  <c r="F4937" i="10"/>
  <c r="F4938" i="10"/>
  <c r="F4939" i="10"/>
  <c r="F4940" i="10"/>
  <c r="F4941" i="10"/>
  <c r="F4942" i="10"/>
  <c r="F4943" i="10"/>
  <c r="F4944" i="10"/>
  <c r="F4945" i="10"/>
  <c r="F4946" i="10"/>
  <c r="F4947" i="10"/>
  <c r="F4948" i="10"/>
  <c r="F4949" i="10"/>
  <c r="F4950" i="10"/>
  <c r="F4951" i="10"/>
  <c r="F4952" i="10"/>
  <c r="F4953" i="10"/>
  <c r="F4954" i="10"/>
  <c r="F4955" i="10"/>
  <c r="F4956" i="10"/>
  <c r="F4957" i="10"/>
  <c r="F4958" i="10"/>
  <c r="F4959" i="10"/>
  <c r="F4960" i="10"/>
  <c r="F4961" i="10"/>
  <c r="F4962" i="10"/>
  <c r="F4963" i="10"/>
  <c r="F4964" i="10"/>
  <c r="F4965" i="10"/>
  <c r="F4966" i="10"/>
  <c r="F4967" i="10"/>
  <c r="F4968" i="10"/>
  <c r="F4969" i="10"/>
  <c r="F4970" i="10"/>
  <c r="F4971" i="10"/>
  <c r="F4972" i="10"/>
  <c r="F4973" i="10"/>
  <c r="F4974" i="10"/>
  <c r="F4975" i="10"/>
  <c r="F4976" i="10"/>
  <c r="F4977" i="10"/>
  <c r="F4978" i="10"/>
  <c r="F4979" i="10"/>
  <c r="F4980" i="10"/>
  <c r="F4981" i="10"/>
  <c r="F4982" i="10"/>
  <c r="F4983" i="10"/>
  <c r="F4984" i="10"/>
  <c r="F4985" i="10"/>
  <c r="F4986" i="10"/>
  <c r="F4987" i="10"/>
  <c r="F4988" i="10"/>
  <c r="F4989" i="10"/>
  <c r="F4990" i="10"/>
  <c r="F4991" i="10"/>
  <c r="F4992" i="10"/>
  <c r="F4993" i="10"/>
  <c r="F4994" i="10"/>
  <c r="F4995" i="10"/>
  <c r="F4996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1339" i="10"/>
  <c r="H1340" i="10"/>
  <c r="H1341" i="10"/>
  <c r="H1342" i="10"/>
  <c r="H1343" i="10"/>
  <c r="H1344" i="10"/>
  <c r="H1345" i="10"/>
  <c r="H1346" i="10"/>
  <c r="H1347" i="10"/>
  <c r="H1348" i="10"/>
  <c r="H1349" i="10"/>
  <c r="H1350" i="10"/>
  <c r="H1351" i="10"/>
  <c r="H1352" i="10"/>
  <c r="H1353" i="10"/>
  <c r="H1354" i="10"/>
  <c r="H1355" i="10"/>
  <c r="H1356" i="10"/>
  <c r="H1357" i="10"/>
  <c r="H1358" i="10"/>
  <c r="H1359" i="10"/>
  <c r="H1360" i="10"/>
  <c r="H1361" i="10"/>
  <c r="H1362" i="10"/>
  <c r="H1363" i="10"/>
  <c r="H1364" i="10"/>
  <c r="H1365" i="10"/>
  <c r="H1366" i="10"/>
  <c r="H1367" i="10"/>
  <c r="H1368" i="10"/>
  <c r="H1369" i="10"/>
  <c r="H1370" i="10"/>
  <c r="H1371" i="10"/>
  <c r="H1372" i="10"/>
  <c r="H1373" i="10"/>
  <c r="H1374" i="10"/>
  <c r="H1375" i="10"/>
  <c r="H1376" i="10"/>
  <c r="H1377" i="10"/>
  <c r="H1378" i="10"/>
  <c r="H1379" i="10"/>
  <c r="H1380" i="10"/>
  <c r="H1381" i="10"/>
  <c r="H1382" i="10"/>
  <c r="H1383" i="10"/>
  <c r="H1384" i="10"/>
  <c r="H1385" i="10"/>
  <c r="H1386" i="10"/>
  <c r="H1387" i="10"/>
  <c r="H1388" i="10"/>
  <c r="H1389" i="10"/>
  <c r="H1390" i="10"/>
  <c r="H1391" i="10"/>
  <c r="H1392" i="10"/>
  <c r="H1393" i="10"/>
  <c r="H1394" i="10"/>
  <c r="H1395" i="10"/>
  <c r="H1396" i="10"/>
  <c r="H1397" i="10"/>
  <c r="H1398" i="10"/>
  <c r="H1399" i="10"/>
  <c r="H1400" i="10"/>
  <c r="H1401" i="10"/>
  <c r="H1402" i="10"/>
  <c r="H1403" i="10"/>
  <c r="H1404" i="10"/>
  <c r="H1405" i="10"/>
  <c r="H1406" i="10"/>
  <c r="H1407" i="10"/>
  <c r="H1408" i="10"/>
  <c r="H1409" i="10"/>
  <c r="H1410" i="10"/>
  <c r="H1411" i="10"/>
  <c r="H1412" i="10"/>
  <c r="H1413" i="10"/>
  <c r="H1414" i="10"/>
  <c r="H1415" i="10"/>
  <c r="H1416" i="10"/>
  <c r="H1417" i="10"/>
  <c r="H1418" i="10"/>
  <c r="H1419" i="10"/>
  <c r="H1420" i="10"/>
  <c r="H1421" i="10"/>
  <c r="H1422" i="10"/>
  <c r="H1423" i="10"/>
  <c r="H1424" i="10"/>
  <c r="H1425" i="10"/>
  <c r="H1426" i="10"/>
  <c r="H1427" i="10"/>
  <c r="H1428" i="10"/>
  <c r="H1429" i="10"/>
  <c r="H1430" i="10"/>
  <c r="H1431" i="10"/>
  <c r="H1432" i="10"/>
  <c r="H1433" i="10"/>
  <c r="H1434" i="10"/>
  <c r="H1435" i="10"/>
  <c r="H1436" i="10"/>
  <c r="H1437" i="10"/>
  <c r="H1438" i="10"/>
  <c r="H1439" i="10"/>
  <c r="H1440" i="10"/>
  <c r="H1441" i="10"/>
  <c r="H1442" i="10"/>
  <c r="H1443" i="10"/>
  <c r="H1444" i="10"/>
  <c r="H1445" i="10"/>
  <c r="H1446" i="10"/>
  <c r="H1447" i="10"/>
  <c r="H1448" i="10"/>
  <c r="H1449" i="10"/>
  <c r="H1450" i="10"/>
  <c r="H1451" i="10"/>
  <c r="H1452" i="10"/>
  <c r="H1453" i="10"/>
  <c r="H1454" i="10"/>
  <c r="H1455" i="10"/>
  <c r="H1456" i="10"/>
  <c r="H1457" i="10"/>
  <c r="H1458" i="10"/>
  <c r="H1459" i="10"/>
  <c r="H1460" i="10"/>
  <c r="H1461" i="10"/>
  <c r="H1462" i="10"/>
  <c r="H1463" i="10"/>
  <c r="H1464" i="10"/>
  <c r="H1465" i="10"/>
  <c r="H1466" i="10"/>
  <c r="H1467" i="10"/>
  <c r="H1468" i="10"/>
  <c r="H1469" i="10"/>
  <c r="H1470" i="10"/>
  <c r="H1471" i="10"/>
  <c r="H1472" i="10"/>
  <c r="H1473" i="10"/>
  <c r="H1474" i="10"/>
  <c r="H1475" i="10"/>
  <c r="H1476" i="10"/>
  <c r="H1477" i="10"/>
  <c r="H1478" i="10"/>
  <c r="H1479" i="10"/>
  <c r="H1480" i="10"/>
  <c r="H1481" i="10"/>
  <c r="H1482" i="10"/>
  <c r="H1483" i="10"/>
  <c r="H1484" i="10"/>
  <c r="H1485" i="10"/>
  <c r="H1486" i="10"/>
  <c r="H1487" i="10"/>
  <c r="H1488" i="10"/>
  <c r="H1489" i="10"/>
  <c r="H1490" i="10"/>
  <c r="H1491" i="10"/>
  <c r="H1492" i="10"/>
  <c r="H1493" i="10"/>
  <c r="H1494" i="10"/>
  <c r="H1495" i="10"/>
  <c r="H1496" i="10"/>
  <c r="H1497" i="10"/>
  <c r="H1498" i="10"/>
  <c r="H1499" i="10"/>
  <c r="H1500" i="10"/>
  <c r="H1501" i="10"/>
  <c r="H1502" i="10"/>
  <c r="H1503" i="10"/>
  <c r="H1504" i="10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7" i="10"/>
  <c r="H1568" i="10"/>
  <c r="H1569" i="10"/>
  <c r="H1570" i="10"/>
  <c r="H1571" i="10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H1585" i="10"/>
  <c r="H1586" i="10"/>
  <c r="H1587" i="10"/>
  <c r="H1588" i="10"/>
  <c r="H1589" i="10"/>
  <c r="H1590" i="10"/>
  <c r="H1591" i="10"/>
  <c r="H1592" i="10"/>
  <c r="H1593" i="10"/>
  <c r="H1594" i="10"/>
  <c r="H1595" i="10"/>
  <c r="H1596" i="10"/>
  <c r="H1597" i="10"/>
  <c r="H1598" i="10"/>
  <c r="H1599" i="10"/>
  <c r="H1600" i="10"/>
  <c r="H1601" i="10"/>
  <c r="H1602" i="10"/>
  <c r="H1603" i="10"/>
  <c r="H1604" i="10"/>
  <c r="H1605" i="10"/>
  <c r="H1606" i="10"/>
  <c r="H1607" i="10"/>
  <c r="H1608" i="10"/>
  <c r="H1609" i="10"/>
  <c r="H1610" i="10"/>
  <c r="I1610" i="10" s="1"/>
  <c r="H1611" i="10"/>
  <c r="I1611" i="10" s="1"/>
  <c r="H1612" i="10"/>
  <c r="I1612" i="10" s="1"/>
  <c r="H1613" i="10"/>
  <c r="I1613" i="10" s="1"/>
  <c r="H1614" i="10"/>
  <c r="I1614" i="10" s="1"/>
  <c r="H1615" i="10"/>
  <c r="I1615" i="10" s="1"/>
  <c r="H1616" i="10"/>
  <c r="I1616" i="10" s="1"/>
  <c r="H1617" i="10"/>
  <c r="I1617" i="10" s="1"/>
  <c r="H1618" i="10"/>
  <c r="H1619" i="10"/>
  <c r="I1619" i="10" s="1"/>
  <c r="H1620" i="10"/>
  <c r="I1620" i="10" s="1"/>
  <c r="H1621" i="10"/>
  <c r="I1621" i="10" s="1"/>
  <c r="H1622" i="10"/>
  <c r="I1622" i="10" s="1"/>
  <c r="H1623" i="10"/>
  <c r="I1623" i="10" s="1"/>
  <c r="H1624" i="10"/>
  <c r="I1624" i="10" s="1"/>
  <c r="H1625" i="10"/>
  <c r="I1625" i="10" s="1"/>
  <c r="H1626" i="10"/>
  <c r="H1627" i="10"/>
  <c r="I1627" i="10" s="1"/>
  <c r="H1628" i="10"/>
  <c r="I1628" i="10" s="1"/>
  <c r="H1629" i="10"/>
  <c r="I1629" i="10" s="1"/>
  <c r="H1630" i="10"/>
  <c r="I1630" i="10" s="1"/>
  <c r="H1631" i="10"/>
  <c r="I1631" i="10" s="1"/>
  <c r="H1632" i="10"/>
  <c r="I1632" i="10" s="1"/>
  <c r="H1633" i="10"/>
  <c r="I1633" i="10" s="1"/>
  <c r="H1634" i="10"/>
  <c r="H1635" i="10"/>
  <c r="I1635" i="10" s="1"/>
  <c r="H1636" i="10"/>
  <c r="I1636" i="10" s="1"/>
  <c r="H1637" i="10"/>
  <c r="I1637" i="10" s="1"/>
  <c r="H1638" i="10"/>
  <c r="I1638" i="10" s="1"/>
  <c r="H1639" i="10"/>
  <c r="H1640" i="10"/>
  <c r="I1640" i="10" s="1"/>
  <c r="H1641" i="10"/>
  <c r="I1641" i="10" s="1"/>
  <c r="H1642" i="10"/>
  <c r="H1643" i="10"/>
  <c r="I1643" i="10" s="1"/>
  <c r="H1644" i="10"/>
  <c r="I1644" i="10" s="1"/>
  <c r="H1645" i="10"/>
  <c r="I1645" i="10" s="1"/>
  <c r="H1646" i="10"/>
  <c r="I1646" i="10" s="1"/>
  <c r="H1647" i="10"/>
  <c r="H1648" i="10"/>
  <c r="I1648" i="10" s="1"/>
  <c r="H1649" i="10"/>
  <c r="I1649" i="10" s="1"/>
  <c r="H1650" i="10"/>
  <c r="H1651" i="10"/>
  <c r="I1651" i="10" s="1"/>
  <c r="H1652" i="10"/>
  <c r="I1652" i="10" s="1"/>
  <c r="H1653" i="10"/>
  <c r="I1653" i="10" s="1"/>
  <c r="H1654" i="10"/>
  <c r="I1654" i="10" s="1"/>
  <c r="H1655" i="10"/>
  <c r="I1655" i="10" s="1"/>
  <c r="H1656" i="10"/>
  <c r="I1656" i="10" s="1"/>
  <c r="H1657" i="10"/>
  <c r="I1657" i="10" s="1"/>
  <c r="H1658" i="10"/>
  <c r="H1659" i="10"/>
  <c r="I1659" i="10" s="1"/>
  <c r="H1660" i="10"/>
  <c r="I1660" i="10" s="1"/>
  <c r="H1661" i="10"/>
  <c r="I1661" i="10" s="1"/>
  <c r="H1662" i="10"/>
  <c r="I1662" i="10" s="1"/>
  <c r="H1663" i="10"/>
  <c r="I1663" i="10" s="1"/>
  <c r="H1664" i="10"/>
  <c r="I1664" i="10" s="1"/>
  <c r="H1665" i="10"/>
  <c r="I1665" i="10" s="1"/>
  <c r="H1666" i="10"/>
  <c r="H1667" i="10"/>
  <c r="I1667" i="10" s="1"/>
  <c r="H1668" i="10"/>
  <c r="I1668" i="10" s="1"/>
  <c r="H1669" i="10"/>
  <c r="I1669" i="10" s="1"/>
  <c r="H1670" i="10"/>
  <c r="I1670" i="10" s="1"/>
  <c r="H1671" i="10"/>
  <c r="I1671" i="10" s="1"/>
  <c r="H1672" i="10"/>
  <c r="I1672" i="10" s="1"/>
  <c r="H1673" i="10"/>
  <c r="I1673" i="10" s="1"/>
  <c r="H1674" i="10"/>
  <c r="I1674" i="10" s="1"/>
  <c r="H1675" i="10"/>
  <c r="I1675" i="10" s="1"/>
  <c r="H1676" i="10"/>
  <c r="I1676" i="10" s="1"/>
  <c r="H1677" i="10"/>
  <c r="I1677" i="10" s="1"/>
  <c r="H1678" i="10"/>
  <c r="I1678" i="10" s="1"/>
  <c r="H1679" i="10"/>
  <c r="H1680" i="10"/>
  <c r="I1680" i="10" s="1"/>
  <c r="H1681" i="10"/>
  <c r="I1681" i="10" s="1"/>
  <c r="H1682" i="10"/>
  <c r="H1683" i="10"/>
  <c r="I1683" i="10" s="1"/>
  <c r="H1684" i="10"/>
  <c r="I1684" i="10" s="1"/>
  <c r="H1685" i="10"/>
  <c r="I1685" i="10" s="1"/>
  <c r="H1686" i="10"/>
  <c r="I1686" i="10" s="1"/>
  <c r="H1687" i="10"/>
  <c r="I1687" i="10" s="1"/>
  <c r="H1688" i="10"/>
  <c r="I1688" i="10" s="1"/>
  <c r="H1689" i="10"/>
  <c r="I1689" i="10" s="1"/>
  <c r="H1690" i="10"/>
  <c r="H1691" i="10"/>
  <c r="I1691" i="10" s="1"/>
  <c r="H1692" i="10"/>
  <c r="I1692" i="10" s="1"/>
  <c r="H1693" i="10"/>
  <c r="I1693" i="10" s="1"/>
  <c r="H1694" i="10"/>
  <c r="I1694" i="10" s="1"/>
  <c r="H1695" i="10"/>
  <c r="I1695" i="10" s="1"/>
  <c r="H1696" i="10"/>
  <c r="I1696" i="10" s="1"/>
  <c r="H1697" i="10"/>
  <c r="I1697" i="10" s="1"/>
  <c r="H1698" i="10"/>
  <c r="H1699" i="10"/>
  <c r="I1699" i="10" s="1"/>
  <c r="H1700" i="10"/>
  <c r="I1700" i="10" s="1"/>
  <c r="H1701" i="10"/>
  <c r="I1701" i="10" s="1"/>
  <c r="H1702" i="10"/>
  <c r="I1702" i="10" s="1"/>
  <c r="H1703" i="10"/>
  <c r="I1703" i="10" s="1"/>
  <c r="H1704" i="10"/>
  <c r="I1704" i="10" s="1"/>
  <c r="H1705" i="10"/>
  <c r="I1705" i="10" s="1"/>
  <c r="H1706" i="10"/>
  <c r="H1707" i="10"/>
  <c r="I1707" i="10" s="1"/>
  <c r="H1708" i="10"/>
  <c r="I1708" i="10" s="1"/>
  <c r="H1709" i="10"/>
  <c r="I1709" i="10" s="1"/>
  <c r="H1710" i="10"/>
  <c r="H1711" i="10"/>
  <c r="H1712" i="10"/>
  <c r="I1712" i="10" s="1"/>
  <c r="H1713" i="10"/>
  <c r="I1713" i="10" s="1"/>
  <c r="H1714" i="10"/>
  <c r="H1715" i="10"/>
  <c r="I1715" i="10" s="1"/>
  <c r="H1716" i="10"/>
  <c r="I1716" i="10" s="1"/>
  <c r="H1717" i="10"/>
  <c r="I1717" i="10" s="1"/>
  <c r="H1718" i="10"/>
  <c r="I1718" i="10" s="1"/>
  <c r="H1719" i="10"/>
  <c r="I1719" i="10" s="1"/>
  <c r="H1720" i="10"/>
  <c r="I1720" i="10" s="1"/>
  <c r="H1721" i="10"/>
  <c r="I1721" i="10" s="1"/>
  <c r="H1722" i="10"/>
  <c r="H1723" i="10"/>
  <c r="I1723" i="10" s="1"/>
  <c r="H1724" i="10"/>
  <c r="I1724" i="10" s="1"/>
  <c r="H1725" i="10"/>
  <c r="I1725" i="10" s="1"/>
  <c r="H1726" i="10"/>
  <c r="I1726" i="10" s="1"/>
  <c r="H1727" i="10"/>
  <c r="I1727" i="10" s="1"/>
  <c r="H1728" i="10"/>
  <c r="I1728" i="10" s="1"/>
  <c r="H1729" i="10"/>
  <c r="I1729" i="10" s="1"/>
  <c r="H1730" i="10"/>
  <c r="H1731" i="10"/>
  <c r="I1731" i="10" s="1"/>
  <c r="H1732" i="10"/>
  <c r="I1732" i="10" s="1"/>
  <c r="H1733" i="10"/>
  <c r="I1733" i="10" s="1"/>
  <c r="H1734" i="10"/>
  <c r="H1735" i="10"/>
  <c r="I1735" i="10" s="1"/>
  <c r="H1736" i="10"/>
  <c r="I1736" i="10" s="1"/>
  <c r="H1737" i="10"/>
  <c r="I1737" i="10" s="1"/>
  <c r="H1738" i="10"/>
  <c r="H1739" i="10"/>
  <c r="I1739" i="10" s="1"/>
  <c r="H1740" i="10"/>
  <c r="I1740" i="10" s="1"/>
  <c r="H1741" i="10"/>
  <c r="I1741" i="10" s="1"/>
  <c r="H1742" i="10"/>
  <c r="I1742" i="10" s="1"/>
  <c r="H1743" i="10"/>
  <c r="H1744" i="10"/>
  <c r="I1744" i="10" s="1"/>
  <c r="H1745" i="10"/>
  <c r="I1745" i="10" s="1"/>
  <c r="H1746" i="10"/>
  <c r="H1747" i="10"/>
  <c r="I1747" i="10" s="1"/>
  <c r="H1748" i="10"/>
  <c r="H1749" i="10"/>
  <c r="I1749" i="10" s="1"/>
  <c r="H1750" i="10"/>
  <c r="H1751" i="10"/>
  <c r="I1751" i="10" s="1"/>
  <c r="H1752" i="10"/>
  <c r="I1752" i="10" s="1"/>
  <c r="H1753" i="10"/>
  <c r="I1753" i="10" s="1"/>
  <c r="H1754" i="10"/>
  <c r="H1755" i="10"/>
  <c r="I1755" i="10" s="1"/>
  <c r="H1756" i="10"/>
  <c r="I1756" i="10" s="1"/>
  <c r="H1757" i="10"/>
  <c r="I1757" i="10" s="1"/>
  <c r="H1758" i="10"/>
  <c r="I1758" i="10" s="1"/>
  <c r="H1759" i="10"/>
  <c r="I1759" i="10" s="1"/>
  <c r="H1760" i="10"/>
  <c r="I1760" i="10" s="1"/>
  <c r="H1761" i="10"/>
  <c r="I1761" i="10" s="1"/>
  <c r="H1762" i="10"/>
  <c r="H1763" i="10"/>
  <c r="I1763" i="10" s="1"/>
  <c r="H1764" i="10"/>
  <c r="I1764" i="10" s="1"/>
  <c r="H1765" i="10"/>
  <c r="I1765" i="10" s="1"/>
  <c r="H1766" i="10"/>
  <c r="I1766" i="10" s="1"/>
  <c r="H1767" i="10"/>
  <c r="I1767" i="10" s="1"/>
  <c r="H1768" i="10"/>
  <c r="I1768" i="10" s="1"/>
  <c r="H1769" i="10"/>
  <c r="I1769" i="10" s="1"/>
  <c r="H1770" i="10"/>
  <c r="H1771" i="10"/>
  <c r="I1771" i="10" s="1"/>
  <c r="H1772" i="10"/>
  <c r="I1772" i="10" s="1"/>
  <c r="H1773" i="10"/>
  <c r="I1773" i="10" s="1"/>
  <c r="H1774" i="10"/>
  <c r="I1774" i="10" s="1"/>
  <c r="H1775" i="10"/>
  <c r="H1776" i="10"/>
  <c r="I1776" i="10" s="1"/>
  <c r="H1777" i="10"/>
  <c r="I1777" i="10" s="1"/>
  <c r="H1778" i="10"/>
  <c r="H1779" i="10"/>
  <c r="I1779" i="10" s="1"/>
  <c r="H1780" i="10"/>
  <c r="I1780" i="10" s="1"/>
  <c r="H1781" i="10"/>
  <c r="I1781" i="10" s="1"/>
  <c r="H1782" i="10"/>
  <c r="I1782" i="10" s="1"/>
  <c r="H1783" i="10"/>
  <c r="I1783" i="10" s="1"/>
  <c r="H1784" i="10"/>
  <c r="I1784" i="10" s="1"/>
  <c r="H1785" i="10"/>
  <c r="I1785" i="10" s="1"/>
  <c r="H1786" i="10"/>
  <c r="H1787" i="10"/>
  <c r="I1787" i="10" s="1"/>
  <c r="H1788" i="10"/>
  <c r="I1788" i="10" s="1"/>
  <c r="H1789" i="10"/>
  <c r="I1789" i="10" s="1"/>
  <c r="H1790" i="10"/>
  <c r="I1790" i="10" s="1"/>
  <c r="H1791" i="10"/>
  <c r="I1791" i="10" s="1"/>
  <c r="H1792" i="10"/>
  <c r="I1792" i="10" s="1"/>
  <c r="H1793" i="10"/>
  <c r="I1793" i="10" s="1"/>
  <c r="H1794" i="10"/>
  <c r="H1795" i="10"/>
  <c r="I1795" i="10" s="1"/>
  <c r="H1796" i="10"/>
  <c r="I1796" i="10" s="1"/>
  <c r="H1797" i="10"/>
  <c r="I1797" i="10" s="1"/>
  <c r="H1798" i="10"/>
  <c r="I1798" i="10" s="1"/>
  <c r="H1799" i="10"/>
  <c r="I1799" i="10" s="1"/>
  <c r="H1800" i="10"/>
  <c r="I1800" i="10" s="1"/>
  <c r="H1801" i="10"/>
  <c r="I1801" i="10" s="1"/>
  <c r="H1802" i="10"/>
  <c r="I1802" i="10" s="1"/>
  <c r="H1803" i="10"/>
  <c r="I1803" i="10" s="1"/>
  <c r="H1804" i="10"/>
  <c r="I1804" i="10" s="1"/>
  <c r="H1805" i="10"/>
  <c r="I1805" i="10" s="1"/>
  <c r="H1806" i="10"/>
  <c r="I1806" i="10" s="1"/>
  <c r="H1807" i="10"/>
  <c r="H1808" i="10"/>
  <c r="I1808" i="10" s="1"/>
  <c r="H1809" i="10"/>
  <c r="I1809" i="10" s="1"/>
  <c r="H1810" i="10"/>
  <c r="H1811" i="10"/>
  <c r="I1811" i="10" s="1"/>
  <c r="H1812" i="10"/>
  <c r="I1812" i="10" s="1"/>
  <c r="H1813" i="10"/>
  <c r="I1813" i="10" s="1"/>
  <c r="H1814" i="10"/>
  <c r="I1814" i="10" s="1"/>
  <c r="H1815" i="10"/>
  <c r="I1815" i="10" s="1"/>
  <c r="H1816" i="10"/>
  <c r="I1816" i="10" s="1"/>
  <c r="H1817" i="10"/>
  <c r="I1817" i="10" s="1"/>
  <c r="H1818" i="10"/>
  <c r="H1819" i="10"/>
  <c r="I1819" i="10" s="1"/>
  <c r="H1820" i="10"/>
  <c r="I1820" i="10" s="1"/>
  <c r="H1821" i="10"/>
  <c r="I1821" i="10" s="1"/>
  <c r="H1822" i="10"/>
  <c r="I1822" i="10" s="1"/>
  <c r="H1823" i="10"/>
  <c r="I1823" i="10" s="1"/>
  <c r="H1824" i="10"/>
  <c r="I1824" i="10" s="1"/>
  <c r="H1825" i="10"/>
  <c r="I1825" i="10" s="1"/>
  <c r="H1826" i="10"/>
  <c r="H1827" i="10"/>
  <c r="I1827" i="10" s="1"/>
  <c r="H1828" i="10"/>
  <c r="I1828" i="10" s="1"/>
  <c r="H1829" i="10"/>
  <c r="I1829" i="10" s="1"/>
  <c r="H1830" i="10"/>
  <c r="I1830" i="10" s="1"/>
  <c r="H1831" i="10"/>
  <c r="I1831" i="10" s="1"/>
  <c r="H1832" i="10"/>
  <c r="I1832" i="10" s="1"/>
  <c r="H1833" i="10"/>
  <c r="I1833" i="10" s="1"/>
  <c r="H1834" i="10"/>
  <c r="H1835" i="10"/>
  <c r="I1835" i="10" s="1"/>
  <c r="H1836" i="10"/>
  <c r="I1836" i="10" s="1"/>
  <c r="H1837" i="10"/>
  <c r="I1837" i="10" s="1"/>
  <c r="H1838" i="10"/>
  <c r="I1838" i="10" s="1"/>
  <c r="H1839" i="10"/>
  <c r="H1840" i="10"/>
  <c r="I1840" i="10" s="1"/>
  <c r="H1841" i="10"/>
  <c r="I1841" i="10" s="1"/>
  <c r="H1842" i="10"/>
  <c r="H1843" i="10"/>
  <c r="I1843" i="10" s="1"/>
  <c r="H1844" i="10"/>
  <c r="I1844" i="10" s="1"/>
  <c r="H1845" i="10"/>
  <c r="I1845" i="10" s="1"/>
  <c r="H1846" i="10"/>
  <c r="I1846" i="10" s="1"/>
  <c r="H1847" i="10"/>
  <c r="I1847" i="10" s="1"/>
  <c r="H1848" i="10"/>
  <c r="I1848" i="10" s="1"/>
  <c r="H1849" i="10"/>
  <c r="I1849" i="10" s="1"/>
  <c r="H1850" i="10"/>
  <c r="H1851" i="10"/>
  <c r="I1851" i="10" s="1"/>
  <c r="H1852" i="10"/>
  <c r="I1852" i="10" s="1"/>
  <c r="H1853" i="10"/>
  <c r="I1853" i="10" s="1"/>
  <c r="H1854" i="10"/>
  <c r="I1854" i="10" s="1"/>
  <c r="H1855" i="10"/>
  <c r="I1855" i="10" s="1"/>
  <c r="H1856" i="10"/>
  <c r="I1856" i="10" s="1"/>
  <c r="H1857" i="10"/>
  <c r="I1857" i="10" s="1"/>
  <c r="H1858" i="10"/>
  <c r="I1858" i="10" s="1"/>
  <c r="H1859" i="10"/>
  <c r="I1859" i="10" s="1"/>
  <c r="H1860" i="10"/>
  <c r="I1860" i="10" s="1"/>
  <c r="H1861" i="10"/>
  <c r="I1861" i="10" s="1"/>
  <c r="H1862" i="10"/>
  <c r="I1862" i="10" s="1"/>
  <c r="H1863" i="10"/>
  <c r="I1863" i="10" s="1"/>
  <c r="H1864" i="10"/>
  <c r="I1864" i="10" s="1"/>
  <c r="H1865" i="10"/>
  <c r="I1865" i="10" s="1"/>
  <c r="H1866" i="10"/>
  <c r="H1867" i="10"/>
  <c r="I1867" i="10" s="1"/>
  <c r="H1868" i="10"/>
  <c r="I1868" i="10" s="1"/>
  <c r="H1869" i="10"/>
  <c r="I1869" i="10" s="1"/>
  <c r="H1870" i="10"/>
  <c r="I1870" i="10" s="1"/>
  <c r="H1871" i="10"/>
  <c r="I1871" i="10" s="1"/>
  <c r="H1872" i="10"/>
  <c r="I1872" i="10" s="1"/>
  <c r="H1873" i="10"/>
  <c r="I1873" i="10" s="1"/>
  <c r="H1874" i="10"/>
  <c r="H1875" i="10"/>
  <c r="I1875" i="10" s="1"/>
  <c r="H1876" i="10"/>
  <c r="I1876" i="10" s="1"/>
  <c r="H1877" i="10"/>
  <c r="I1877" i="10" s="1"/>
  <c r="H1878" i="10"/>
  <c r="I1878" i="10" s="1"/>
  <c r="H1879" i="10"/>
  <c r="H1880" i="10"/>
  <c r="I1880" i="10" s="1"/>
  <c r="H1881" i="10"/>
  <c r="I1881" i="10" s="1"/>
  <c r="H1882" i="10"/>
  <c r="H1883" i="10"/>
  <c r="I1883" i="10" s="1"/>
  <c r="H1884" i="10"/>
  <c r="I1884" i="10" s="1"/>
  <c r="H1885" i="10"/>
  <c r="I1885" i="10" s="1"/>
  <c r="H1886" i="10"/>
  <c r="I1886" i="10" s="1"/>
  <c r="H1887" i="10"/>
  <c r="H1888" i="10"/>
  <c r="I1888" i="10" s="1"/>
  <c r="H1889" i="10"/>
  <c r="I1889" i="10" s="1"/>
  <c r="H1890" i="10"/>
  <c r="H1891" i="10"/>
  <c r="I1891" i="10" s="1"/>
  <c r="H1892" i="10"/>
  <c r="I1892" i="10" s="1"/>
  <c r="H1893" i="10"/>
  <c r="I1893" i="10" s="1"/>
  <c r="H1894" i="10"/>
  <c r="I1894" i="10" s="1"/>
  <c r="H1895" i="10"/>
  <c r="I1895" i="10" s="1"/>
  <c r="H1896" i="10"/>
  <c r="I1896" i="10" s="1"/>
  <c r="H1897" i="10"/>
  <c r="I1897" i="10" s="1"/>
  <c r="H1898" i="10"/>
  <c r="H1899" i="10"/>
  <c r="I1899" i="10" s="1"/>
  <c r="H1900" i="10"/>
  <c r="I1900" i="10" s="1"/>
  <c r="H1901" i="10"/>
  <c r="I1901" i="10" s="1"/>
  <c r="H1902" i="10"/>
  <c r="I1902" i="10" s="1"/>
  <c r="H1903" i="10"/>
  <c r="I1903" i="10" s="1"/>
  <c r="H1904" i="10"/>
  <c r="I1904" i="10" s="1"/>
  <c r="H1905" i="10"/>
  <c r="I1905" i="10" s="1"/>
  <c r="H1906" i="10"/>
  <c r="H1907" i="10"/>
  <c r="I1907" i="10" s="1"/>
  <c r="H1908" i="10"/>
  <c r="I1908" i="10" s="1"/>
  <c r="H1909" i="10"/>
  <c r="I1909" i="10" s="1"/>
  <c r="H1910" i="10"/>
  <c r="I1910" i="10" s="1"/>
  <c r="H1911" i="10"/>
  <c r="H1912" i="10"/>
  <c r="I1912" i="10" s="1"/>
  <c r="H1913" i="10"/>
  <c r="I1913" i="10" s="1"/>
  <c r="H1914" i="10"/>
  <c r="H1915" i="10"/>
  <c r="I1915" i="10" s="1"/>
  <c r="H1916" i="10"/>
  <c r="I1916" i="10" s="1"/>
  <c r="H1917" i="10"/>
  <c r="I1917" i="10" s="1"/>
  <c r="H1918" i="10"/>
  <c r="I1918" i="10" s="1"/>
  <c r="H1919" i="10"/>
  <c r="H1920" i="10"/>
  <c r="I1920" i="10" s="1"/>
  <c r="H1921" i="10"/>
  <c r="I1921" i="10" s="1"/>
  <c r="H1922" i="10"/>
  <c r="H1923" i="10"/>
  <c r="I1923" i="10" s="1"/>
  <c r="H1924" i="10"/>
  <c r="I1924" i="10" s="1"/>
  <c r="H1925" i="10"/>
  <c r="I1925" i="10" s="1"/>
  <c r="H1926" i="10"/>
  <c r="I1926" i="10" s="1"/>
  <c r="H1927" i="10"/>
  <c r="I1927" i="10" s="1"/>
  <c r="H1928" i="10"/>
  <c r="I1928" i="10" s="1"/>
  <c r="H1929" i="10"/>
  <c r="I1929" i="10" s="1"/>
  <c r="H1930" i="10"/>
  <c r="H1931" i="10"/>
  <c r="I1931" i="10" s="1"/>
  <c r="H1932" i="10"/>
  <c r="I1932" i="10" s="1"/>
  <c r="H1933" i="10"/>
  <c r="I1933" i="10" s="1"/>
  <c r="H1934" i="10"/>
  <c r="H1935" i="10"/>
  <c r="I1935" i="10" s="1"/>
  <c r="H1936" i="10"/>
  <c r="I1936" i="10" s="1"/>
  <c r="H1937" i="10"/>
  <c r="I1937" i="10" s="1"/>
  <c r="H1938" i="10"/>
  <c r="H1939" i="10"/>
  <c r="I1939" i="10" s="1"/>
  <c r="H1940" i="10"/>
  <c r="I1940" i="10" s="1"/>
  <c r="H1941" i="10"/>
  <c r="I1941" i="10" s="1"/>
  <c r="H1942" i="10"/>
  <c r="I1942" i="10" s="1"/>
  <c r="H1943" i="10"/>
  <c r="I1943" i="10" s="1"/>
  <c r="H1944" i="10"/>
  <c r="I1944" i="10" s="1"/>
  <c r="H1945" i="10"/>
  <c r="I1945" i="10" s="1"/>
  <c r="H1946" i="10"/>
  <c r="H1947" i="10"/>
  <c r="I1947" i="10" s="1"/>
  <c r="H1948" i="10"/>
  <c r="I1948" i="10" s="1"/>
  <c r="H1949" i="10"/>
  <c r="I1949" i="10" s="1"/>
  <c r="H1950" i="10"/>
  <c r="H1951" i="10"/>
  <c r="H1952" i="10"/>
  <c r="I1952" i="10" s="1"/>
  <c r="H1953" i="10"/>
  <c r="I1953" i="10" s="1"/>
  <c r="H1954" i="10"/>
  <c r="H1955" i="10"/>
  <c r="I1955" i="10" s="1"/>
  <c r="H1956" i="10"/>
  <c r="I1956" i="10" s="1"/>
  <c r="H1957" i="10"/>
  <c r="I1957" i="10" s="1"/>
  <c r="H1958" i="10"/>
  <c r="H1959" i="10"/>
  <c r="I1959" i="10" s="1"/>
  <c r="H1960" i="10"/>
  <c r="I1960" i="10" s="1"/>
  <c r="H1961" i="10"/>
  <c r="I1961" i="10" s="1"/>
  <c r="H1962" i="10"/>
  <c r="H1963" i="10"/>
  <c r="I1963" i="10" s="1"/>
  <c r="H1964" i="10"/>
  <c r="I1964" i="10" s="1"/>
  <c r="H1965" i="10"/>
  <c r="I1965" i="10" s="1"/>
  <c r="H1966" i="10"/>
  <c r="I1966" i="10" s="1"/>
  <c r="H1967" i="10"/>
  <c r="I1967" i="10" s="1"/>
  <c r="H1968" i="10"/>
  <c r="I1968" i="10" s="1"/>
  <c r="H1969" i="10"/>
  <c r="I1969" i="10" s="1"/>
  <c r="H1970" i="10"/>
  <c r="H1971" i="10"/>
  <c r="I1971" i="10" s="1"/>
  <c r="H1972" i="10"/>
  <c r="I1972" i="10" s="1"/>
  <c r="H1973" i="10"/>
  <c r="I1973" i="10" s="1"/>
  <c r="H1974" i="10"/>
  <c r="H1975" i="10"/>
  <c r="I1975" i="10" s="1"/>
  <c r="H1976" i="10"/>
  <c r="I1976" i="10" s="1"/>
  <c r="H1977" i="10"/>
  <c r="I1977" i="10" s="1"/>
  <c r="H1978" i="10"/>
  <c r="H1979" i="10"/>
  <c r="I1979" i="10" s="1"/>
  <c r="H1980" i="10"/>
  <c r="I1980" i="10" s="1"/>
  <c r="H1981" i="10"/>
  <c r="I1981" i="10" s="1"/>
  <c r="H1982" i="10"/>
  <c r="I1982" i="10" s="1"/>
  <c r="H1983" i="10"/>
  <c r="H1984" i="10"/>
  <c r="I1984" i="10" s="1"/>
  <c r="H1985" i="10"/>
  <c r="I1985" i="10" s="1"/>
  <c r="H1986" i="10"/>
  <c r="H1987" i="10"/>
  <c r="I1987" i="10" s="1"/>
  <c r="H1988" i="10"/>
  <c r="I1988" i="10" s="1"/>
  <c r="H1989" i="10"/>
  <c r="I1989" i="10" s="1"/>
  <c r="H1990" i="10"/>
  <c r="I1990" i="10" s="1"/>
  <c r="H1991" i="10"/>
  <c r="I1991" i="10" s="1"/>
  <c r="H1992" i="10"/>
  <c r="I1992" i="10" s="1"/>
  <c r="H1993" i="10"/>
  <c r="I1993" i="10" s="1"/>
  <c r="H1994" i="10"/>
  <c r="H1995" i="10"/>
  <c r="I1995" i="10" s="1"/>
  <c r="H1996" i="10"/>
  <c r="I1996" i="10" s="1"/>
  <c r="H1997" i="10"/>
  <c r="I1997" i="10" s="1"/>
  <c r="H1998" i="10"/>
  <c r="I1998" i="10" s="1"/>
  <c r="H1999" i="10"/>
  <c r="I1999" i="10" s="1"/>
  <c r="H2000" i="10"/>
  <c r="I2000" i="10" s="1"/>
  <c r="H2001" i="10"/>
  <c r="I2001" i="10" s="1"/>
  <c r="H2002" i="10"/>
  <c r="H2003" i="10"/>
  <c r="I2003" i="10" s="1"/>
  <c r="H2004" i="10"/>
  <c r="I2004" i="10" s="1"/>
  <c r="H2005" i="10"/>
  <c r="I2005" i="10" s="1"/>
  <c r="H2006" i="10"/>
  <c r="I2006" i="10" s="1"/>
  <c r="H2007" i="10"/>
  <c r="I2007" i="10" s="1"/>
  <c r="H2008" i="10"/>
  <c r="I2008" i="10" s="1"/>
  <c r="H2009" i="10"/>
  <c r="I2009" i="10" s="1"/>
  <c r="H2010" i="10"/>
  <c r="I2010" i="10" s="1"/>
  <c r="H2011" i="10"/>
  <c r="I2011" i="10" s="1"/>
  <c r="H2012" i="10"/>
  <c r="I2012" i="10" s="1"/>
  <c r="H2013" i="10"/>
  <c r="I2013" i="10" s="1"/>
  <c r="H2014" i="10"/>
  <c r="I2014" i="10" s="1"/>
  <c r="H2015" i="10"/>
  <c r="I2015" i="10" s="1"/>
  <c r="H2016" i="10"/>
  <c r="I2016" i="10" s="1"/>
  <c r="H2017" i="10"/>
  <c r="I2017" i="10" s="1"/>
  <c r="H2018" i="10"/>
  <c r="H2019" i="10"/>
  <c r="I2019" i="10" s="1"/>
  <c r="H2020" i="10"/>
  <c r="I2020" i="10" s="1"/>
  <c r="H2021" i="10"/>
  <c r="I2021" i="10" s="1"/>
  <c r="H2022" i="10"/>
  <c r="I2022" i="10" s="1"/>
  <c r="H2023" i="10"/>
  <c r="I2023" i="10" s="1"/>
  <c r="H2024" i="10"/>
  <c r="I2024" i="10" s="1"/>
  <c r="H2025" i="10"/>
  <c r="I2025" i="10" s="1"/>
  <c r="H2026" i="10"/>
  <c r="H2027" i="10"/>
  <c r="I2027" i="10" s="1"/>
  <c r="H2028" i="10"/>
  <c r="I2028" i="10" s="1"/>
  <c r="H2029" i="10"/>
  <c r="I2029" i="10" s="1"/>
  <c r="H2030" i="10"/>
  <c r="I2030" i="10" s="1"/>
  <c r="H2031" i="10"/>
  <c r="I2031" i="10" s="1"/>
  <c r="H2032" i="10"/>
  <c r="I2032" i="10" s="1"/>
  <c r="H2033" i="10"/>
  <c r="I2033" i="10" s="1"/>
  <c r="H2034" i="10"/>
  <c r="H2035" i="10"/>
  <c r="I2035" i="10" s="1"/>
  <c r="H2036" i="10"/>
  <c r="I2036" i="10" s="1"/>
  <c r="H2037" i="10"/>
  <c r="I2037" i="10" s="1"/>
  <c r="H2038" i="10"/>
  <c r="I2038" i="10" s="1"/>
  <c r="H2039" i="10"/>
  <c r="I2039" i="10" s="1"/>
  <c r="H2040" i="10"/>
  <c r="I2040" i="10" s="1"/>
  <c r="H2041" i="10"/>
  <c r="I2041" i="10" s="1"/>
  <c r="H2042" i="10"/>
  <c r="I2042" i="10" s="1"/>
  <c r="H2043" i="10"/>
  <c r="I2043" i="10" s="1"/>
  <c r="H2044" i="10"/>
  <c r="I2044" i="10" s="1"/>
  <c r="H2045" i="10"/>
  <c r="I2045" i="10" s="1"/>
  <c r="H2046" i="10"/>
  <c r="H2047" i="10"/>
  <c r="H2048" i="10"/>
  <c r="I2048" i="10" s="1"/>
  <c r="H2049" i="10"/>
  <c r="I2049" i="10" s="1"/>
  <c r="H2050" i="10"/>
  <c r="H2051" i="10"/>
  <c r="I2051" i="10" s="1"/>
  <c r="H2052" i="10"/>
  <c r="I2052" i="10" s="1"/>
  <c r="H2053" i="10"/>
  <c r="I2053" i="10" s="1"/>
  <c r="H2054" i="10"/>
  <c r="H2055" i="10"/>
  <c r="I2055" i="10" s="1"/>
  <c r="H2056" i="10"/>
  <c r="I2056" i="10" s="1"/>
  <c r="H2057" i="10"/>
  <c r="I2057" i="10" s="1"/>
  <c r="H2058" i="10"/>
  <c r="H2059" i="10"/>
  <c r="I2059" i="10" s="1"/>
  <c r="H2060" i="10"/>
  <c r="I2060" i="10" s="1"/>
  <c r="H2061" i="10"/>
  <c r="I2061" i="10" s="1"/>
  <c r="H2062" i="10"/>
  <c r="I2062" i="10" s="1"/>
  <c r="H2063" i="10"/>
  <c r="I2063" i="10" s="1"/>
  <c r="H2064" i="10"/>
  <c r="I2064" i="10" s="1"/>
  <c r="H2065" i="10"/>
  <c r="I2065" i="10" s="1"/>
  <c r="H2066" i="10"/>
  <c r="H2067" i="10"/>
  <c r="I2067" i="10" s="1"/>
  <c r="H2068" i="10"/>
  <c r="I2068" i="10" s="1"/>
  <c r="H2069" i="10"/>
  <c r="I2069" i="10" s="1"/>
  <c r="H2070" i="10"/>
  <c r="I2070" i="10" s="1"/>
  <c r="H2071" i="10"/>
  <c r="I2071" i="10" s="1"/>
  <c r="H2072" i="10"/>
  <c r="I2072" i="10" s="1"/>
  <c r="H2073" i="10"/>
  <c r="I2073" i="10" s="1"/>
  <c r="H2074" i="10"/>
  <c r="H2075" i="10"/>
  <c r="I2075" i="10" s="1"/>
  <c r="H2076" i="10"/>
  <c r="I2076" i="10" s="1"/>
  <c r="H2077" i="10"/>
  <c r="H2078" i="10"/>
  <c r="I2078" i="10" s="1"/>
  <c r="H2079" i="10"/>
  <c r="H2080" i="10"/>
  <c r="I2080" i="10" s="1"/>
  <c r="H2081" i="10"/>
  <c r="I2081" i="10" s="1"/>
  <c r="H2082" i="10"/>
  <c r="H2083" i="10"/>
  <c r="I2083" i="10" s="1"/>
  <c r="H2084" i="10"/>
  <c r="I2084" i="10" s="1"/>
  <c r="H2085" i="10"/>
  <c r="I2085" i="10" s="1"/>
  <c r="H2086" i="10"/>
  <c r="I2086" i="10" s="1"/>
  <c r="H2087" i="10"/>
  <c r="I2087" i="10" s="1"/>
  <c r="H2088" i="10"/>
  <c r="I2088" i="10" s="1"/>
  <c r="H2089" i="10"/>
  <c r="I2089" i="10" s="1"/>
  <c r="H2090" i="10"/>
  <c r="I2090" i="10" s="1"/>
  <c r="H2091" i="10"/>
  <c r="I2091" i="10" s="1"/>
  <c r="H2092" i="10"/>
  <c r="I2092" i="10" s="1"/>
  <c r="H2093" i="10"/>
  <c r="I2093" i="10" s="1"/>
  <c r="H2094" i="10"/>
  <c r="I2094" i="10" s="1"/>
  <c r="H2095" i="10"/>
  <c r="I2095" i="10" s="1"/>
  <c r="H2096" i="10"/>
  <c r="I2096" i="10" s="1"/>
  <c r="H2097" i="10"/>
  <c r="I2097" i="10" s="1"/>
  <c r="H2098" i="10"/>
  <c r="H2099" i="10"/>
  <c r="I2099" i="10" s="1"/>
  <c r="H2100" i="10"/>
  <c r="I2100" i="10" s="1"/>
  <c r="H2101" i="10"/>
  <c r="I2101" i="10" s="1"/>
  <c r="H2102" i="10"/>
  <c r="I2102" i="10" s="1"/>
  <c r="H2103" i="10"/>
  <c r="I2103" i="10" s="1"/>
  <c r="H2104" i="10"/>
  <c r="I2104" i="10" s="1"/>
  <c r="H2105" i="10"/>
  <c r="I2105" i="10" s="1"/>
  <c r="H2106" i="10"/>
  <c r="H2107" i="10"/>
  <c r="I2107" i="10" s="1"/>
  <c r="H2108" i="10"/>
  <c r="I2108" i="10" s="1"/>
  <c r="H2109" i="10"/>
  <c r="I2109" i="10" s="1"/>
  <c r="H2110" i="10"/>
  <c r="I2110" i="10" s="1"/>
  <c r="H2111" i="10"/>
  <c r="I2111" i="10" s="1"/>
  <c r="H2112" i="10"/>
  <c r="I2112" i="10" s="1"/>
  <c r="H2113" i="10"/>
  <c r="I2113" i="10" s="1"/>
  <c r="H2114" i="10"/>
  <c r="H2115" i="10"/>
  <c r="I2115" i="10" s="1"/>
  <c r="H2116" i="10"/>
  <c r="I2116" i="10" s="1"/>
  <c r="H2117" i="10"/>
  <c r="I2117" i="10" s="1"/>
  <c r="H2118" i="10"/>
  <c r="I2118" i="10" s="1"/>
  <c r="H2119" i="10"/>
  <c r="I2119" i="10" s="1"/>
  <c r="H2120" i="10"/>
  <c r="I2120" i="10" s="1"/>
  <c r="H2121" i="10"/>
  <c r="I2121" i="10" s="1"/>
  <c r="H2122" i="10"/>
  <c r="I2122" i="10" s="1"/>
  <c r="H2123" i="10"/>
  <c r="I2123" i="10" s="1"/>
  <c r="H2124" i="10"/>
  <c r="I2124" i="10" s="1"/>
  <c r="H2125" i="10"/>
  <c r="I2125" i="10" s="1"/>
  <c r="H2126" i="10"/>
  <c r="I2126" i="10" s="1"/>
  <c r="H2127" i="10"/>
  <c r="I2127" i="10" s="1"/>
  <c r="H2128" i="10"/>
  <c r="I2128" i="10" s="1"/>
  <c r="H2129" i="10"/>
  <c r="I2129" i="10" s="1"/>
  <c r="H2130" i="10"/>
  <c r="H2131" i="10"/>
  <c r="I2131" i="10" s="1"/>
  <c r="H2132" i="10"/>
  <c r="I2132" i="10" s="1"/>
  <c r="H2133" i="10"/>
  <c r="H2134" i="10"/>
  <c r="I2134" i="10" s="1"/>
  <c r="H2135" i="10"/>
  <c r="I2135" i="10" s="1"/>
  <c r="H2136" i="10"/>
  <c r="I2136" i="10" s="1"/>
  <c r="H2137" i="10"/>
  <c r="I2137" i="10" s="1"/>
  <c r="H2138" i="10"/>
  <c r="H2139" i="10"/>
  <c r="I2139" i="10" s="1"/>
  <c r="H2140" i="10"/>
  <c r="I2140" i="10" s="1"/>
  <c r="H2141" i="10"/>
  <c r="I2141" i="10" s="1"/>
  <c r="H2142" i="10"/>
  <c r="H2143" i="10"/>
  <c r="H2144" i="10"/>
  <c r="I2144" i="10" s="1"/>
  <c r="H2145" i="10"/>
  <c r="I2145" i="10" s="1"/>
  <c r="H2146" i="10"/>
  <c r="I2146" i="10" s="1"/>
  <c r="H2147" i="10"/>
  <c r="I2147" i="10" s="1"/>
  <c r="H2148" i="10"/>
  <c r="I2148" i="10" s="1"/>
  <c r="H2149" i="10"/>
  <c r="I2149" i="10" s="1"/>
  <c r="H2150" i="10"/>
  <c r="I2150" i="10" s="1"/>
  <c r="H2151" i="10"/>
  <c r="I2151" i="10" s="1"/>
  <c r="H2152" i="10"/>
  <c r="I2152" i="10" s="1"/>
  <c r="H2153" i="10"/>
  <c r="I2153" i="10" s="1"/>
  <c r="H2154" i="10"/>
  <c r="H2155" i="10"/>
  <c r="I2155" i="10" s="1"/>
  <c r="H2156" i="10"/>
  <c r="I2156" i="10" s="1"/>
  <c r="H2157" i="10"/>
  <c r="I2157" i="10" s="1"/>
  <c r="H2158" i="10"/>
  <c r="I2158" i="10" s="1"/>
  <c r="H2159" i="10"/>
  <c r="I2159" i="10" s="1"/>
  <c r="H2160" i="10"/>
  <c r="I2160" i="10" s="1"/>
  <c r="H2161" i="10"/>
  <c r="I2161" i="10" s="1"/>
  <c r="H2162" i="10"/>
  <c r="H2163" i="10"/>
  <c r="I2163" i="10" s="1"/>
  <c r="H2164" i="10"/>
  <c r="I2164" i="10" s="1"/>
  <c r="H2165" i="10"/>
  <c r="I2165" i="10" s="1"/>
  <c r="H2166" i="10"/>
  <c r="I2166" i="10" s="1"/>
  <c r="H2167" i="10"/>
  <c r="I2167" i="10" s="1"/>
  <c r="H2168" i="10"/>
  <c r="I2168" i="10" s="1"/>
  <c r="H2169" i="10"/>
  <c r="I2169" i="10" s="1"/>
  <c r="H2170" i="10"/>
  <c r="H2171" i="10"/>
  <c r="I2171" i="10" s="1"/>
  <c r="H2172" i="10"/>
  <c r="I2172" i="10" s="1"/>
  <c r="H2173" i="10"/>
  <c r="I2173" i="10" s="1"/>
  <c r="H2174" i="10"/>
  <c r="I2174" i="10" s="1"/>
  <c r="H2175" i="10"/>
  <c r="H2176" i="10"/>
  <c r="I2176" i="10" s="1"/>
  <c r="H2177" i="10"/>
  <c r="I2177" i="10" s="1"/>
  <c r="H2178" i="10"/>
  <c r="I2178" i="10" s="1"/>
  <c r="H2179" i="10"/>
  <c r="I2179" i="10" s="1"/>
  <c r="H2180" i="10"/>
  <c r="I2180" i="10" s="1"/>
  <c r="H2181" i="10"/>
  <c r="I2181" i="10" s="1"/>
  <c r="H2182" i="10"/>
  <c r="I2182" i="10" s="1"/>
  <c r="H2183" i="10"/>
  <c r="I2183" i="10" s="1"/>
  <c r="H2184" i="10"/>
  <c r="I2184" i="10" s="1"/>
  <c r="H2185" i="10"/>
  <c r="I2185" i="10" s="1"/>
  <c r="H2186" i="10"/>
  <c r="H2187" i="10"/>
  <c r="I2187" i="10" s="1"/>
  <c r="H2188" i="10"/>
  <c r="I2188" i="10" s="1"/>
  <c r="H2189" i="10"/>
  <c r="I2189" i="10" s="1"/>
  <c r="H2190" i="10"/>
  <c r="I2190" i="10" s="1"/>
  <c r="H2191" i="10"/>
  <c r="I2191" i="10" s="1"/>
  <c r="H2192" i="10"/>
  <c r="I2192" i="10" s="1"/>
  <c r="H2193" i="10"/>
  <c r="I2193" i="10" s="1"/>
  <c r="H2194" i="10"/>
  <c r="I2194" i="10" s="1"/>
  <c r="H2195" i="10"/>
  <c r="I2195" i="10" s="1"/>
  <c r="H2196" i="10"/>
  <c r="I2196" i="10" s="1"/>
  <c r="H2197" i="10"/>
  <c r="I2197" i="10" s="1"/>
  <c r="H2198" i="10"/>
  <c r="I2198" i="10" s="1"/>
  <c r="H2199" i="10"/>
  <c r="I2199" i="10" s="1"/>
  <c r="H2200" i="10"/>
  <c r="I2200" i="10" s="1"/>
  <c r="H2201" i="10"/>
  <c r="I2201" i="10" s="1"/>
  <c r="H2202" i="10"/>
  <c r="H2203" i="10"/>
  <c r="I2203" i="10" s="1"/>
  <c r="H2204" i="10"/>
  <c r="I2204" i="10" s="1"/>
  <c r="H2205" i="10"/>
  <c r="I2205" i="10" s="1"/>
  <c r="H2206" i="10"/>
  <c r="I2206" i="10" s="1"/>
  <c r="H2207" i="10"/>
  <c r="H2208" i="10"/>
  <c r="I2208" i="10" s="1"/>
  <c r="H2209" i="10"/>
  <c r="I2209" i="10" s="1"/>
  <c r="H2210" i="10"/>
  <c r="H2211" i="10"/>
  <c r="I2211" i="10" s="1"/>
  <c r="H2212" i="10"/>
  <c r="I2212" i="10" s="1"/>
  <c r="H2213" i="10"/>
  <c r="I2213" i="10" s="1"/>
  <c r="H2214" i="10"/>
  <c r="I2214" i="10" s="1"/>
  <c r="H2215" i="10"/>
  <c r="I2215" i="10" s="1"/>
  <c r="H2216" i="10"/>
  <c r="I2216" i="10" s="1"/>
  <c r="H2217" i="10"/>
  <c r="I2217" i="10" s="1"/>
  <c r="H2218" i="10"/>
  <c r="H2219" i="10"/>
  <c r="I2219" i="10" s="1"/>
  <c r="H2220" i="10"/>
  <c r="I2220" i="10" s="1"/>
  <c r="H2221" i="10"/>
  <c r="I2221" i="10" s="1"/>
  <c r="H2222" i="10"/>
  <c r="I2222" i="10" s="1"/>
  <c r="H2223" i="10"/>
  <c r="I2223" i="10" s="1"/>
  <c r="H2224" i="10"/>
  <c r="I2224" i="10" s="1"/>
  <c r="H2225" i="10"/>
  <c r="I2225" i="10" s="1"/>
  <c r="H2226" i="10"/>
  <c r="I2226" i="10" s="1"/>
  <c r="H2227" i="10"/>
  <c r="I2227" i="10" s="1"/>
  <c r="H2228" i="10"/>
  <c r="I2228" i="10" s="1"/>
  <c r="H2229" i="10"/>
  <c r="I2229" i="10" s="1"/>
  <c r="H2230" i="10"/>
  <c r="I2230" i="10" s="1"/>
  <c r="H2231" i="10"/>
  <c r="I2231" i="10" s="1"/>
  <c r="H2232" i="10"/>
  <c r="I2232" i="10" s="1"/>
  <c r="H2233" i="10"/>
  <c r="I2233" i="10" s="1"/>
  <c r="H2234" i="10"/>
  <c r="I2234" i="10" s="1"/>
  <c r="H2235" i="10"/>
  <c r="I2235" i="10" s="1"/>
  <c r="H2236" i="10"/>
  <c r="I2236" i="10" s="1"/>
  <c r="H2237" i="10"/>
  <c r="I2237" i="10" s="1"/>
  <c r="H2238" i="10"/>
  <c r="I2238" i="10" s="1"/>
  <c r="H2239" i="10"/>
  <c r="I2239" i="10" s="1"/>
  <c r="H2240" i="10"/>
  <c r="I2240" i="10" s="1"/>
  <c r="H2241" i="10"/>
  <c r="I2241" i="10" s="1"/>
  <c r="H2242" i="10"/>
  <c r="H2243" i="10"/>
  <c r="I2243" i="10" s="1"/>
  <c r="H2244" i="10"/>
  <c r="I2244" i="10" s="1"/>
  <c r="H2245" i="10"/>
  <c r="I2245" i="10" s="1"/>
  <c r="H2246" i="10"/>
  <c r="I2246" i="10" s="1"/>
  <c r="H2247" i="10"/>
  <c r="H2248" i="10"/>
  <c r="I2248" i="10" s="1"/>
  <c r="H2249" i="10"/>
  <c r="I2249" i="10" s="1"/>
  <c r="H2250" i="10"/>
  <c r="H2251" i="10"/>
  <c r="I2251" i="10" s="1"/>
  <c r="H2252" i="10"/>
  <c r="I2252" i="10" s="1"/>
  <c r="H2253" i="10"/>
  <c r="I2253" i="10" s="1"/>
  <c r="H2254" i="10"/>
  <c r="I2254" i="10" s="1"/>
  <c r="H2255" i="10"/>
  <c r="I2255" i="10" s="1"/>
  <c r="H2256" i="10"/>
  <c r="I2256" i="10" s="1"/>
  <c r="H2257" i="10"/>
  <c r="I2257" i="10" s="1"/>
  <c r="H2258" i="10"/>
  <c r="I2258" i="10" s="1"/>
  <c r="H2259" i="10"/>
  <c r="I2259" i="10" s="1"/>
  <c r="H2260" i="10"/>
  <c r="I2260" i="10" s="1"/>
  <c r="H2261" i="10"/>
  <c r="I2261" i="10" s="1"/>
  <c r="H2262" i="10"/>
  <c r="I2262" i="10" s="1"/>
  <c r="H2263" i="10"/>
  <c r="I2263" i="10" s="1"/>
  <c r="H2264" i="10"/>
  <c r="I2264" i="10" s="1"/>
  <c r="H2265" i="10"/>
  <c r="I2265" i="10" s="1"/>
  <c r="H2266" i="10"/>
  <c r="I2266" i="10" s="1"/>
  <c r="H2267" i="10"/>
  <c r="I2267" i="10" s="1"/>
  <c r="H2268" i="10"/>
  <c r="I2268" i="10" s="1"/>
  <c r="H2269" i="10"/>
  <c r="I2269" i="10" s="1"/>
  <c r="H2270" i="10"/>
  <c r="I2270" i="10" s="1"/>
  <c r="H2271" i="10"/>
  <c r="I2271" i="10" s="1"/>
  <c r="H2272" i="10"/>
  <c r="I2272" i="10" s="1"/>
  <c r="H2273" i="10"/>
  <c r="I2273" i="10" s="1"/>
  <c r="H2274" i="10"/>
  <c r="H2275" i="10"/>
  <c r="I2275" i="10" s="1"/>
  <c r="H2276" i="10"/>
  <c r="I2276" i="10" s="1"/>
  <c r="H2277" i="10"/>
  <c r="I2277" i="10" s="1"/>
  <c r="H2278" i="10"/>
  <c r="I2278" i="10" s="1"/>
  <c r="H2279" i="10"/>
  <c r="I2279" i="10" s="1"/>
  <c r="H2280" i="10"/>
  <c r="I2280" i="10" s="1"/>
  <c r="H2281" i="10"/>
  <c r="I2281" i="10" s="1"/>
  <c r="H2282" i="10"/>
  <c r="I2282" i="10" s="1"/>
  <c r="H2283" i="10"/>
  <c r="I2283" i="10" s="1"/>
  <c r="H2284" i="10"/>
  <c r="I2284" i="10" s="1"/>
  <c r="H2285" i="10"/>
  <c r="I2285" i="10" s="1"/>
  <c r="H2286" i="10"/>
  <c r="I2286" i="10" s="1"/>
  <c r="H2287" i="10"/>
  <c r="I2287" i="10" s="1"/>
  <c r="H2288" i="10"/>
  <c r="I2288" i="10" s="1"/>
  <c r="H2289" i="10"/>
  <c r="I2289" i="10" s="1"/>
  <c r="H2290" i="10"/>
  <c r="H2291" i="10"/>
  <c r="I2291" i="10" s="1"/>
  <c r="H2292" i="10"/>
  <c r="I2292" i="10" s="1"/>
  <c r="H2293" i="10"/>
  <c r="I2293" i="10" s="1"/>
  <c r="H2294" i="10"/>
  <c r="I2294" i="10" s="1"/>
  <c r="H2295" i="10"/>
  <c r="I2295" i="10" s="1"/>
  <c r="H2296" i="10"/>
  <c r="I2296" i="10" s="1"/>
  <c r="H2297" i="10"/>
  <c r="I2297" i="10" s="1"/>
  <c r="H2298" i="10"/>
  <c r="I2298" i="10" s="1"/>
  <c r="H2299" i="10"/>
  <c r="I2299" i="10" s="1"/>
  <c r="H2300" i="10"/>
  <c r="I2300" i="10" s="1"/>
  <c r="H2301" i="10"/>
  <c r="I2301" i="10" s="1"/>
  <c r="H2302" i="10"/>
  <c r="H2303" i="10"/>
  <c r="I2303" i="10" s="1"/>
  <c r="H2304" i="10"/>
  <c r="I2304" i="10" s="1"/>
  <c r="H2305" i="10"/>
  <c r="I2305" i="10" s="1"/>
  <c r="H2306" i="10"/>
  <c r="I2306" i="10" s="1"/>
  <c r="H2307" i="10"/>
  <c r="I2307" i="10" s="1"/>
  <c r="H2308" i="10"/>
  <c r="I2308" i="10" s="1"/>
  <c r="H2309" i="10"/>
  <c r="I2309" i="10" s="1"/>
  <c r="H2310" i="10"/>
  <c r="I2310" i="10" s="1"/>
  <c r="H2311" i="10"/>
  <c r="I2311" i="10" s="1"/>
  <c r="H2312" i="10"/>
  <c r="I2312" i="10" s="1"/>
  <c r="H2313" i="10"/>
  <c r="I2313" i="10" s="1"/>
  <c r="H2314" i="10"/>
  <c r="H2315" i="10"/>
  <c r="I2315" i="10" s="1"/>
  <c r="H2316" i="10"/>
  <c r="I2316" i="10" s="1"/>
  <c r="H2317" i="10"/>
  <c r="I2317" i="10" s="1"/>
  <c r="H2318" i="10"/>
  <c r="I2318" i="10" s="1"/>
  <c r="H2319" i="10"/>
  <c r="I2319" i="10" s="1"/>
  <c r="H2320" i="10"/>
  <c r="I2320" i="10" s="1"/>
  <c r="H2321" i="10"/>
  <c r="I2321" i="10" s="1"/>
  <c r="H2322" i="10"/>
  <c r="H2323" i="10"/>
  <c r="I2323" i="10" s="1"/>
  <c r="H2324" i="10"/>
  <c r="I2324" i="10" s="1"/>
  <c r="H2325" i="10"/>
  <c r="I2325" i="10" s="1"/>
  <c r="H2326" i="10"/>
  <c r="H2327" i="10"/>
  <c r="I2327" i="10" s="1"/>
  <c r="H2328" i="10"/>
  <c r="I2328" i="10" s="1"/>
  <c r="H2329" i="10"/>
  <c r="I2329" i="10" s="1"/>
  <c r="H2330" i="10"/>
  <c r="H2331" i="10"/>
  <c r="I2331" i="10" s="1"/>
  <c r="H2332" i="10"/>
  <c r="I2332" i="10" s="1"/>
  <c r="H2333" i="10"/>
  <c r="I2333" i="10" s="1"/>
  <c r="H2334" i="10"/>
  <c r="I2334" i="10" s="1"/>
  <c r="H2335" i="10"/>
  <c r="I2335" i="10" s="1"/>
  <c r="H2336" i="10"/>
  <c r="I2336" i="10" s="1"/>
  <c r="H2337" i="10"/>
  <c r="I2337" i="10" s="1"/>
  <c r="H2338" i="10"/>
  <c r="I2338" i="10" s="1"/>
  <c r="H2339" i="10"/>
  <c r="I2339" i="10" s="1"/>
  <c r="H2340" i="10"/>
  <c r="I2340" i="10" s="1"/>
  <c r="H2341" i="10"/>
  <c r="I2341" i="10" s="1"/>
  <c r="H2342" i="10"/>
  <c r="I2342" i="10" s="1"/>
  <c r="H2343" i="10"/>
  <c r="I2343" i="10" s="1"/>
  <c r="H2344" i="10"/>
  <c r="I2344" i="10" s="1"/>
  <c r="H2345" i="10"/>
  <c r="I2345" i="10" s="1"/>
  <c r="H2346" i="10"/>
  <c r="I2346" i="10" s="1"/>
  <c r="H2347" i="10"/>
  <c r="I2347" i="10" s="1"/>
  <c r="H2348" i="10"/>
  <c r="I2348" i="10" s="1"/>
  <c r="H2349" i="10"/>
  <c r="I2349" i="10" s="1"/>
  <c r="H2350" i="10"/>
  <c r="I2350" i="10" s="1"/>
  <c r="H2351" i="10"/>
  <c r="I2351" i="10" s="1"/>
  <c r="H2352" i="10"/>
  <c r="I2352" i="10" s="1"/>
  <c r="H2353" i="10"/>
  <c r="I2353" i="10" s="1"/>
  <c r="H2354" i="10"/>
  <c r="H2355" i="10"/>
  <c r="I2355" i="10" s="1"/>
  <c r="H2356" i="10"/>
  <c r="I2356" i="10" s="1"/>
  <c r="H2357" i="10"/>
  <c r="I2357" i="10" s="1"/>
  <c r="H2358" i="10"/>
  <c r="I2358" i="10" s="1"/>
  <c r="H2359" i="10"/>
  <c r="I2359" i="10" s="1"/>
  <c r="H2360" i="10"/>
  <c r="I2360" i="10" s="1"/>
  <c r="H2361" i="10"/>
  <c r="I2361" i="10" s="1"/>
  <c r="H2362" i="10"/>
  <c r="I2362" i="10" s="1"/>
  <c r="H2363" i="10"/>
  <c r="I2363" i="10" s="1"/>
  <c r="H2364" i="10"/>
  <c r="I2364" i="10" s="1"/>
  <c r="H2365" i="10"/>
  <c r="I2365" i="10" s="1"/>
  <c r="H2366" i="10"/>
  <c r="I2366" i="10" s="1"/>
  <c r="H2367" i="10"/>
  <c r="I2367" i="10" s="1"/>
  <c r="H2368" i="10"/>
  <c r="I2368" i="10" s="1"/>
  <c r="H2369" i="10"/>
  <c r="I2369" i="10" s="1"/>
  <c r="H2370" i="10"/>
  <c r="H2371" i="10"/>
  <c r="I2371" i="10" s="1"/>
  <c r="H2372" i="10"/>
  <c r="I2372" i="10" s="1"/>
  <c r="H2373" i="10"/>
  <c r="I2373" i="10" s="1"/>
  <c r="H2374" i="10"/>
  <c r="I2374" i="10" s="1"/>
  <c r="H2375" i="10"/>
  <c r="I2375" i="10" s="1"/>
  <c r="H2376" i="10"/>
  <c r="I2376" i="10" s="1"/>
  <c r="H2377" i="10"/>
  <c r="I2377" i="10" s="1"/>
  <c r="H2378" i="10"/>
  <c r="H2379" i="10"/>
  <c r="I2379" i="10" s="1"/>
  <c r="H2380" i="10"/>
  <c r="I2380" i="10" s="1"/>
  <c r="H2381" i="10"/>
  <c r="I2381" i="10" s="1"/>
  <c r="H2382" i="10"/>
  <c r="I2382" i="10" s="1"/>
  <c r="H2383" i="10"/>
  <c r="I2383" i="10" s="1"/>
  <c r="H2384" i="10"/>
  <c r="I2384" i="10" s="1"/>
  <c r="H2385" i="10"/>
  <c r="I2385" i="10" s="1"/>
  <c r="H2386" i="10"/>
  <c r="I2386" i="10" s="1"/>
  <c r="H2387" i="10"/>
  <c r="I2387" i="10" s="1"/>
  <c r="H2388" i="10"/>
  <c r="I2388" i="10" s="1"/>
  <c r="H2389" i="10"/>
  <c r="I2389" i="10" s="1"/>
  <c r="H2390" i="10"/>
  <c r="I2390" i="10" s="1"/>
  <c r="H2391" i="10"/>
  <c r="I2391" i="10" s="1"/>
  <c r="H2392" i="10"/>
  <c r="I2392" i="10" s="1"/>
  <c r="H2393" i="10"/>
  <c r="I2393" i="10" s="1"/>
  <c r="H2394" i="10"/>
  <c r="I2394" i="10" s="1"/>
  <c r="H2395" i="10"/>
  <c r="I2395" i="10" s="1"/>
  <c r="H2396" i="10"/>
  <c r="I2396" i="10" s="1"/>
  <c r="H2397" i="10"/>
  <c r="H2398" i="10"/>
  <c r="I2398" i="10" s="1"/>
  <c r="H2399" i="10"/>
  <c r="I2399" i="10" s="1"/>
  <c r="H2400" i="10"/>
  <c r="I2400" i="10" s="1"/>
  <c r="H2401" i="10"/>
  <c r="I2401" i="10" s="1"/>
  <c r="H2402" i="10"/>
  <c r="H2403" i="10"/>
  <c r="I2403" i="10" s="1"/>
  <c r="H2404" i="10"/>
  <c r="I2404" i="10" s="1"/>
  <c r="H2405" i="10"/>
  <c r="I2405" i="10" s="1"/>
  <c r="H2406" i="10"/>
  <c r="I2406" i="10" s="1"/>
  <c r="H2407" i="10"/>
  <c r="I2407" i="10" s="1"/>
  <c r="H2408" i="10"/>
  <c r="I2408" i="10" s="1"/>
  <c r="H2409" i="10"/>
  <c r="I2409" i="10" s="1"/>
  <c r="H2410" i="10"/>
  <c r="H2411" i="10"/>
  <c r="I2411" i="10" s="1"/>
  <c r="H2412" i="10"/>
  <c r="I2412" i="10" s="1"/>
  <c r="H2413" i="10"/>
  <c r="I2413" i="10" s="1"/>
  <c r="H2414" i="10"/>
  <c r="I2414" i="10" s="1"/>
  <c r="H2415" i="10"/>
  <c r="I2415" i="10" s="1"/>
  <c r="H2416" i="10"/>
  <c r="I2416" i="10" s="1"/>
  <c r="H2417" i="10"/>
  <c r="I2417" i="10" s="1"/>
  <c r="H2418" i="10"/>
  <c r="H2419" i="10"/>
  <c r="I2419" i="10" s="1"/>
  <c r="H2420" i="10"/>
  <c r="I2420" i="10" s="1"/>
  <c r="H2421" i="10"/>
  <c r="I2421" i="10" s="1"/>
  <c r="H2422" i="10"/>
  <c r="I2422" i="10" s="1"/>
  <c r="H2423" i="10"/>
  <c r="I2423" i="10" s="1"/>
  <c r="H2424" i="10"/>
  <c r="I2424" i="10" s="1"/>
  <c r="H2425" i="10"/>
  <c r="I2425" i="10" s="1"/>
  <c r="H2426" i="10"/>
  <c r="I2426" i="10" s="1"/>
  <c r="H2427" i="10"/>
  <c r="I2427" i="10" s="1"/>
  <c r="H2428" i="10"/>
  <c r="I2428" i="10" s="1"/>
  <c r="H2429" i="10"/>
  <c r="I2429" i="10" s="1"/>
  <c r="H2430" i="10"/>
  <c r="I2430" i="10" s="1"/>
  <c r="H2431" i="10"/>
  <c r="I2431" i="10" s="1"/>
  <c r="H2432" i="10"/>
  <c r="I2432" i="10" s="1"/>
  <c r="H2433" i="10"/>
  <c r="I2433" i="10" s="1"/>
  <c r="H2434" i="10"/>
  <c r="I2434" i="10" s="1"/>
  <c r="H2435" i="10"/>
  <c r="I2435" i="10" s="1"/>
  <c r="H2436" i="10"/>
  <c r="I2436" i="10" s="1"/>
  <c r="H2437" i="10"/>
  <c r="I2437" i="10" s="1"/>
  <c r="H2438" i="10"/>
  <c r="H2439" i="10"/>
  <c r="I2439" i="10" s="1"/>
  <c r="H2440" i="10"/>
  <c r="I2440" i="10" s="1"/>
  <c r="H2441" i="10"/>
  <c r="I2441" i="10" s="1"/>
  <c r="H2442" i="10"/>
  <c r="H2443" i="10"/>
  <c r="I2443" i="10" s="1"/>
  <c r="H2444" i="10"/>
  <c r="I2444" i="10" s="1"/>
  <c r="H2445" i="10"/>
  <c r="I2445" i="10" s="1"/>
  <c r="H2446" i="10"/>
  <c r="I2446" i="10" s="1"/>
  <c r="H2447" i="10"/>
  <c r="I2447" i="10" s="1"/>
  <c r="H2448" i="10"/>
  <c r="I2448" i="10" s="1"/>
  <c r="H2449" i="10"/>
  <c r="I2449" i="10" s="1"/>
  <c r="H2450" i="10"/>
  <c r="I2450" i="10" s="1"/>
  <c r="H2451" i="10"/>
  <c r="I2451" i="10" s="1"/>
  <c r="H2452" i="10"/>
  <c r="I2452" i="10" s="1"/>
  <c r="H2453" i="10"/>
  <c r="I2453" i="10" s="1"/>
  <c r="H2454" i="10"/>
  <c r="I2454" i="10" s="1"/>
  <c r="H2455" i="10"/>
  <c r="I2455" i="10" s="1"/>
  <c r="H2456" i="10"/>
  <c r="I2456" i="10" s="1"/>
  <c r="H2457" i="10"/>
  <c r="I2457" i="10" s="1"/>
  <c r="H2458" i="10"/>
  <c r="H2459" i="10"/>
  <c r="I2459" i="10" s="1"/>
  <c r="H2460" i="10"/>
  <c r="I2460" i="10" s="1"/>
  <c r="H2461" i="10"/>
  <c r="H2462" i="10"/>
  <c r="I2462" i="10" s="1"/>
  <c r="H2463" i="10"/>
  <c r="I2463" i="10" s="1"/>
  <c r="H2464" i="10"/>
  <c r="I2464" i="10" s="1"/>
  <c r="H2465" i="10"/>
  <c r="I2465" i="10" s="1"/>
  <c r="H2466" i="10"/>
  <c r="I2466" i="10" s="1"/>
  <c r="H2467" i="10"/>
  <c r="I2467" i="10" s="1"/>
  <c r="H2468" i="10"/>
  <c r="I2468" i="10" s="1"/>
  <c r="H2469" i="10"/>
  <c r="I2469" i="10" s="1"/>
  <c r="H2470" i="10"/>
  <c r="I2470" i="10" s="1"/>
  <c r="H2471" i="10"/>
  <c r="I2471" i="10" s="1"/>
  <c r="H2472" i="10"/>
  <c r="I2472" i="10" s="1"/>
  <c r="H2473" i="10"/>
  <c r="I2473" i="10" s="1"/>
  <c r="H2474" i="10"/>
  <c r="H2475" i="10"/>
  <c r="I2475" i="10" s="1"/>
  <c r="H2476" i="10"/>
  <c r="I2476" i="10" s="1"/>
  <c r="H2477" i="10"/>
  <c r="I2477" i="10" s="1"/>
  <c r="H2478" i="10"/>
  <c r="H2479" i="10"/>
  <c r="I2479" i="10" s="1"/>
  <c r="H2480" i="10"/>
  <c r="I2480" i="10" s="1"/>
  <c r="H2481" i="10"/>
  <c r="I2481" i="10" s="1"/>
  <c r="H2482" i="10"/>
  <c r="I2482" i="10" s="1"/>
  <c r="H2483" i="10"/>
  <c r="I2483" i="10" s="1"/>
  <c r="H2484" i="10"/>
  <c r="I2484" i="10" s="1"/>
  <c r="H2485" i="10"/>
  <c r="I2485" i="10" s="1"/>
  <c r="H2486" i="10"/>
  <c r="I2486" i="10" s="1"/>
  <c r="H2487" i="10"/>
  <c r="I2487" i="10" s="1"/>
  <c r="H2488" i="10"/>
  <c r="I2488" i="10" s="1"/>
  <c r="H2489" i="10"/>
  <c r="I2489" i="10" s="1"/>
  <c r="H2490" i="10"/>
  <c r="H2491" i="10"/>
  <c r="I2491" i="10" s="1"/>
  <c r="H2492" i="10"/>
  <c r="I2492" i="10" s="1"/>
  <c r="H2493" i="10"/>
  <c r="I2493" i="10" s="1"/>
  <c r="H2494" i="10"/>
  <c r="I2494" i="10" s="1"/>
  <c r="H2495" i="10"/>
  <c r="I2495" i="10" s="1"/>
  <c r="H2496" i="10"/>
  <c r="I2496" i="10" s="1"/>
  <c r="H2497" i="10"/>
  <c r="I2497" i="10" s="1"/>
  <c r="H2498" i="10"/>
  <c r="I2498" i="10" s="1"/>
  <c r="H2499" i="10"/>
  <c r="I2499" i="10" s="1"/>
  <c r="H2500" i="10"/>
  <c r="I2500" i="10" s="1"/>
  <c r="H2501" i="10"/>
  <c r="I2501" i="10" s="1"/>
  <c r="H2502" i="10"/>
  <c r="I2502" i="10" s="1"/>
  <c r="H2503" i="10"/>
  <c r="I2503" i="10" s="1"/>
  <c r="H2504" i="10"/>
  <c r="I2504" i="10" s="1"/>
  <c r="H2505" i="10"/>
  <c r="I2505" i="10" s="1"/>
  <c r="H2506" i="10"/>
  <c r="H2507" i="10"/>
  <c r="I2507" i="10" s="1"/>
  <c r="H2508" i="10"/>
  <c r="I2508" i="10" s="1"/>
  <c r="H2509" i="10"/>
  <c r="I2509" i="10" s="1"/>
  <c r="H2510" i="10"/>
  <c r="I2510" i="10" s="1"/>
  <c r="H2511" i="10"/>
  <c r="I2511" i="10" s="1"/>
  <c r="H2512" i="10"/>
  <c r="I2512" i="10" s="1"/>
  <c r="H2513" i="10"/>
  <c r="I2513" i="10" s="1"/>
  <c r="H2514" i="10"/>
  <c r="I2514" i="10" s="1"/>
  <c r="H2515" i="10"/>
  <c r="I2515" i="10" s="1"/>
  <c r="H2516" i="10"/>
  <c r="I2516" i="10" s="1"/>
  <c r="H2517" i="10"/>
  <c r="I2517" i="10" s="1"/>
  <c r="H2518" i="10"/>
  <c r="I2518" i="10" s="1"/>
  <c r="H2519" i="10"/>
  <c r="I2519" i="10" s="1"/>
  <c r="H2520" i="10"/>
  <c r="I2520" i="10" s="1"/>
  <c r="H2521" i="10"/>
  <c r="I2521" i="10" s="1"/>
  <c r="H2522" i="10"/>
  <c r="H2523" i="10"/>
  <c r="I2523" i="10" s="1"/>
  <c r="H2524" i="10"/>
  <c r="I2524" i="10" s="1"/>
  <c r="H2525" i="10"/>
  <c r="I2525" i="10" s="1"/>
  <c r="H2526" i="10"/>
  <c r="I2526" i="10" s="1"/>
  <c r="H2527" i="10"/>
  <c r="I2527" i="10" s="1"/>
  <c r="H2528" i="10"/>
  <c r="I2528" i="10" s="1"/>
  <c r="H2529" i="10"/>
  <c r="I2529" i="10" s="1"/>
  <c r="H2530" i="10"/>
  <c r="H2531" i="10"/>
  <c r="I2531" i="10" s="1"/>
  <c r="H2532" i="10"/>
  <c r="I2532" i="10" s="1"/>
  <c r="H2533" i="10"/>
  <c r="H2534" i="10"/>
  <c r="I2534" i="10" s="1"/>
  <c r="H2535" i="10"/>
  <c r="I2535" i="10" s="1"/>
  <c r="H2536" i="10"/>
  <c r="I2536" i="10" s="1"/>
  <c r="H2537" i="10"/>
  <c r="I2537" i="10" s="1"/>
  <c r="H2538" i="10"/>
  <c r="I2538" i="10" s="1"/>
  <c r="H2539" i="10"/>
  <c r="I2539" i="10" s="1"/>
  <c r="H2540" i="10"/>
  <c r="I2540" i="10" s="1"/>
  <c r="H2541" i="10"/>
  <c r="I2541" i="10" s="1"/>
  <c r="H2542" i="10"/>
  <c r="I2542" i="10" s="1"/>
  <c r="H2543" i="10"/>
  <c r="I2543" i="10" s="1"/>
  <c r="H2544" i="10"/>
  <c r="I2544" i="10" s="1"/>
  <c r="H2545" i="10"/>
  <c r="I2545" i="10" s="1"/>
  <c r="H2546" i="10"/>
  <c r="I2546" i="10" s="1"/>
  <c r="H2547" i="10"/>
  <c r="I2547" i="10" s="1"/>
  <c r="H2548" i="10"/>
  <c r="I2548" i="10" s="1"/>
  <c r="H2549" i="10"/>
  <c r="I2549" i="10" s="1"/>
  <c r="H2550" i="10"/>
  <c r="I2550" i="10" s="1"/>
  <c r="H2551" i="10"/>
  <c r="I2551" i="10" s="1"/>
  <c r="H2552" i="10"/>
  <c r="I2552" i="10" s="1"/>
  <c r="H2553" i="10"/>
  <c r="I2553" i="10" s="1"/>
  <c r="H2554" i="10"/>
  <c r="H2555" i="10"/>
  <c r="I2555" i="10" s="1"/>
  <c r="H2556" i="10"/>
  <c r="I2556" i="10" s="1"/>
  <c r="H2557" i="10"/>
  <c r="I2557" i="10" s="1"/>
  <c r="H2558" i="10"/>
  <c r="H2559" i="10"/>
  <c r="I2559" i="10" s="1"/>
  <c r="H2560" i="10"/>
  <c r="I2560" i="10" s="1"/>
  <c r="H2561" i="10"/>
  <c r="I2561" i="10" s="1"/>
  <c r="H2562" i="10"/>
  <c r="H2563" i="10"/>
  <c r="I2563" i="10" s="1"/>
  <c r="H2564" i="10"/>
  <c r="I2564" i="10" s="1"/>
  <c r="H2565" i="10"/>
  <c r="I2565" i="10" s="1"/>
  <c r="H2566" i="10"/>
  <c r="I2566" i="10" s="1"/>
  <c r="H2567" i="10"/>
  <c r="I2567" i="10" s="1"/>
  <c r="H2568" i="10"/>
  <c r="I2568" i="10" s="1"/>
  <c r="H2569" i="10"/>
  <c r="I2569" i="10" s="1"/>
  <c r="H2570" i="10"/>
  <c r="I2570" i="10" s="1"/>
  <c r="H2571" i="10"/>
  <c r="I2571" i="10" s="1"/>
  <c r="H2572" i="10"/>
  <c r="I2572" i="10" s="1"/>
  <c r="H2573" i="10"/>
  <c r="I2573" i="10" s="1"/>
  <c r="H2574" i="10"/>
  <c r="I2574" i="10" s="1"/>
  <c r="H2575" i="10"/>
  <c r="I2575" i="10" s="1"/>
  <c r="H2576" i="10"/>
  <c r="I2576" i="10" s="1"/>
  <c r="H2577" i="10"/>
  <c r="I2577" i="10" s="1"/>
  <c r="H2578" i="10"/>
  <c r="H2579" i="10"/>
  <c r="I2579" i="10" s="1"/>
  <c r="H2580" i="10"/>
  <c r="I2580" i="10" s="1"/>
  <c r="H2581" i="10"/>
  <c r="I2581" i="10" s="1"/>
  <c r="H2582" i="10"/>
  <c r="I2582" i="10" s="1"/>
  <c r="H2583" i="10"/>
  <c r="I2583" i="10" s="1"/>
  <c r="H2584" i="10"/>
  <c r="I2584" i="10" s="1"/>
  <c r="H2585" i="10"/>
  <c r="I2585" i="10" s="1"/>
  <c r="H2586" i="10"/>
  <c r="I2586" i="10" s="1"/>
  <c r="H2587" i="10"/>
  <c r="I2587" i="10" s="1"/>
  <c r="H2588" i="10"/>
  <c r="I2588" i="10" s="1"/>
  <c r="H2589" i="10"/>
  <c r="I2589" i="10" s="1"/>
  <c r="H2590" i="10"/>
  <c r="I2590" i="10" s="1"/>
  <c r="H2591" i="10"/>
  <c r="I2591" i="10" s="1"/>
  <c r="H2592" i="10"/>
  <c r="I2592" i="10" s="1"/>
  <c r="H2593" i="10"/>
  <c r="I2593" i="10" s="1"/>
  <c r="H2594" i="10"/>
  <c r="H2595" i="10"/>
  <c r="I2595" i="10" s="1"/>
  <c r="H2596" i="10"/>
  <c r="I2596" i="10" s="1"/>
  <c r="H2597" i="10"/>
  <c r="I2597" i="10" s="1"/>
  <c r="H2598" i="10"/>
  <c r="H2599" i="10"/>
  <c r="I2599" i="10" s="1"/>
  <c r="H2600" i="10"/>
  <c r="I2600" i="10" s="1"/>
  <c r="H2601" i="10"/>
  <c r="I2601" i="10" s="1"/>
  <c r="H2602" i="10"/>
  <c r="I2602" i="10" s="1"/>
  <c r="H2603" i="10"/>
  <c r="I2603" i="10" s="1"/>
  <c r="H2604" i="10"/>
  <c r="I2604" i="10" s="1"/>
  <c r="H2605" i="10"/>
  <c r="I2605" i="10" s="1"/>
  <c r="H2606" i="10"/>
  <c r="I2606" i="10" s="1"/>
  <c r="H2607" i="10"/>
  <c r="I2607" i="10" s="1"/>
  <c r="H2608" i="10"/>
  <c r="I2608" i="10" s="1"/>
  <c r="H2609" i="10"/>
  <c r="I2609" i="10" s="1"/>
  <c r="H2610" i="10"/>
  <c r="H2611" i="10"/>
  <c r="I2611" i="10" s="1"/>
  <c r="H2612" i="10"/>
  <c r="I2612" i="10" s="1"/>
  <c r="H2613" i="10"/>
  <c r="I2613" i="10" s="1"/>
  <c r="H2614" i="10"/>
  <c r="I2614" i="10" s="1"/>
  <c r="H2615" i="10"/>
  <c r="I2615" i="10" s="1"/>
  <c r="H2616" i="10"/>
  <c r="I2616" i="10" s="1"/>
  <c r="H2617" i="10"/>
  <c r="I2617" i="10" s="1"/>
  <c r="H2618" i="10"/>
  <c r="I2618" i="10" s="1"/>
  <c r="H2619" i="10"/>
  <c r="I2619" i="10" s="1"/>
  <c r="H2620" i="10"/>
  <c r="I2620" i="10" s="1"/>
  <c r="H2621" i="10"/>
  <c r="I2621" i="10" s="1"/>
  <c r="H2622" i="10"/>
  <c r="I2622" i="10" s="1"/>
  <c r="H2623" i="10"/>
  <c r="I2623" i="10" s="1"/>
  <c r="H2624" i="10"/>
  <c r="I2624" i="10" s="1"/>
  <c r="H2625" i="10"/>
  <c r="I2625" i="10" s="1"/>
  <c r="H2626" i="10"/>
  <c r="H2627" i="10"/>
  <c r="I2627" i="10" s="1"/>
  <c r="H2628" i="10"/>
  <c r="I2628" i="10" s="1"/>
  <c r="H2629" i="10"/>
  <c r="I2629" i="10" s="1"/>
  <c r="H2630" i="10"/>
  <c r="I2630" i="10" s="1"/>
  <c r="H2631" i="10"/>
  <c r="I2631" i="10" s="1"/>
  <c r="H2632" i="10"/>
  <c r="I2632" i="10" s="1"/>
  <c r="H2633" i="10"/>
  <c r="I2633" i="10" s="1"/>
  <c r="H2634" i="10"/>
  <c r="I2634" i="10" s="1"/>
  <c r="H2635" i="10"/>
  <c r="I2635" i="10" s="1"/>
  <c r="H2636" i="10"/>
  <c r="I2636" i="10" s="1"/>
  <c r="H2637" i="10"/>
  <c r="I2637" i="10" s="1"/>
  <c r="H2638" i="10"/>
  <c r="I2638" i="10" s="1"/>
  <c r="H2639" i="10"/>
  <c r="I2639" i="10" s="1"/>
  <c r="H2640" i="10"/>
  <c r="I2640" i="10" s="1"/>
  <c r="H2641" i="10"/>
  <c r="I2641" i="10" s="1"/>
  <c r="H2642" i="10"/>
  <c r="H2643" i="10"/>
  <c r="I2643" i="10" s="1"/>
  <c r="H2644" i="10"/>
  <c r="I2644" i="10" s="1"/>
  <c r="H2645" i="10"/>
  <c r="I2645" i="10" s="1"/>
  <c r="H2646" i="10"/>
  <c r="I2646" i="10" s="1"/>
  <c r="H2647" i="10"/>
  <c r="I2647" i="10" s="1"/>
  <c r="H2648" i="10"/>
  <c r="I2648" i="10" s="1"/>
  <c r="H2649" i="10"/>
  <c r="I2649" i="10" s="1"/>
  <c r="H2650" i="10"/>
  <c r="H2651" i="10"/>
  <c r="I2651" i="10" s="1"/>
  <c r="H2652" i="10"/>
  <c r="I2652" i="10" s="1"/>
  <c r="H2653" i="10"/>
  <c r="I2653" i="10" s="1"/>
  <c r="H2654" i="10"/>
  <c r="I2654" i="10" s="1"/>
  <c r="H2655" i="10"/>
  <c r="I2655" i="10" s="1"/>
  <c r="H2656" i="10"/>
  <c r="I2656" i="10" s="1"/>
  <c r="H2657" i="10"/>
  <c r="I2657" i="10" s="1"/>
  <c r="H2658" i="10"/>
  <c r="I2658" i="10" s="1"/>
  <c r="H2659" i="10"/>
  <c r="I2659" i="10" s="1"/>
  <c r="H2660" i="10"/>
  <c r="I2660" i="10" s="1"/>
  <c r="H2661" i="10"/>
  <c r="I2661" i="10" s="1"/>
  <c r="H2662" i="10"/>
  <c r="H2663" i="10"/>
  <c r="I2663" i="10" s="1"/>
  <c r="H2664" i="10"/>
  <c r="I2664" i="10" s="1"/>
  <c r="H2665" i="10"/>
  <c r="I2665" i="10" s="1"/>
  <c r="H2666" i="10"/>
  <c r="H2667" i="10"/>
  <c r="I2667" i="10" s="1"/>
  <c r="H2668" i="10"/>
  <c r="I2668" i="10" s="1"/>
  <c r="H2669" i="10"/>
  <c r="I2669" i="10" s="1"/>
  <c r="H2670" i="10"/>
  <c r="I2670" i="10" s="1"/>
  <c r="H2671" i="10"/>
  <c r="I2671" i="10" s="1"/>
  <c r="H2672" i="10"/>
  <c r="I2672" i="10" s="1"/>
  <c r="H2673" i="10"/>
  <c r="I2673" i="10" s="1"/>
  <c r="H2674" i="10"/>
  <c r="H2675" i="10"/>
  <c r="I2675" i="10" s="1"/>
  <c r="H2676" i="10"/>
  <c r="I2676" i="10" s="1"/>
  <c r="H2677" i="10"/>
  <c r="I2677" i="10" s="1"/>
  <c r="H2678" i="10"/>
  <c r="H2679" i="10"/>
  <c r="I2679" i="10" s="1"/>
  <c r="H2680" i="10"/>
  <c r="I2680" i="10" s="1"/>
  <c r="H2681" i="10"/>
  <c r="I2681" i="10" s="1"/>
  <c r="H2682" i="10"/>
  <c r="I2682" i="10" s="1"/>
  <c r="H2683" i="10"/>
  <c r="I2683" i="10" s="1"/>
  <c r="H2684" i="10"/>
  <c r="I2684" i="10" s="1"/>
  <c r="H2685" i="10"/>
  <c r="I2685" i="10" s="1"/>
  <c r="H2686" i="10"/>
  <c r="I2686" i="10" s="1"/>
  <c r="H2687" i="10"/>
  <c r="I2687" i="10" s="1"/>
  <c r="H2688" i="10"/>
  <c r="I2688" i="10" s="1"/>
  <c r="H2689" i="10"/>
  <c r="I2689" i="10" s="1"/>
  <c r="H2690" i="10"/>
  <c r="I2690" i="10" s="1"/>
  <c r="H2691" i="10"/>
  <c r="I2691" i="10" s="1"/>
  <c r="H2692" i="10"/>
  <c r="I2692" i="10" s="1"/>
  <c r="H2693" i="10"/>
  <c r="I2693" i="10" s="1"/>
  <c r="H2694" i="10"/>
  <c r="I2694" i="10" s="1"/>
  <c r="H2695" i="10"/>
  <c r="I2695" i="10" s="1"/>
  <c r="H2696" i="10"/>
  <c r="I2696" i="10" s="1"/>
  <c r="H2697" i="10"/>
  <c r="I2697" i="10" s="1"/>
  <c r="H2698" i="10"/>
  <c r="H2699" i="10"/>
  <c r="I2699" i="10" s="1"/>
  <c r="H2700" i="10"/>
  <c r="I2700" i="10" s="1"/>
  <c r="H2701" i="10"/>
  <c r="I2701" i="10" s="1"/>
  <c r="H2702" i="10"/>
  <c r="I2702" i="10" s="1"/>
  <c r="H2703" i="10"/>
  <c r="I2703" i="10" s="1"/>
  <c r="H2704" i="10"/>
  <c r="I2704" i="10" s="1"/>
  <c r="H2705" i="10"/>
  <c r="I2705" i="10" s="1"/>
  <c r="H2706" i="10"/>
  <c r="H2707" i="10"/>
  <c r="I2707" i="10" s="1"/>
  <c r="H2708" i="10"/>
  <c r="I2708" i="10" s="1"/>
  <c r="H2709" i="10"/>
  <c r="I2709" i="10" s="1"/>
  <c r="H2710" i="10"/>
  <c r="I2710" i="10" s="1"/>
  <c r="H2711" i="10"/>
  <c r="I2711" i="10" s="1"/>
  <c r="H2712" i="10"/>
  <c r="I2712" i="10" s="1"/>
  <c r="H2713" i="10"/>
  <c r="I2713" i="10" s="1"/>
  <c r="H2714" i="10"/>
  <c r="H2715" i="10"/>
  <c r="I2715" i="10" s="1"/>
  <c r="H2716" i="10"/>
  <c r="I2716" i="10" s="1"/>
  <c r="H2717" i="10"/>
  <c r="I2717" i="10" s="1"/>
  <c r="H2718" i="10"/>
  <c r="I2718" i="10" s="1"/>
  <c r="H2719" i="10"/>
  <c r="I2719" i="10" s="1"/>
  <c r="H2720" i="10"/>
  <c r="I2720" i="10" s="1"/>
  <c r="H2721" i="10"/>
  <c r="I2721" i="10" s="1"/>
  <c r="H2722" i="10"/>
  <c r="I2722" i="10" s="1"/>
  <c r="H2723" i="10"/>
  <c r="I2723" i="10" s="1"/>
  <c r="H2724" i="10"/>
  <c r="I2724" i="10" s="1"/>
  <c r="H2725" i="10"/>
  <c r="I2725" i="10" s="1"/>
  <c r="H2726" i="10"/>
  <c r="I2726" i="10" s="1"/>
  <c r="H2727" i="10"/>
  <c r="I2727" i="10" s="1"/>
  <c r="H2728" i="10"/>
  <c r="I2728" i="10" s="1"/>
  <c r="H2729" i="10"/>
  <c r="I2729" i="10" s="1"/>
  <c r="H2730" i="10"/>
  <c r="H2731" i="10"/>
  <c r="I2731" i="10" s="1"/>
  <c r="H2732" i="10"/>
  <c r="I2732" i="10" s="1"/>
  <c r="H2733" i="10"/>
  <c r="I2733" i="10" s="1"/>
  <c r="H2734" i="10"/>
  <c r="I2734" i="10" s="1"/>
  <c r="H2735" i="10"/>
  <c r="I2735" i="10" s="1"/>
  <c r="H2736" i="10"/>
  <c r="I2736" i="10" s="1"/>
  <c r="H2737" i="10"/>
  <c r="I2737" i="10" s="1"/>
  <c r="H2738" i="10"/>
  <c r="H2739" i="10"/>
  <c r="I2739" i="10" s="1"/>
  <c r="H2740" i="10"/>
  <c r="I2740" i="10" s="1"/>
  <c r="H2741" i="10"/>
  <c r="I2741" i="10" s="1"/>
  <c r="H2742" i="10"/>
  <c r="I2742" i="10" s="1"/>
  <c r="H2743" i="10"/>
  <c r="I2743" i="10" s="1"/>
  <c r="H2744" i="10"/>
  <c r="I2744" i="10" s="1"/>
  <c r="H2745" i="10"/>
  <c r="I2745" i="10" s="1"/>
  <c r="H2746" i="10"/>
  <c r="H2747" i="10"/>
  <c r="I2747" i="10" s="1"/>
  <c r="H2748" i="10"/>
  <c r="I2748" i="10" s="1"/>
  <c r="H2749" i="10"/>
  <c r="H2750" i="10"/>
  <c r="I2750" i="10" s="1"/>
  <c r="H2751" i="10"/>
  <c r="I2751" i="10" s="1"/>
  <c r="H2752" i="10"/>
  <c r="I2752" i="10" s="1"/>
  <c r="H2753" i="10"/>
  <c r="I2753" i="10" s="1"/>
  <c r="H2754" i="10"/>
  <c r="I2754" i="10" s="1"/>
  <c r="H2755" i="10"/>
  <c r="I2755" i="10" s="1"/>
  <c r="H2756" i="10"/>
  <c r="I2756" i="10" s="1"/>
  <c r="H2757" i="10"/>
  <c r="I2757" i="10" s="1"/>
  <c r="H2758" i="10"/>
  <c r="I2758" i="10" s="1"/>
  <c r="H2759" i="10"/>
  <c r="I2759" i="10" s="1"/>
  <c r="H2760" i="10"/>
  <c r="I2760" i="10" s="1"/>
  <c r="H2761" i="10"/>
  <c r="I2761" i="10" s="1"/>
  <c r="H2762" i="10"/>
  <c r="I2762" i="10" s="1"/>
  <c r="H2763" i="10"/>
  <c r="I2763" i="10" s="1"/>
  <c r="H2764" i="10"/>
  <c r="I2764" i="10" s="1"/>
  <c r="H2765" i="10"/>
  <c r="I2765" i="10" s="1"/>
  <c r="H2766" i="10"/>
  <c r="I2766" i="10" s="1"/>
  <c r="H2767" i="10"/>
  <c r="I2767" i="10" s="1"/>
  <c r="H2768" i="10"/>
  <c r="I2768" i="10" s="1"/>
  <c r="H2769" i="10"/>
  <c r="I2769" i="10" s="1"/>
  <c r="H2770" i="10"/>
  <c r="I2770" i="10" s="1"/>
  <c r="H2771" i="10"/>
  <c r="I2771" i="10" s="1"/>
  <c r="H2772" i="10"/>
  <c r="I2772" i="10" s="1"/>
  <c r="H2773" i="10"/>
  <c r="I2773" i="10" s="1"/>
  <c r="H2774" i="10"/>
  <c r="I2774" i="10" s="1"/>
  <c r="H2775" i="10"/>
  <c r="I2775" i="10" s="1"/>
  <c r="H2776" i="10"/>
  <c r="I2776" i="10" s="1"/>
  <c r="H2777" i="10"/>
  <c r="I2777" i="10" s="1"/>
  <c r="H2778" i="10"/>
  <c r="H2779" i="10"/>
  <c r="I2779" i="10" s="1"/>
  <c r="H2780" i="10"/>
  <c r="I2780" i="10" s="1"/>
  <c r="H2781" i="10"/>
  <c r="I2781" i="10" s="1"/>
  <c r="H2782" i="10"/>
  <c r="I2782" i="10" s="1"/>
  <c r="H2783" i="10"/>
  <c r="I2783" i="10" s="1"/>
  <c r="H2784" i="10"/>
  <c r="I2784" i="10" s="1"/>
  <c r="H2785" i="10"/>
  <c r="I2785" i="10" s="1"/>
  <c r="H2786" i="10"/>
  <c r="H2787" i="10"/>
  <c r="I2787" i="10" s="1"/>
  <c r="H2788" i="10"/>
  <c r="I2788" i="10" s="1"/>
  <c r="H2789" i="10"/>
  <c r="I2789" i="10" s="1"/>
  <c r="H2790" i="10"/>
  <c r="I2790" i="10" s="1"/>
  <c r="H2791" i="10"/>
  <c r="I2791" i="10" s="1"/>
  <c r="H2792" i="10"/>
  <c r="I2792" i="10" s="1"/>
  <c r="H2793" i="10"/>
  <c r="I2793" i="10" s="1"/>
  <c r="H2794" i="10"/>
  <c r="I2794" i="10" s="1"/>
  <c r="H2795" i="10"/>
  <c r="H2796" i="10"/>
  <c r="I2796" i="10" s="1"/>
  <c r="H2797" i="10"/>
  <c r="I2797" i="10" s="1"/>
  <c r="H2798" i="10"/>
  <c r="I2798" i="10" s="1"/>
  <c r="H2799" i="10"/>
  <c r="I2799" i="10" s="1"/>
  <c r="H2800" i="10"/>
  <c r="I2800" i="10" s="1"/>
  <c r="H2801" i="10"/>
  <c r="I2801" i="10" s="1"/>
  <c r="H2802" i="10"/>
  <c r="I2802" i="10" s="1"/>
  <c r="H2803" i="10"/>
  <c r="I2803" i="10" s="1"/>
  <c r="H2804" i="10"/>
  <c r="I2804" i="10" s="1"/>
  <c r="H2805" i="10"/>
  <c r="I2805" i="10" s="1"/>
  <c r="H2806" i="10"/>
  <c r="I2806" i="10" s="1"/>
  <c r="H2807" i="10"/>
  <c r="I2807" i="10" s="1"/>
  <c r="H2808" i="10"/>
  <c r="I2808" i="10" s="1"/>
  <c r="H2809" i="10"/>
  <c r="I2809" i="10" s="1"/>
  <c r="H2810" i="10"/>
  <c r="H2811" i="10"/>
  <c r="I2811" i="10" s="1"/>
  <c r="H2812" i="10"/>
  <c r="I2812" i="10" s="1"/>
  <c r="H2813" i="10"/>
  <c r="I2813" i="10" s="1"/>
  <c r="H2814" i="10"/>
  <c r="I2814" i="10" s="1"/>
  <c r="H2815" i="10"/>
  <c r="I2815" i="10" s="1"/>
  <c r="H2816" i="10"/>
  <c r="I2816" i="10" s="1"/>
  <c r="H2817" i="10"/>
  <c r="I2817" i="10" s="1"/>
  <c r="H2818" i="10"/>
  <c r="H2819" i="10"/>
  <c r="I2819" i="10" s="1"/>
  <c r="H2820" i="10"/>
  <c r="I2820" i="10" s="1"/>
  <c r="H2821" i="10"/>
  <c r="I2821" i="10" s="1"/>
  <c r="H2822" i="10"/>
  <c r="I2822" i="10" s="1"/>
  <c r="H2823" i="10"/>
  <c r="I2823" i="10" s="1"/>
  <c r="H2824" i="10"/>
  <c r="I2824" i="10" s="1"/>
  <c r="H2825" i="10"/>
  <c r="I2825" i="10" s="1"/>
  <c r="H2826" i="10"/>
  <c r="I2826" i="10" s="1"/>
  <c r="H2827" i="10"/>
  <c r="I2827" i="10" s="1"/>
  <c r="H2828" i="10"/>
  <c r="I2828" i="10" s="1"/>
  <c r="H2829" i="10"/>
  <c r="I2829" i="10" s="1"/>
  <c r="H2830" i="10"/>
  <c r="I2830" i="10" s="1"/>
  <c r="H2831" i="10"/>
  <c r="I2831" i="10" s="1"/>
  <c r="H2832" i="10"/>
  <c r="I2832" i="10" s="1"/>
  <c r="H2833" i="10"/>
  <c r="I2833" i="10" s="1"/>
  <c r="H2834" i="10"/>
  <c r="H2835" i="10"/>
  <c r="I2835" i="10" s="1"/>
  <c r="H2836" i="10"/>
  <c r="I2836" i="10" s="1"/>
  <c r="H2837" i="10"/>
  <c r="I2837" i="10" s="1"/>
  <c r="H2838" i="10"/>
  <c r="I2838" i="10" s="1"/>
  <c r="H2839" i="10"/>
  <c r="I2839" i="10" s="1"/>
  <c r="H2840" i="10"/>
  <c r="I2840" i="10" s="1"/>
  <c r="H2841" i="10"/>
  <c r="I2841" i="10" s="1"/>
  <c r="H2842" i="10"/>
  <c r="H2843" i="10"/>
  <c r="I2843" i="10" s="1"/>
  <c r="H2844" i="10"/>
  <c r="I2844" i="10" s="1"/>
  <c r="H2845" i="10"/>
  <c r="I2845" i="10" s="1"/>
  <c r="H2846" i="10"/>
  <c r="I2846" i="10" s="1"/>
  <c r="H2847" i="10"/>
  <c r="I2847" i="10" s="1"/>
  <c r="H2848" i="10"/>
  <c r="I2848" i="10" s="1"/>
  <c r="H2849" i="10"/>
  <c r="I2849" i="10" s="1"/>
  <c r="H2850" i="10"/>
  <c r="I2850" i="10" s="1"/>
  <c r="H2851" i="10"/>
  <c r="I2851" i="10" s="1"/>
  <c r="H2852" i="10"/>
  <c r="I2852" i="10" s="1"/>
  <c r="H2853" i="10"/>
  <c r="I2853" i="10" s="1"/>
  <c r="H2854" i="10"/>
  <c r="I2854" i="10" s="1"/>
  <c r="H2855" i="10"/>
  <c r="I2855" i="10" s="1"/>
  <c r="H2856" i="10"/>
  <c r="I2856" i="10" s="1"/>
  <c r="H2857" i="10"/>
  <c r="I2857" i="10" s="1"/>
  <c r="H2858" i="10"/>
  <c r="H2859" i="10"/>
  <c r="I2859" i="10" s="1"/>
  <c r="H2860" i="10"/>
  <c r="I2860" i="10" s="1"/>
  <c r="H2861" i="10"/>
  <c r="I2861" i="10" s="1"/>
  <c r="H2862" i="10"/>
  <c r="H2863" i="10"/>
  <c r="I2863" i="10" s="1"/>
  <c r="H2864" i="10"/>
  <c r="I2864" i="10" s="1"/>
  <c r="H2865" i="10"/>
  <c r="I2865" i="10" s="1"/>
  <c r="H2866" i="10"/>
  <c r="I2866" i="10" s="1"/>
  <c r="H2867" i="10"/>
  <c r="I2867" i="10" s="1"/>
  <c r="H2868" i="10"/>
  <c r="I2868" i="10" s="1"/>
  <c r="H2869" i="10"/>
  <c r="I2869" i="10" s="1"/>
  <c r="H2870" i="10"/>
  <c r="I2870" i="10" s="1"/>
  <c r="H2871" i="10"/>
  <c r="I2871" i="10" s="1"/>
  <c r="H2872" i="10"/>
  <c r="I2872" i="10" s="1"/>
  <c r="H2873" i="10"/>
  <c r="I2873" i="10" s="1"/>
  <c r="H2874" i="10"/>
  <c r="H2875" i="10"/>
  <c r="I2875" i="10" s="1"/>
  <c r="H2876" i="10"/>
  <c r="I2876" i="10" s="1"/>
  <c r="H2877" i="10"/>
  <c r="I2877" i="10" s="1"/>
  <c r="H2878" i="10"/>
  <c r="I2878" i="10" s="1"/>
  <c r="H2879" i="10"/>
  <c r="I2879" i="10" s="1"/>
  <c r="H2880" i="10"/>
  <c r="I2880" i="10" s="1"/>
  <c r="H2881" i="10"/>
  <c r="I2881" i="10" s="1"/>
  <c r="H2882" i="10"/>
  <c r="I2882" i="10" s="1"/>
  <c r="H2883" i="10"/>
  <c r="I2883" i="10" s="1"/>
  <c r="H2884" i="10"/>
  <c r="I2884" i="10" s="1"/>
  <c r="H2885" i="10"/>
  <c r="I2885" i="10" s="1"/>
  <c r="H2886" i="10"/>
  <c r="I2886" i="10" s="1"/>
  <c r="H2887" i="10"/>
  <c r="I2887" i="10" s="1"/>
  <c r="H2888" i="10"/>
  <c r="I2888" i="10" s="1"/>
  <c r="H2889" i="10"/>
  <c r="I2889" i="10" s="1"/>
  <c r="H2890" i="10"/>
  <c r="I2890" i="10" s="1"/>
  <c r="H2891" i="10"/>
  <c r="I2891" i="10" s="1"/>
  <c r="H2892" i="10"/>
  <c r="I2892" i="10" s="1"/>
  <c r="H2893" i="10"/>
  <c r="I2893" i="10" s="1"/>
  <c r="H2894" i="10"/>
  <c r="I2894" i="10" s="1"/>
  <c r="H2895" i="10"/>
  <c r="I2895" i="10" s="1"/>
  <c r="H2896" i="10"/>
  <c r="I2896" i="10" s="1"/>
  <c r="H2897" i="10"/>
  <c r="I2897" i="10" s="1"/>
  <c r="H2898" i="10"/>
  <c r="I2898" i="10" s="1"/>
  <c r="H2899" i="10"/>
  <c r="I2899" i="10" s="1"/>
  <c r="H2900" i="10"/>
  <c r="I2900" i="10" s="1"/>
  <c r="H2901" i="10"/>
  <c r="I2901" i="10" s="1"/>
  <c r="H2902" i="10"/>
  <c r="I2902" i="10" s="1"/>
  <c r="H2903" i="10"/>
  <c r="I2903" i="10" s="1"/>
  <c r="H2904" i="10"/>
  <c r="I2904" i="10" s="1"/>
  <c r="H2905" i="10"/>
  <c r="I2905" i="10" s="1"/>
  <c r="H2906" i="10"/>
  <c r="H2907" i="10"/>
  <c r="I2907" i="10" s="1"/>
  <c r="H2908" i="10"/>
  <c r="I2908" i="10" s="1"/>
  <c r="H2909" i="10"/>
  <c r="I2909" i="10" s="1"/>
  <c r="H2910" i="10"/>
  <c r="H2911" i="10"/>
  <c r="I2911" i="10" s="1"/>
  <c r="H2912" i="10"/>
  <c r="I2912" i="10" s="1"/>
  <c r="H2913" i="10"/>
  <c r="I2913" i="10" s="1"/>
  <c r="H2914" i="10"/>
  <c r="I2914" i="10" s="1"/>
  <c r="H2915" i="10"/>
  <c r="I2915" i="10" s="1"/>
  <c r="H2916" i="10"/>
  <c r="I2916" i="10" s="1"/>
  <c r="H2917" i="10"/>
  <c r="I2917" i="10" s="1"/>
  <c r="H2918" i="10"/>
  <c r="I2918" i="10" s="1"/>
  <c r="H2919" i="10"/>
  <c r="I2919" i="10" s="1"/>
  <c r="H2920" i="10"/>
  <c r="I2920" i="10" s="1"/>
  <c r="H2921" i="10"/>
  <c r="I2921" i="10" s="1"/>
  <c r="H2922" i="10"/>
  <c r="H2923" i="10"/>
  <c r="I2923" i="10" s="1"/>
  <c r="H2924" i="10"/>
  <c r="I2924" i="10" s="1"/>
  <c r="H2925" i="10"/>
  <c r="I2925" i="10" s="1"/>
  <c r="H2926" i="10"/>
  <c r="H2927" i="10"/>
  <c r="I2927" i="10" s="1"/>
  <c r="H2928" i="10"/>
  <c r="I2928" i="10" s="1"/>
  <c r="H2929" i="10"/>
  <c r="I2929" i="10" s="1"/>
  <c r="H2930" i="10"/>
  <c r="I2930" i="10" s="1"/>
  <c r="H2931" i="10"/>
  <c r="I2931" i="10" s="1"/>
  <c r="H2932" i="10"/>
  <c r="I2932" i="10" s="1"/>
  <c r="H2933" i="10"/>
  <c r="I2933" i="10" s="1"/>
  <c r="H2934" i="10"/>
  <c r="I2934" i="10" s="1"/>
  <c r="H2935" i="10"/>
  <c r="I2935" i="10" s="1"/>
  <c r="H2936" i="10"/>
  <c r="I2936" i="10" s="1"/>
  <c r="H2937" i="10"/>
  <c r="I2937" i="10" s="1"/>
  <c r="H2938" i="10"/>
  <c r="I2938" i="10" s="1"/>
  <c r="H2939" i="10"/>
  <c r="I2939" i="10" s="1"/>
  <c r="H2940" i="10"/>
  <c r="I2940" i="10" s="1"/>
  <c r="H2941" i="10"/>
  <c r="I2941" i="10" s="1"/>
  <c r="H2942" i="10"/>
  <c r="I2942" i="10" s="1"/>
  <c r="H2943" i="10"/>
  <c r="I2943" i="10" s="1"/>
  <c r="H2944" i="10"/>
  <c r="I2944" i="10" s="1"/>
  <c r="H2945" i="10"/>
  <c r="I2945" i="10" s="1"/>
  <c r="H2946" i="10"/>
  <c r="H2947" i="10"/>
  <c r="I2947" i="10" s="1"/>
  <c r="H2948" i="10"/>
  <c r="I2948" i="10" s="1"/>
  <c r="H2949" i="10"/>
  <c r="I2949" i="10" s="1"/>
  <c r="H2950" i="10"/>
  <c r="I2950" i="10" s="1"/>
  <c r="H2951" i="10"/>
  <c r="I2951" i="10" s="1"/>
  <c r="H2952" i="10"/>
  <c r="I2952" i="10" s="1"/>
  <c r="H2953" i="10"/>
  <c r="I2953" i="10" s="1"/>
  <c r="H2954" i="10"/>
  <c r="I2954" i="10" s="1"/>
  <c r="H2955" i="10"/>
  <c r="I2955" i="10" s="1"/>
  <c r="H2956" i="10"/>
  <c r="I2956" i="10" s="1"/>
  <c r="H2957" i="10"/>
  <c r="I2957" i="10" s="1"/>
  <c r="H2958" i="10"/>
  <c r="H2959" i="10"/>
  <c r="I2959" i="10" s="1"/>
  <c r="H2960" i="10"/>
  <c r="I2960" i="10" s="1"/>
  <c r="H2961" i="10"/>
  <c r="I2961" i="10" s="1"/>
  <c r="H2962" i="10"/>
  <c r="I2962" i="10" s="1"/>
  <c r="H2963" i="10"/>
  <c r="I2963" i="10" s="1"/>
  <c r="H2964" i="10"/>
  <c r="I2964" i="10" s="1"/>
  <c r="H2965" i="10"/>
  <c r="I2965" i="10" s="1"/>
  <c r="H2966" i="10"/>
  <c r="I2966" i="10" s="1"/>
  <c r="H2967" i="10"/>
  <c r="I2967" i="10" s="1"/>
  <c r="H2968" i="10"/>
  <c r="I2968" i="10" s="1"/>
  <c r="H2969" i="10"/>
  <c r="I2969" i="10" s="1"/>
  <c r="H2970" i="10"/>
  <c r="I2970" i="10" s="1"/>
  <c r="H2971" i="10"/>
  <c r="I2971" i="10" s="1"/>
  <c r="H2972" i="10"/>
  <c r="I2972" i="10" s="1"/>
  <c r="H2973" i="10"/>
  <c r="I2973" i="10" s="1"/>
  <c r="H2974" i="10"/>
  <c r="I2974" i="10" s="1"/>
  <c r="H2975" i="10"/>
  <c r="I2975" i="10" s="1"/>
  <c r="H2976" i="10"/>
  <c r="I2976" i="10" s="1"/>
  <c r="H2977" i="10"/>
  <c r="I2977" i="10" s="1"/>
  <c r="H2978" i="10"/>
  <c r="I2978" i="10" s="1"/>
  <c r="H2979" i="10"/>
  <c r="I2979" i="10" s="1"/>
  <c r="H2980" i="10"/>
  <c r="I2980" i="10" s="1"/>
  <c r="H2981" i="10"/>
  <c r="I2981" i="10" s="1"/>
  <c r="H2982" i="10"/>
  <c r="I2982" i="10" s="1"/>
  <c r="H2983" i="10"/>
  <c r="I2983" i="10" s="1"/>
  <c r="H2984" i="10"/>
  <c r="I2984" i="10" s="1"/>
  <c r="H2985" i="10"/>
  <c r="I2985" i="10" s="1"/>
  <c r="H2986" i="10"/>
  <c r="H2987" i="10"/>
  <c r="I2987" i="10" s="1"/>
  <c r="H2988" i="10"/>
  <c r="I2988" i="10" s="1"/>
  <c r="H2989" i="10"/>
  <c r="I2989" i="10" s="1"/>
  <c r="H2990" i="10"/>
  <c r="I2990" i="10" s="1"/>
  <c r="H2991" i="10"/>
  <c r="I2991" i="10" s="1"/>
  <c r="H2992" i="10"/>
  <c r="I2992" i="10" s="1"/>
  <c r="H2993" i="10"/>
  <c r="I2993" i="10" s="1"/>
  <c r="H2994" i="10"/>
  <c r="I2994" i="10" s="1"/>
  <c r="H2995" i="10"/>
  <c r="I2995" i="10" s="1"/>
  <c r="H2996" i="10"/>
  <c r="I2996" i="10" s="1"/>
  <c r="H2997" i="10"/>
  <c r="I2997" i="10" s="1"/>
  <c r="H2998" i="10"/>
  <c r="H2999" i="10"/>
  <c r="I2999" i="10" s="1"/>
  <c r="H3000" i="10"/>
  <c r="I3000" i="10" s="1"/>
  <c r="H3001" i="10"/>
  <c r="I3001" i="10" s="1"/>
  <c r="H3002" i="10"/>
  <c r="H3003" i="10"/>
  <c r="I3003" i="10" s="1"/>
  <c r="H3004" i="10"/>
  <c r="I3004" i="10" s="1"/>
  <c r="H3005" i="10"/>
  <c r="I3005" i="10" s="1"/>
  <c r="H3006" i="10"/>
  <c r="I3006" i="10" s="1"/>
  <c r="H3007" i="10"/>
  <c r="I3007" i="10" s="1"/>
  <c r="H3008" i="10"/>
  <c r="I3008" i="10" s="1"/>
  <c r="H3009" i="10"/>
  <c r="I3009" i="10" s="1"/>
  <c r="H3010" i="10"/>
  <c r="H3011" i="10"/>
  <c r="I3011" i="10" s="1"/>
  <c r="H3012" i="10"/>
  <c r="I3012" i="10" s="1"/>
  <c r="H3013" i="10"/>
  <c r="I3013" i="10" s="1"/>
  <c r="H3014" i="10"/>
  <c r="I3014" i="10" s="1"/>
  <c r="H3015" i="10"/>
  <c r="I3015" i="10" s="1"/>
  <c r="H3016" i="10"/>
  <c r="I3016" i="10" s="1"/>
  <c r="H3017" i="10"/>
  <c r="I3017" i="10" s="1"/>
  <c r="H3018" i="10"/>
  <c r="I3018" i="10" s="1"/>
  <c r="H3019" i="10"/>
  <c r="I3019" i="10" s="1"/>
  <c r="H3020" i="10"/>
  <c r="I3020" i="10" s="1"/>
  <c r="H3021" i="10"/>
  <c r="I3021" i="10" s="1"/>
  <c r="H3022" i="10"/>
  <c r="I3022" i="10" s="1"/>
  <c r="H3023" i="10"/>
  <c r="I3023" i="10" s="1"/>
  <c r="H3024" i="10"/>
  <c r="I3024" i="10" s="1"/>
  <c r="H3025" i="10"/>
  <c r="I3025" i="10" s="1"/>
  <c r="H3026" i="10"/>
  <c r="I3026" i="10" s="1"/>
  <c r="H3027" i="10"/>
  <c r="I3027" i="10" s="1"/>
  <c r="H3028" i="10"/>
  <c r="I3028" i="10" s="1"/>
  <c r="H3029" i="10"/>
  <c r="I3029" i="10" s="1"/>
  <c r="H3030" i="10"/>
  <c r="I3030" i="10" s="1"/>
  <c r="H3031" i="10"/>
  <c r="I3031" i="10" s="1"/>
  <c r="H3032" i="10"/>
  <c r="I3032" i="10" s="1"/>
  <c r="H3033" i="10"/>
  <c r="I3033" i="10" s="1"/>
  <c r="H3034" i="10"/>
  <c r="H3035" i="10"/>
  <c r="I3035" i="10" s="1"/>
  <c r="H3036" i="10"/>
  <c r="I3036" i="10" s="1"/>
  <c r="H3037" i="10"/>
  <c r="I3037" i="10" s="1"/>
  <c r="H3038" i="10"/>
  <c r="I3038" i="10" s="1"/>
  <c r="H3039" i="10"/>
  <c r="I3039" i="10" s="1"/>
  <c r="H3040" i="10"/>
  <c r="I3040" i="10" s="1"/>
  <c r="H3041" i="10"/>
  <c r="I3041" i="10" s="1"/>
  <c r="H3042" i="10"/>
  <c r="I3042" i="10" s="1"/>
  <c r="H3043" i="10"/>
  <c r="I3043" i="10" s="1"/>
  <c r="H3044" i="10"/>
  <c r="I3044" i="10" s="1"/>
  <c r="H3045" i="10"/>
  <c r="I3045" i="10" s="1"/>
  <c r="H3046" i="10"/>
  <c r="I3046" i="10" s="1"/>
  <c r="H3047" i="10"/>
  <c r="I3047" i="10" s="1"/>
  <c r="H3048" i="10"/>
  <c r="I3048" i="10" s="1"/>
  <c r="H3049" i="10"/>
  <c r="I3049" i="10" s="1"/>
  <c r="H3050" i="10"/>
  <c r="H3051" i="10"/>
  <c r="I3051" i="10" s="1"/>
  <c r="H3052" i="10"/>
  <c r="I3052" i="10" s="1"/>
  <c r="H3053" i="10"/>
  <c r="I3053" i="10" s="1"/>
  <c r="H3054" i="10"/>
  <c r="I3054" i="10" s="1"/>
  <c r="H3055" i="10"/>
  <c r="I3055" i="10" s="1"/>
  <c r="H3056" i="10"/>
  <c r="I3056" i="10" s="1"/>
  <c r="H3057" i="10"/>
  <c r="I3057" i="10" s="1"/>
  <c r="H3058" i="10"/>
  <c r="I3058" i="10" s="1"/>
  <c r="H3059" i="10"/>
  <c r="I3059" i="10" s="1"/>
  <c r="H3060" i="10"/>
  <c r="I3060" i="10" s="1"/>
  <c r="H3061" i="10"/>
  <c r="I3061" i="10" s="1"/>
  <c r="H3062" i="10"/>
  <c r="I3062" i="10" s="1"/>
  <c r="H3063" i="10"/>
  <c r="I3063" i="10" s="1"/>
  <c r="H3064" i="10"/>
  <c r="I3064" i="10" s="1"/>
  <c r="H3065" i="10"/>
  <c r="I3065" i="10" s="1"/>
  <c r="H3066" i="10"/>
  <c r="H3067" i="10"/>
  <c r="H3068" i="10"/>
  <c r="I3068" i="10" s="1"/>
  <c r="H3069" i="10"/>
  <c r="I3069" i="10" s="1"/>
  <c r="H3070" i="10"/>
  <c r="I3070" i="10" s="1"/>
  <c r="H3071" i="10"/>
  <c r="I3071" i="10" s="1"/>
  <c r="H3072" i="10"/>
  <c r="I3072" i="10" s="1"/>
  <c r="H3073" i="10"/>
  <c r="I3073" i="10" s="1"/>
  <c r="H3074" i="10"/>
  <c r="H3075" i="10"/>
  <c r="I3075" i="10" s="1"/>
  <c r="H3076" i="10"/>
  <c r="I3076" i="10" s="1"/>
  <c r="H3077" i="10"/>
  <c r="I3077" i="10" s="1"/>
  <c r="H3078" i="10"/>
  <c r="I3078" i="10" s="1"/>
  <c r="H3079" i="10"/>
  <c r="I3079" i="10" s="1"/>
  <c r="H3080" i="10"/>
  <c r="I3080" i="10" s="1"/>
  <c r="H3081" i="10"/>
  <c r="I3081" i="10" s="1"/>
  <c r="H3082" i="10"/>
  <c r="I3082" i="10" s="1"/>
  <c r="H3083" i="10"/>
  <c r="I3083" i="10" s="1"/>
  <c r="H3084" i="10"/>
  <c r="I3084" i="10" s="1"/>
  <c r="H3085" i="10"/>
  <c r="I3085" i="10" s="1"/>
  <c r="H3086" i="10"/>
  <c r="I3086" i="10" s="1"/>
  <c r="H3087" i="10"/>
  <c r="I3087" i="10" s="1"/>
  <c r="H3088" i="10"/>
  <c r="I3088" i="10" s="1"/>
  <c r="H3089" i="10"/>
  <c r="I3089" i="10" s="1"/>
  <c r="H3090" i="10"/>
  <c r="H3091" i="10"/>
  <c r="I3091" i="10" s="1"/>
  <c r="H3092" i="10"/>
  <c r="I3092" i="10" s="1"/>
  <c r="H3093" i="10"/>
  <c r="I3093" i="10" s="1"/>
  <c r="H3094" i="10"/>
  <c r="I3094" i="10" s="1"/>
  <c r="H3095" i="10"/>
  <c r="I3095" i="10" s="1"/>
  <c r="H3096" i="10"/>
  <c r="I3096" i="10" s="1"/>
  <c r="H3097" i="10"/>
  <c r="I3097" i="10" s="1"/>
  <c r="H3098" i="10"/>
  <c r="I3098" i="10" s="1"/>
  <c r="H3099" i="10"/>
  <c r="I3099" i="10" s="1"/>
  <c r="H3100" i="10"/>
  <c r="I3100" i="10" s="1"/>
  <c r="H3101" i="10"/>
  <c r="I3101" i="10" s="1"/>
  <c r="H3102" i="10"/>
  <c r="I3102" i="10" s="1"/>
  <c r="H3103" i="10"/>
  <c r="I3103" i="10" s="1"/>
  <c r="H3104" i="10"/>
  <c r="I3104" i="10" s="1"/>
  <c r="H3105" i="10"/>
  <c r="I3105" i="10" s="1"/>
  <c r="H3106" i="10"/>
  <c r="I3106" i="10" s="1"/>
  <c r="H3107" i="10"/>
  <c r="I3107" i="10" s="1"/>
  <c r="H3108" i="10"/>
  <c r="I3108" i="10" s="1"/>
  <c r="H3109" i="10"/>
  <c r="I3109" i="10" s="1"/>
  <c r="H3110" i="10"/>
  <c r="I3110" i="10" s="1"/>
  <c r="H3111" i="10"/>
  <c r="I3111" i="10" s="1"/>
  <c r="H3112" i="10"/>
  <c r="I3112" i="10" s="1"/>
  <c r="H3113" i="10"/>
  <c r="I3113" i="10" s="1"/>
  <c r="H3114" i="10"/>
  <c r="I3114" i="10" s="1"/>
  <c r="H3115" i="10"/>
  <c r="I3115" i="10" s="1"/>
  <c r="H3116" i="10"/>
  <c r="I3116" i="10" s="1"/>
  <c r="H3117" i="10"/>
  <c r="I3117" i="10" s="1"/>
  <c r="H3118" i="10"/>
  <c r="I3118" i="10" s="1"/>
  <c r="H3119" i="10"/>
  <c r="I3119" i="10" s="1"/>
  <c r="H3120" i="10"/>
  <c r="I3120" i="10" s="1"/>
  <c r="H3121" i="10"/>
  <c r="I3121" i="10" s="1"/>
  <c r="H3122" i="10"/>
  <c r="H3123" i="10"/>
  <c r="I3123" i="10" s="1"/>
  <c r="H3124" i="10"/>
  <c r="I3124" i="10" s="1"/>
  <c r="H3125" i="10"/>
  <c r="I3125" i="10" s="1"/>
  <c r="H3126" i="10"/>
  <c r="I3126" i="10" s="1"/>
  <c r="H3127" i="10"/>
  <c r="I3127" i="10" s="1"/>
  <c r="H3128" i="10"/>
  <c r="I3128" i="10" s="1"/>
  <c r="H3129" i="10"/>
  <c r="I3129" i="10" s="1"/>
  <c r="H3130" i="10"/>
  <c r="I3130" i="10" s="1"/>
  <c r="H3131" i="10"/>
  <c r="I3131" i="10" s="1"/>
  <c r="H3132" i="10"/>
  <c r="I3132" i="10" s="1"/>
  <c r="H3133" i="10"/>
  <c r="I3133" i="10" s="1"/>
  <c r="H3134" i="10"/>
  <c r="I3134" i="10" s="1"/>
  <c r="H3135" i="10"/>
  <c r="I3135" i="10" s="1"/>
  <c r="H3136" i="10"/>
  <c r="I3136" i="10" s="1"/>
  <c r="H3137" i="10"/>
  <c r="I3137" i="10" s="1"/>
  <c r="H3138" i="10"/>
  <c r="H3139" i="10"/>
  <c r="I3139" i="10" s="1"/>
  <c r="H3140" i="10"/>
  <c r="I3140" i="10" s="1"/>
  <c r="H3141" i="10"/>
  <c r="I3141" i="10" s="1"/>
  <c r="H3142" i="10"/>
  <c r="I3142" i="10" s="1"/>
  <c r="H3143" i="10"/>
  <c r="I3143" i="10" s="1"/>
  <c r="H3144" i="10"/>
  <c r="I3144" i="10" s="1"/>
  <c r="H3145" i="10"/>
  <c r="I3145" i="10" s="1"/>
  <c r="H3146" i="10"/>
  <c r="I3146" i="10" s="1"/>
  <c r="H3147" i="10"/>
  <c r="I3147" i="10" s="1"/>
  <c r="H3148" i="10"/>
  <c r="I3148" i="10" s="1"/>
  <c r="H3149" i="10"/>
  <c r="I3149" i="10" s="1"/>
  <c r="H3150" i="10"/>
  <c r="I3150" i="10" s="1"/>
  <c r="H3151" i="10"/>
  <c r="I3151" i="10" s="1"/>
  <c r="H3152" i="10"/>
  <c r="I3152" i="10" s="1"/>
  <c r="H3153" i="10"/>
  <c r="I3153" i="10" s="1"/>
  <c r="H3154" i="10"/>
  <c r="H3155" i="10"/>
  <c r="I3155" i="10" s="1"/>
  <c r="H3156" i="10"/>
  <c r="I3156" i="10" s="1"/>
  <c r="H3157" i="10"/>
  <c r="I3157" i="10" s="1"/>
  <c r="H3158" i="10"/>
  <c r="I3158" i="10" s="1"/>
  <c r="H3159" i="10"/>
  <c r="I3159" i="10" s="1"/>
  <c r="H3160" i="10"/>
  <c r="I3160" i="10" s="1"/>
  <c r="H3161" i="10"/>
  <c r="I3161" i="10" s="1"/>
  <c r="H3162" i="10"/>
  <c r="I3162" i="10" s="1"/>
  <c r="H3163" i="10"/>
  <c r="I3163" i="10" s="1"/>
  <c r="H3164" i="10"/>
  <c r="I3164" i="10" s="1"/>
  <c r="H3165" i="10"/>
  <c r="I3165" i="10" s="1"/>
  <c r="H3166" i="10"/>
  <c r="H3167" i="10"/>
  <c r="I3167" i="10" s="1"/>
  <c r="H3168" i="10"/>
  <c r="I3168" i="10" s="1"/>
  <c r="H3169" i="10"/>
  <c r="I3169" i="10" s="1"/>
  <c r="H3170" i="10"/>
  <c r="H3171" i="10"/>
  <c r="I3171" i="10" s="1"/>
  <c r="H3172" i="10"/>
  <c r="I3172" i="10" s="1"/>
  <c r="H3173" i="10"/>
  <c r="I3173" i="10" s="1"/>
  <c r="H3174" i="10"/>
  <c r="I3174" i="10" s="1"/>
  <c r="H3175" i="10"/>
  <c r="I3175" i="10" s="1"/>
  <c r="H3176" i="10"/>
  <c r="I3176" i="10" s="1"/>
  <c r="H3177" i="10"/>
  <c r="I3177" i="10" s="1"/>
  <c r="H3178" i="10"/>
  <c r="I3178" i="10" s="1"/>
  <c r="H3179" i="10"/>
  <c r="I3179" i="10" s="1"/>
  <c r="H3180" i="10"/>
  <c r="I3180" i="10" s="1"/>
  <c r="H3181" i="10"/>
  <c r="I3181" i="10" s="1"/>
  <c r="H3182" i="10"/>
  <c r="H3183" i="10"/>
  <c r="I3183" i="10" s="1"/>
  <c r="H3184" i="10"/>
  <c r="I3184" i="10" s="1"/>
  <c r="H3185" i="10"/>
  <c r="I3185" i="10" s="1"/>
  <c r="H3186" i="10"/>
  <c r="I3186" i="10" s="1"/>
  <c r="H3187" i="10"/>
  <c r="I3187" i="10" s="1"/>
  <c r="H3188" i="10"/>
  <c r="I3188" i="10" s="1"/>
  <c r="H3189" i="10"/>
  <c r="I3189" i="10" s="1"/>
  <c r="H3190" i="10"/>
  <c r="I3190" i="10" s="1"/>
  <c r="H3191" i="10"/>
  <c r="I3191" i="10" s="1"/>
  <c r="H3192" i="10"/>
  <c r="I3192" i="10" s="1"/>
  <c r="H3193" i="10"/>
  <c r="I3193" i="10" s="1"/>
  <c r="H3194" i="10"/>
  <c r="H3195" i="10"/>
  <c r="I3195" i="10" s="1"/>
  <c r="H3196" i="10"/>
  <c r="I3196" i="10" s="1"/>
  <c r="H3197" i="10"/>
  <c r="I3197" i="10" s="1"/>
  <c r="H3198" i="10"/>
  <c r="H3199" i="10"/>
  <c r="I3199" i="10" s="1"/>
  <c r="H3200" i="10"/>
  <c r="I3200" i="10" s="1"/>
  <c r="H3201" i="10"/>
  <c r="I3201" i="10" s="1"/>
  <c r="H3202" i="10"/>
  <c r="I3202" i="10" s="1"/>
  <c r="H3203" i="10"/>
  <c r="I3203" i="10" s="1"/>
  <c r="H3204" i="10"/>
  <c r="I3204" i="10" s="1"/>
  <c r="H3205" i="10"/>
  <c r="I3205" i="10" s="1"/>
  <c r="H3206" i="10"/>
  <c r="I3206" i="10" s="1"/>
  <c r="H3207" i="10"/>
  <c r="H3208" i="10"/>
  <c r="I3208" i="10" s="1"/>
  <c r="H3209" i="10"/>
  <c r="I3209" i="10" s="1"/>
  <c r="H3210" i="10"/>
  <c r="H3211" i="10"/>
  <c r="I3211" i="10" s="1"/>
  <c r="H3212" i="10"/>
  <c r="I3212" i="10" s="1"/>
  <c r="H3213" i="10"/>
  <c r="I3213" i="10" s="1"/>
  <c r="H3214" i="10"/>
  <c r="I3214" i="10" s="1"/>
  <c r="H3215" i="10"/>
  <c r="I3215" i="10" s="1"/>
  <c r="H3216" i="10"/>
  <c r="I3216" i="10" s="1"/>
  <c r="H3217" i="10"/>
  <c r="I3217" i="10" s="1"/>
  <c r="H3218" i="10"/>
  <c r="I3218" i="10" s="1"/>
  <c r="H3219" i="10"/>
  <c r="I3219" i="10" s="1"/>
  <c r="H3220" i="10"/>
  <c r="I3220" i="10" s="1"/>
  <c r="H3221" i="10"/>
  <c r="I3221" i="10" s="1"/>
  <c r="H3222" i="10"/>
  <c r="H3223" i="10"/>
  <c r="I3223" i="10" s="1"/>
  <c r="H3224" i="10"/>
  <c r="I3224" i="10" s="1"/>
  <c r="H3225" i="10"/>
  <c r="I3225" i="10" s="1"/>
  <c r="H3226" i="10"/>
  <c r="I3226" i="10" s="1"/>
  <c r="H3227" i="10"/>
  <c r="I3227" i="10" s="1"/>
  <c r="H3228" i="10"/>
  <c r="I3228" i="10" s="1"/>
  <c r="H3229" i="10"/>
  <c r="I3229" i="10" s="1"/>
  <c r="H3230" i="10"/>
  <c r="I3230" i="10" s="1"/>
  <c r="H3231" i="10"/>
  <c r="I3231" i="10" s="1"/>
  <c r="H3232" i="10"/>
  <c r="I3232" i="10" s="1"/>
  <c r="H3233" i="10"/>
  <c r="I3233" i="10" s="1"/>
  <c r="H3234" i="10"/>
  <c r="H3235" i="10"/>
  <c r="I3235" i="10" s="1"/>
  <c r="H3236" i="10"/>
  <c r="I3236" i="10" s="1"/>
  <c r="H3237" i="10"/>
  <c r="I3237" i="10" s="1"/>
  <c r="H3238" i="10"/>
  <c r="H3239" i="10"/>
  <c r="I3239" i="10" s="1"/>
  <c r="H3240" i="10"/>
  <c r="I3240" i="10" s="1"/>
  <c r="H3241" i="10"/>
  <c r="I3241" i="10" s="1"/>
  <c r="H3242" i="10"/>
  <c r="I3242" i="10" s="1"/>
  <c r="H3243" i="10"/>
  <c r="I3243" i="10" s="1"/>
  <c r="H3244" i="10"/>
  <c r="I3244" i="10" s="1"/>
  <c r="H3245" i="10"/>
  <c r="I3245" i="10" s="1"/>
  <c r="H3246" i="10"/>
  <c r="I3246" i="10" s="1"/>
  <c r="H3247" i="10"/>
  <c r="I3247" i="10" s="1"/>
  <c r="H3248" i="10"/>
  <c r="I3248" i="10" s="1"/>
  <c r="H3249" i="10"/>
  <c r="I3249" i="10" s="1"/>
  <c r="H3250" i="10"/>
  <c r="H3251" i="10"/>
  <c r="I3251" i="10" s="1"/>
  <c r="H3252" i="10"/>
  <c r="I3252" i="10" s="1"/>
  <c r="H3253" i="10"/>
  <c r="I3253" i="10" s="1"/>
  <c r="H3254" i="10"/>
  <c r="I3254" i="10" s="1"/>
  <c r="H3255" i="10"/>
  <c r="I3255" i="10" s="1"/>
  <c r="H3256" i="10"/>
  <c r="I3256" i="10" s="1"/>
  <c r="H3257" i="10"/>
  <c r="I3257" i="10" s="1"/>
  <c r="H3258" i="10"/>
  <c r="I3258" i="10" s="1"/>
  <c r="H3259" i="10"/>
  <c r="I3259" i="10" s="1"/>
  <c r="H3260" i="10"/>
  <c r="I3260" i="10" s="1"/>
  <c r="H3261" i="10"/>
  <c r="I3261" i="10" s="1"/>
  <c r="H3262" i="10"/>
  <c r="I3262" i="10" s="1"/>
  <c r="H3263" i="10"/>
  <c r="I3263" i="10" s="1"/>
  <c r="H3264" i="10"/>
  <c r="I3264" i="10" s="1"/>
  <c r="H3265" i="10"/>
  <c r="I3265" i="10" s="1"/>
  <c r="H3266" i="10"/>
  <c r="I3266" i="10" s="1"/>
  <c r="H3267" i="10"/>
  <c r="I3267" i="10" s="1"/>
  <c r="H3268" i="10"/>
  <c r="I3268" i="10" s="1"/>
  <c r="H3269" i="10"/>
  <c r="I3269" i="10" s="1"/>
  <c r="H3270" i="10"/>
  <c r="I3270" i="10" s="1"/>
  <c r="H3271" i="10"/>
  <c r="I3271" i="10" s="1"/>
  <c r="H3272" i="10"/>
  <c r="I3272" i="10" s="1"/>
  <c r="H3273" i="10"/>
  <c r="I3273" i="10" s="1"/>
  <c r="H3274" i="10"/>
  <c r="I3274" i="10" s="1"/>
  <c r="H3275" i="10"/>
  <c r="I3275" i="10" s="1"/>
  <c r="H3276" i="10"/>
  <c r="I3276" i="10" s="1"/>
  <c r="H3277" i="10"/>
  <c r="I3277" i="10" s="1"/>
  <c r="H3278" i="10"/>
  <c r="I3278" i="10" s="1"/>
  <c r="H3279" i="10"/>
  <c r="I3279" i="10" s="1"/>
  <c r="H3280" i="10"/>
  <c r="I3280" i="10" s="1"/>
  <c r="H3281" i="10"/>
  <c r="I3281" i="10" s="1"/>
  <c r="H3282" i="10"/>
  <c r="I3282" i="10" s="1"/>
  <c r="H3283" i="10"/>
  <c r="I3283" i="10" s="1"/>
  <c r="H3284" i="10"/>
  <c r="I3284" i="10" s="1"/>
  <c r="H3285" i="10"/>
  <c r="I3285" i="10" s="1"/>
  <c r="H3286" i="10"/>
  <c r="I3286" i="10" s="1"/>
  <c r="H3287" i="10"/>
  <c r="I3287" i="10" s="1"/>
  <c r="H3288" i="10"/>
  <c r="I3288" i="10" s="1"/>
  <c r="H3289" i="10"/>
  <c r="I3289" i="10" s="1"/>
  <c r="H3290" i="10"/>
  <c r="I3290" i="10" s="1"/>
  <c r="H3291" i="10"/>
  <c r="I3291" i="10" s="1"/>
  <c r="H3292" i="10"/>
  <c r="I3292" i="10" s="1"/>
  <c r="H3293" i="10"/>
  <c r="I3293" i="10" s="1"/>
  <c r="H3294" i="10"/>
  <c r="I3294" i="10" s="1"/>
  <c r="H3295" i="10"/>
  <c r="I3295" i="10" s="1"/>
  <c r="H3296" i="10"/>
  <c r="I3296" i="10" s="1"/>
  <c r="H3297" i="10"/>
  <c r="I3297" i="10" s="1"/>
  <c r="H3298" i="10"/>
  <c r="H3299" i="10"/>
  <c r="I3299" i="10" s="1"/>
  <c r="H3300" i="10"/>
  <c r="I3300" i="10" s="1"/>
  <c r="H3301" i="10"/>
  <c r="I3301" i="10" s="1"/>
  <c r="H3302" i="10"/>
  <c r="I3302" i="10" s="1"/>
  <c r="H3303" i="10"/>
  <c r="I3303" i="10" s="1"/>
  <c r="H3304" i="10"/>
  <c r="I3304" i="10" s="1"/>
  <c r="H3305" i="10"/>
  <c r="I3305" i="10" s="1"/>
  <c r="H3306" i="10"/>
  <c r="H3307" i="10"/>
  <c r="I3307" i="10" s="1"/>
  <c r="H3308" i="10"/>
  <c r="I3308" i="10" s="1"/>
  <c r="H3309" i="10"/>
  <c r="I3309" i="10" s="1"/>
  <c r="H3310" i="10"/>
  <c r="I3310" i="10" s="1"/>
  <c r="H3311" i="10"/>
  <c r="I3311" i="10" s="1"/>
  <c r="H3312" i="10"/>
  <c r="I3312" i="10" s="1"/>
  <c r="H3313" i="10"/>
  <c r="I3313" i="10" s="1"/>
  <c r="H3314" i="10"/>
  <c r="I3314" i="10" s="1"/>
  <c r="H3315" i="10"/>
  <c r="I3315" i="10" s="1"/>
  <c r="H3316" i="10"/>
  <c r="I3316" i="10" s="1"/>
  <c r="H3317" i="10"/>
  <c r="I3317" i="10" s="1"/>
  <c r="H3318" i="10"/>
  <c r="I3318" i="10" s="1"/>
  <c r="H3319" i="10"/>
  <c r="I3319" i="10" s="1"/>
  <c r="H3320" i="10"/>
  <c r="I3320" i="10" s="1"/>
  <c r="H3321" i="10"/>
  <c r="I3321" i="10" s="1"/>
  <c r="H3322" i="10"/>
  <c r="H3323" i="10"/>
  <c r="I3323" i="10" s="1"/>
  <c r="H3324" i="10"/>
  <c r="I3324" i="10" s="1"/>
  <c r="H3325" i="10"/>
  <c r="I3325" i="10" s="1"/>
  <c r="H3326" i="10"/>
  <c r="I3326" i="10" s="1"/>
  <c r="H3327" i="10"/>
  <c r="I3327" i="10" s="1"/>
  <c r="H3328" i="10"/>
  <c r="I3328" i="10" s="1"/>
  <c r="H3329" i="10"/>
  <c r="I3329" i="10" s="1"/>
  <c r="H3330" i="10"/>
  <c r="I3330" i="10" s="1"/>
  <c r="H3331" i="10"/>
  <c r="I3331" i="10" s="1"/>
  <c r="H3332" i="10"/>
  <c r="I3332" i="10" s="1"/>
  <c r="H3333" i="10"/>
  <c r="I3333" i="10" s="1"/>
  <c r="H3334" i="10"/>
  <c r="I3334" i="10" s="1"/>
  <c r="H3335" i="10"/>
  <c r="I3335" i="10" s="1"/>
  <c r="H3336" i="10"/>
  <c r="I3336" i="10" s="1"/>
  <c r="H3337" i="10"/>
  <c r="I3337" i="10" s="1"/>
  <c r="H3338" i="10"/>
  <c r="H3339" i="10"/>
  <c r="I3339" i="10" s="1"/>
  <c r="H3340" i="10"/>
  <c r="I3340" i="10" s="1"/>
  <c r="H3341" i="10"/>
  <c r="I3341" i="10" s="1"/>
  <c r="H3342" i="10"/>
  <c r="I3342" i="10" s="1"/>
  <c r="H3343" i="10"/>
  <c r="I3343" i="10" s="1"/>
  <c r="H3344" i="10"/>
  <c r="I3344" i="10" s="1"/>
  <c r="H3345" i="10"/>
  <c r="I3345" i="10" s="1"/>
  <c r="H3346" i="10"/>
  <c r="H3347" i="10"/>
  <c r="I3347" i="10" s="1"/>
  <c r="H3348" i="10"/>
  <c r="I3348" i="10" s="1"/>
  <c r="H3349" i="10"/>
  <c r="I3349" i="10" s="1"/>
  <c r="H3350" i="10"/>
  <c r="H3351" i="10"/>
  <c r="I3351" i="10" s="1"/>
  <c r="H3352" i="10"/>
  <c r="I3352" i="10" s="1"/>
  <c r="H3353" i="10"/>
  <c r="I3353" i="10" s="1"/>
  <c r="H3354" i="10"/>
  <c r="H3355" i="10"/>
  <c r="I3355" i="10" s="1"/>
  <c r="H3356" i="10"/>
  <c r="I3356" i="10" s="1"/>
  <c r="H3357" i="10"/>
  <c r="I3357" i="10" s="1"/>
  <c r="H3358" i="10"/>
  <c r="I3358" i="10" s="1"/>
  <c r="H3359" i="10"/>
  <c r="I3359" i="10" s="1"/>
  <c r="H3360" i="10"/>
  <c r="I3360" i="10" s="1"/>
  <c r="H3361" i="10"/>
  <c r="I3361" i="10" s="1"/>
  <c r="H3362" i="10"/>
  <c r="I3362" i="10" s="1"/>
  <c r="H3363" i="10"/>
  <c r="I3363" i="10" s="1"/>
  <c r="H3364" i="10"/>
  <c r="I3364" i="10" s="1"/>
  <c r="H3365" i="10"/>
  <c r="I3365" i="10" s="1"/>
  <c r="H3366" i="10"/>
  <c r="I3366" i="10" s="1"/>
  <c r="H3367" i="10"/>
  <c r="I3367" i="10" s="1"/>
  <c r="H3368" i="10"/>
  <c r="I3368" i="10" s="1"/>
  <c r="H3369" i="10"/>
  <c r="I3369" i="10" s="1"/>
  <c r="H3370" i="10"/>
  <c r="I3370" i="10" s="1"/>
  <c r="H3371" i="10"/>
  <c r="I3371" i="10" s="1"/>
  <c r="H3372" i="10"/>
  <c r="I3372" i="10" s="1"/>
  <c r="H3373" i="10"/>
  <c r="I3373" i="10" s="1"/>
  <c r="H3374" i="10"/>
  <c r="I3374" i="10" s="1"/>
  <c r="H3375" i="10"/>
  <c r="I3375" i="10" s="1"/>
  <c r="H3376" i="10"/>
  <c r="I3376" i="10" s="1"/>
  <c r="H3377" i="10"/>
  <c r="I3377" i="10" s="1"/>
  <c r="H3378" i="10"/>
  <c r="I3378" i="10" s="1"/>
  <c r="H3379" i="10"/>
  <c r="I3379" i="10" s="1"/>
  <c r="H3380" i="10"/>
  <c r="I3380" i="10" s="1"/>
  <c r="H3381" i="10"/>
  <c r="I3381" i="10" s="1"/>
  <c r="H3382" i="10"/>
  <c r="I3382" i="10" s="1"/>
  <c r="H3383" i="10"/>
  <c r="I3383" i="10" s="1"/>
  <c r="H3384" i="10"/>
  <c r="I3384" i="10" s="1"/>
  <c r="H3385" i="10"/>
  <c r="I3385" i="10" s="1"/>
  <c r="H3386" i="10"/>
  <c r="I3386" i="10" s="1"/>
  <c r="H3387" i="10"/>
  <c r="I3387" i="10" s="1"/>
  <c r="H3388" i="10"/>
  <c r="I3388" i="10" s="1"/>
  <c r="H3389" i="10"/>
  <c r="I3389" i="10" s="1"/>
  <c r="H3390" i="10"/>
  <c r="I3390" i="10" s="1"/>
  <c r="H3391" i="10"/>
  <c r="I3391" i="10" s="1"/>
  <c r="H3392" i="10"/>
  <c r="I3392" i="10" s="1"/>
  <c r="H3393" i="10"/>
  <c r="I3393" i="10" s="1"/>
  <c r="H3394" i="10"/>
  <c r="I3394" i="10" s="1"/>
  <c r="H3395" i="10"/>
  <c r="I3395" i="10" s="1"/>
  <c r="H3396" i="10"/>
  <c r="I3396" i="10" s="1"/>
  <c r="H3397" i="10"/>
  <c r="I3397" i="10" s="1"/>
  <c r="H3398" i="10"/>
  <c r="I3398" i="10" s="1"/>
  <c r="H3399" i="10"/>
  <c r="I3399" i="10" s="1"/>
  <c r="H3400" i="10"/>
  <c r="I3400" i="10" s="1"/>
  <c r="H3401" i="10"/>
  <c r="I3401" i="10" s="1"/>
  <c r="H3402" i="10"/>
  <c r="I3402" i="10" s="1"/>
  <c r="H3403" i="10"/>
  <c r="I3403" i="10" s="1"/>
  <c r="H3404" i="10"/>
  <c r="I3404" i="10" s="1"/>
  <c r="H3405" i="10"/>
  <c r="I3405" i="10" s="1"/>
  <c r="H3406" i="10"/>
  <c r="I3406" i="10" s="1"/>
  <c r="H3407" i="10"/>
  <c r="I3407" i="10" s="1"/>
  <c r="H3408" i="10"/>
  <c r="I3408" i="10" s="1"/>
  <c r="H3409" i="10"/>
  <c r="I3409" i="10" s="1"/>
  <c r="H3410" i="10"/>
  <c r="I3410" i="10" s="1"/>
  <c r="H3411" i="10"/>
  <c r="I3411" i="10" s="1"/>
  <c r="H3412" i="10"/>
  <c r="I3412" i="10" s="1"/>
  <c r="H3413" i="10"/>
  <c r="I3413" i="10" s="1"/>
  <c r="H3414" i="10"/>
  <c r="I3414" i="10" s="1"/>
  <c r="H3415" i="10"/>
  <c r="I3415" i="10" s="1"/>
  <c r="H3416" i="10"/>
  <c r="I3416" i="10" s="1"/>
  <c r="H3417" i="10"/>
  <c r="I3417" i="10" s="1"/>
  <c r="H3418" i="10"/>
  <c r="H3419" i="10"/>
  <c r="I3419" i="10" s="1"/>
  <c r="H3420" i="10"/>
  <c r="I3420" i="10" s="1"/>
  <c r="H3421" i="10"/>
  <c r="I3421" i="10" s="1"/>
  <c r="H3422" i="10"/>
  <c r="I3422" i="10" s="1"/>
  <c r="H3423" i="10"/>
  <c r="I3423" i="10" s="1"/>
  <c r="H3424" i="10"/>
  <c r="I3424" i="10" s="1"/>
  <c r="H3425" i="10"/>
  <c r="I3425" i="10" s="1"/>
  <c r="H3426" i="10"/>
  <c r="I3426" i="10" s="1"/>
  <c r="H3427" i="10"/>
  <c r="I3427" i="10" s="1"/>
  <c r="H3428" i="10"/>
  <c r="I3428" i="10" s="1"/>
  <c r="H3429" i="10"/>
  <c r="I3429" i="10" s="1"/>
  <c r="H3430" i="10"/>
  <c r="I3430" i="10" s="1"/>
  <c r="H3431" i="10"/>
  <c r="I3431" i="10" s="1"/>
  <c r="H3432" i="10"/>
  <c r="I3432" i="10" s="1"/>
  <c r="H3433" i="10"/>
  <c r="I3433" i="10" s="1"/>
  <c r="H3434" i="10"/>
  <c r="I3434" i="10" s="1"/>
  <c r="H3435" i="10"/>
  <c r="I3435" i="10" s="1"/>
  <c r="H3436" i="10"/>
  <c r="I3436" i="10" s="1"/>
  <c r="H3437" i="10"/>
  <c r="I3437" i="10" s="1"/>
  <c r="H3438" i="10"/>
  <c r="I3438" i="10" s="1"/>
  <c r="H3439" i="10"/>
  <c r="I3439" i="10" s="1"/>
  <c r="H3440" i="10"/>
  <c r="I3440" i="10" s="1"/>
  <c r="H3441" i="10"/>
  <c r="I3441" i="10" s="1"/>
  <c r="H3442" i="10"/>
  <c r="I3442" i="10" s="1"/>
  <c r="H3443" i="10"/>
  <c r="I3443" i="10" s="1"/>
  <c r="H3444" i="10"/>
  <c r="I3444" i="10" s="1"/>
  <c r="H3445" i="10"/>
  <c r="I3445" i="10" s="1"/>
  <c r="H3446" i="10"/>
  <c r="I3446" i="10" s="1"/>
  <c r="H3447" i="10"/>
  <c r="I3447" i="10" s="1"/>
  <c r="H3448" i="10"/>
  <c r="I3448" i="10" s="1"/>
  <c r="H3449" i="10"/>
  <c r="I3449" i="10" s="1"/>
  <c r="H3450" i="10"/>
  <c r="I3450" i="10" s="1"/>
  <c r="H3451" i="10"/>
  <c r="I3451" i="10" s="1"/>
  <c r="H3452" i="10"/>
  <c r="I3452" i="10" s="1"/>
  <c r="H3453" i="10"/>
  <c r="I3453" i="10" s="1"/>
  <c r="H3454" i="10"/>
  <c r="I3454" i="10" s="1"/>
  <c r="H3455" i="10"/>
  <c r="I3455" i="10" s="1"/>
  <c r="H3456" i="10"/>
  <c r="I3456" i="10" s="1"/>
  <c r="H3457" i="10"/>
  <c r="I3457" i="10" s="1"/>
  <c r="H3458" i="10"/>
  <c r="I3458" i="10" s="1"/>
  <c r="H3459" i="10"/>
  <c r="I3459" i="10" s="1"/>
  <c r="H3460" i="10"/>
  <c r="I3460" i="10" s="1"/>
  <c r="H3461" i="10"/>
  <c r="I3461" i="10" s="1"/>
  <c r="H3462" i="10"/>
  <c r="I3462" i="10" s="1"/>
  <c r="H3463" i="10"/>
  <c r="I3463" i="10" s="1"/>
  <c r="H3464" i="10"/>
  <c r="I3464" i="10" s="1"/>
  <c r="H3465" i="10"/>
  <c r="I3465" i="10" s="1"/>
  <c r="H3466" i="10"/>
  <c r="H3467" i="10"/>
  <c r="I3467" i="10" s="1"/>
  <c r="H3468" i="10"/>
  <c r="I3468" i="10" s="1"/>
  <c r="H3469" i="10"/>
  <c r="I3469" i="10" s="1"/>
  <c r="H3470" i="10"/>
  <c r="I3470" i="10" s="1"/>
  <c r="H3471" i="10"/>
  <c r="I3471" i="10" s="1"/>
  <c r="H3472" i="10"/>
  <c r="I3472" i="10" s="1"/>
  <c r="H3473" i="10"/>
  <c r="I3473" i="10" s="1"/>
  <c r="H3474" i="10"/>
  <c r="H3475" i="10"/>
  <c r="I3475" i="10" s="1"/>
  <c r="H3476" i="10"/>
  <c r="I3476" i="10" s="1"/>
  <c r="H3477" i="10"/>
  <c r="I3477" i="10" s="1"/>
  <c r="H3478" i="10"/>
  <c r="I3478" i="10" s="1"/>
  <c r="H3479" i="10"/>
  <c r="I3479" i="10" s="1"/>
  <c r="H3480" i="10"/>
  <c r="I3480" i="10" s="1"/>
  <c r="H3481" i="10"/>
  <c r="I3481" i="10" s="1"/>
  <c r="H3482" i="10"/>
  <c r="H3483" i="10"/>
  <c r="I3483" i="10" s="1"/>
  <c r="H3484" i="10"/>
  <c r="I3484" i="10" s="1"/>
  <c r="H3485" i="10"/>
  <c r="I3485" i="10" s="1"/>
  <c r="H3486" i="10"/>
  <c r="I3486" i="10" s="1"/>
  <c r="H3487" i="10"/>
  <c r="I3487" i="10" s="1"/>
  <c r="H3488" i="10"/>
  <c r="I3488" i="10" s="1"/>
  <c r="H3489" i="10"/>
  <c r="I3489" i="10" s="1"/>
  <c r="H3490" i="10"/>
  <c r="I3490" i="10" s="1"/>
  <c r="H3491" i="10"/>
  <c r="I3491" i="10" s="1"/>
  <c r="H3492" i="10"/>
  <c r="I3492" i="10" s="1"/>
  <c r="H3493" i="10"/>
  <c r="I3493" i="10" s="1"/>
  <c r="H3494" i="10"/>
  <c r="I3494" i="10" s="1"/>
  <c r="H3495" i="10"/>
  <c r="I3495" i="10" s="1"/>
  <c r="H3496" i="10"/>
  <c r="I3496" i="10" s="1"/>
  <c r="H3497" i="10"/>
  <c r="I3497" i="10" s="1"/>
  <c r="H3498" i="10"/>
  <c r="H3499" i="10"/>
  <c r="I3499" i="10" s="1"/>
  <c r="H3500" i="10"/>
  <c r="I3500" i="10" s="1"/>
  <c r="H3501" i="10"/>
  <c r="I3501" i="10" s="1"/>
  <c r="H3502" i="10"/>
  <c r="I3502" i="10" s="1"/>
  <c r="H3503" i="10"/>
  <c r="I3503" i="10" s="1"/>
  <c r="H3504" i="10"/>
  <c r="I3504" i="10" s="1"/>
  <c r="H3505" i="10"/>
  <c r="I3505" i="10" s="1"/>
  <c r="H3506" i="10"/>
  <c r="I3506" i="10" s="1"/>
  <c r="H3507" i="10"/>
  <c r="I3507" i="10" s="1"/>
  <c r="H3508" i="10"/>
  <c r="I3508" i="10" s="1"/>
  <c r="H3509" i="10"/>
  <c r="I3509" i="10" s="1"/>
  <c r="H3510" i="10"/>
  <c r="I3510" i="10" s="1"/>
  <c r="H3511" i="10"/>
  <c r="I3511" i="10" s="1"/>
  <c r="H3512" i="10"/>
  <c r="I3512" i="10" s="1"/>
  <c r="H3513" i="10"/>
  <c r="I3513" i="10" s="1"/>
  <c r="H3514" i="10"/>
  <c r="I3514" i="10" s="1"/>
  <c r="H3515" i="10"/>
  <c r="I3515" i="10" s="1"/>
  <c r="H3516" i="10"/>
  <c r="I3516" i="10" s="1"/>
  <c r="H3517" i="10"/>
  <c r="I3517" i="10" s="1"/>
  <c r="H3518" i="10"/>
  <c r="H3519" i="10"/>
  <c r="I3519" i="10" s="1"/>
  <c r="H3520" i="10"/>
  <c r="I3520" i="10" s="1"/>
  <c r="H3521" i="10"/>
  <c r="I3521" i="10" s="1"/>
  <c r="H3522" i="10"/>
  <c r="I3522" i="10" s="1"/>
  <c r="H3523" i="10"/>
  <c r="I3523" i="10" s="1"/>
  <c r="H3524" i="10"/>
  <c r="I3524" i="10" s="1"/>
  <c r="H3525" i="10"/>
  <c r="I3525" i="10" s="1"/>
  <c r="H3526" i="10"/>
  <c r="I3526" i="10" s="1"/>
  <c r="H3527" i="10"/>
  <c r="I3527" i="10" s="1"/>
  <c r="H3528" i="10"/>
  <c r="I3528" i="10" s="1"/>
  <c r="H3529" i="10"/>
  <c r="I3529" i="10" s="1"/>
  <c r="H3530" i="10"/>
  <c r="I3530" i="10" s="1"/>
  <c r="H3531" i="10"/>
  <c r="I3531" i="10" s="1"/>
  <c r="H3532" i="10"/>
  <c r="H3533" i="10"/>
  <c r="I3533" i="10" s="1"/>
  <c r="H3534" i="10"/>
  <c r="I3534" i="10" s="1"/>
  <c r="H3535" i="10"/>
  <c r="I3535" i="10" s="1"/>
  <c r="H3536" i="10"/>
  <c r="I3536" i="10" s="1"/>
  <c r="H3537" i="10"/>
  <c r="I3537" i="10" s="1"/>
  <c r="H3538" i="10"/>
  <c r="I3538" i="10" s="1"/>
  <c r="H3539" i="10"/>
  <c r="I3539" i="10" s="1"/>
  <c r="H3540" i="10"/>
  <c r="I3540" i="10" s="1"/>
  <c r="H3541" i="10"/>
  <c r="I3541" i="10" s="1"/>
  <c r="H3542" i="10"/>
  <c r="I3542" i="10" s="1"/>
  <c r="H3543" i="10"/>
  <c r="I3543" i="10" s="1"/>
  <c r="H3544" i="10"/>
  <c r="I3544" i="10" s="1"/>
  <c r="H3545" i="10"/>
  <c r="I3545" i="10" s="1"/>
  <c r="H3546" i="10"/>
  <c r="I3546" i="10" s="1"/>
  <c r="H3547" i="10"/>
  <c r="I3547" i="10" s="1"/>
  <c r="H3548" i="10"/>
  <c r="I3548" i="10" s="1"/>
  <c r="H3549" i="10"/>
  <c r="I3549" i="10" s="1"/>
  <c r="H3550" i="10"/>
  <c r="I3550" i="10" s="1"/>
  <c r="H3551" i="10"/>
  <c r="I3551" i="10" s="1"/>
  <c r="H3552" i="10"/>
  <c r="I3552" i="10" s="1"/>
  <c r="H3553" i="10"/>
  <c r="I3553" i="10" s="1"/>
  <c r="H3554" i="10"/>
  <c r="I3554" i="10" s="1"/>
  <c r="H3555" i="10"/>
  <c r="I3555" i="10" s="1"/>
  <c r="H3556" i="10"/>
  <c r="I3556" i="10" s="1"/>
  <c r="H3557" i="10"/>
  <c r="I3557" i="10" s="1"/>
  <c r="H3558" i="10"/>
  <c r="I3558" i="10" s="1"/>
  <c r="H3559" i="10"/>
  <c r="I3559" i="10" s="1"/>
  <c r="H3560" i="10"/>
  <c r="I3560" i="10" s="1"/>
  <c r="H3561" i="10"/>
  <c r="I3561" i="10" s="1"/>
  <c r="H3562" i="10"/>
  <c r="I3562" i="10" s="1"/>
  <c r="H3563" i="10"/>
  <c r="I3563" i="10" s="1"/>
  <c r="H3564" i="10"/>
  <c r="I3564" i="10" s="1"/>
  <c r="H3565" i="10"/>
  <c r="I3565" i="10" s="1"/>
  <c r="H3566" i="10"/>
  <c r="I3566" i="10" s="1"/>
  <c r="H3567" i="10"/>
  <c r="I3567" i="10" s="1"/>
  <c r="H3568" i="10"/>
  <c r="I3568" i="10" s="1"/>
  <c r="H3569" i="10"/>
  <c r="I3569" i="10" s="1"/>
  <c r="H3570" i="10"/>
  <c r="H3571" i="10"/>
  <c r="I3571" i="10" s="1"/>
  <c r="H3572" i="10"/>
  <c r="I3572" i="10" s="1"/>
  <c r="H3573" i="10"/>
  <c r="I3573" i="10" s="1"/>
  <c r="H3574" i="10"/>
  <c r="I3574" i="10" s="1"/>
  <c r="H3575" i="10"/>
  <c r="I3575" i="10" s="1"/>
  <c r="H3576" i="10"/>
  <c r="I3576" i="10" s="1"/>
  <c r="H3577" i="10"/>
  <c r="I3577" i="10" s="1"/>
  <c r="H3578" i="10"/>
  <c r="I3578" i="10" s="1"/>
  <c r="H3579" i="10"/>
  <c r="I3579" i="10" s="1"/>
  <c r="H3580" i="10"/>
  <c r="I3580" i="10" s="1"/>
  <c r="H3581" i="10"/>
  <c r="I3581" i="10" s="1"/>
  <c r="H3582" i="10"/>
  <c r="I3582" i="10" s="1"/>
  <c r="H3583" i="10"/>
  <c r="I3583" i="10" s="1"/>
  <c r="H3584" i="10"/>
  <c r="I3584" i="10" s="1"/>
  <c r="H3585" i="10"/>
  <c r="I3585" i="10" s="1"/>
  <c r="H3586" i="10"/>
  <c r="I3586" i="10" s="1"/>
  <c r="H3587" i="10"/>
  <c r="I3587" i="10" s="1"/>
  <c r="H3588" i="10"/>
  <c r="I3588" i="10" s="1"/>
  <c r="H3589" i="10"/>
  <c r="I3589" i="10" s="1"/>
  <c r="H3590" i="10"/>
  <c r="I3590" i="10" s="1"/>
  <c r="H3591" i="10"/>
  <c r="I3591" i="10" s="1"/>
  <c r="H3592" i="10"/>
  <c r="I3592" i="10" s="1"/>
  <c r="H3593" i="10"/>
  <c r="I3593" i="10" s="1"/>
  <c r="H3594" i="10"/>
  <c r="I3594" i="10" s="1"/>
  <c r="H3595" i="10"/>
  <c r="I3595" i="10" s="1"/>
  <c r="H3596" i="10"/>
  <c r="I3596" i="10" s="1"/>
  <c r="H3597" i="10"/>
  <c r="I3597" i="10" s="1"/>
  <c r="H3598" i="10"/>
  <c r="I3598" i="10" s="1"/>
  <c r="H3599" i="10"/>
  <c r="I3599" i="10" s="1"/>
  <c r="H3600" i="10"/>
  <c r="I3600" i="10" s="1"/>
  <c r="H3601" i="10"/>
  <c r="I3601" i="10" s="1"/>
  <c r="H3602" i="10"/>
  <c r="I3602" i="10" s="1"/>
  <c r="H3603" i="10"/>
  <c r="I3603" i="10" s="1"/>
  <c r="H3604" i="10"/>
  <c r="I3604" i="10" s="1"/>
  <c r="H3605" i="10"/>
  <c r="I3605" i="10" s="1"/>
  <c r="H3606" i="10"/>
  <c r="I3606" i="10" s="1"/>
  <c r="H3607" i="10"/>
  <c r="I3607" i="10" s="1"/>
  <c r="H3608" i="10"/>
  <c r="I3608" i="10" s="1"/>
  <c r="H3609" i="10"/>
  <c r="I3609" i="10" s="1"/>
  <c r="H3610" i="10"/>
  <c r="H3611" i="10"/>
  <c r="I3611" i="10" s="1"/>
  <c r="H3612" i="10"/>
  <c r="I3612" i="10" s="1"/>
  <c r="H3613" i="10"/>
  <c r="I3613" i="10" s="1"/>
  <c r="H3614" i="10"/>
  <c r="I3614" i="10" s="1"/>
  <c r="H3615" i="10"/>
  <c r="I3615" i="10" s="1"/>
  <c r="H3616" i="10"/>
  <c r="I3616" i="10" s="1"/>
  <c r="H3617" i="10"/>
  <c r="I3617" i="10" s="1"/>
  <c r="H3618" i="10"/>
  <c r="H3619" i="10"/>
  <c r="I3619" i="10" s="1"/>
  <c r="H3620" i="10"/>
  <c r="I3620" i="10" s="1"/>
  <c r="H3621" i="10"/>
  <c r="I3621" i="10" s="1"/>
  <c r="H3622" i="10"/>
  <c r="H3623" i="10"/>
  <c r="I3623" i="10" s="1"/>
  <c r="H3624" i="10"/>
  <c r="I3624" i="10" s="1"/>
  <c r="H3625" i="10"/>
  <c r="I3625" i="10" s="1"/>
  <c r="H3626" i="10"/>
  <c r="I3626" i="10" s="1"/>
  <c r="H3627" i="10"/>
  <c r="I3627" i="10" s="1"/>
  <c r="H3628" i="10"/>
  <c r="I3628" i="10" s="1"/>
  <c r="H3629" i="10"/>
  <c r="I3629" i="10" s="1"/>
  <c r="H3630" i="10"/>
  <c r="I3630" i="10" s="1"/>
  <c r="H3631" i="10"/>
  <c r="I3631" i="10" s="1"/>
  <c r="H3632" i="10"/>
  <c r="I3632" i="10" s="1"/>
  <c r="H3633" i="10"/>
  <c r="I3633" i="10" s="1"/>
  <c r="H3634" i="10"/>
  <c r="H3635" i="10"/>
  <c r="I3635" i="10" s="1"/>
  <c r="H3636" i="10"/>
  <c r="I3636" i="10" s="1"/>
  <c r="H3637" i="10"/>
  <c r="I3637" i="10" s="1"/>
  <c r="H3638" i="10"/>
  <c r="I3638" i="10" s="1"/>
  <c r="H3639" i="10"/>
  <c r="I3639" i="10" s="1"/>
  <c r="H3640" i="10"/>
  <c r="I3640" i="10" s="1"/>
  <c r="H3641" i="10"/>
  <c r="I3641" i="10" s="1"/>
  <c r="H3642" i="10"/>
  <c r="I3642" i="10" s="1"/>
  <c r="H3643" i="10"/>
  <c r="I3643" i="10" s="1"/>
  <c r="H3644" i="10"/>
  <c r="I3644" i="10" s="1"/>
  <c r="H3645" i="10"/>
  <c r="I3645" i="10" s="1"/>
  <c r="H3646" i="10"/>
  <c r="I3646" i="10" s="1"/>
  <c r="H3647" i="10"/>
  <c r="I3647" i="10" s="1"/>
  <c r="H3648" i="10"/>
  <c r="I3648" i="10" s="1"/>
  <c r="H3649" i="10"/>
  <c r="I3649" i="10" s="1"/>
  <c r="H3650" i="10"/>
  <c r="I3650" i="10" s="1"/>
  <c r="H3651" i="10"/>
  <c r="I3651" i="10" s="1"/>
  <c r="H3652" i="10"/>
  <c r="I3652" i="10" s="1"/>
  <c r="H3653" i="10"/>
  <c r="I3653" i="10" s="1"/>
  <c r="H3654" i="10"/>
  <c r="I3654" i="10" s="1"/>
  <c r="H3655" i="10"/>
  <c r="I3655" i="10" s="1"/>
  <c r="H3656" i="10"/>
  <c r="I3656" i="10" s="1"/>
  <c r="H3657" i="10"/>
  <c r="I3657" i="10" s="1"/>
  <c r="H3658" i="10"/>
  <c r="I3658" i="10" s="1"/>
  <c r="H3659" i="10"/>
  <c r="I3659" i="10" s="1"/>
  <c r="H3660" i="10"/>
  <c r="I3660" i="10" s="1"/>
  <c r="H3661" i="10"/>
  <c r="I3661" i="10" s="1"/>
  <c r="H3662" i="10"/>
  <c r="I3662" i="10" s="1"/>
  <c r="H3663" i="10"/>
  <c r="I3663" i="10" s="1"/>
  <c r="H3664" i="10"/>
  <c r="I3664" i="10" s="1"/>
  <c r="H3665" i="10"/>
  <c r="I3665" i="10" s="1"/>
  <c r="H3666" i="10"/>
  <c r="I3666" i="10" s="1"/>
  <c r="H3667" i="10"/>
  <c r="I3667" i="10" s="1"/>
  <c r="H3668" i="10"/>
  <c r="I3668" i="10" s="1"/>
  <c r="H3669" i="10"/>
  <c r="I3669" i="10" s="1"/>
  <c r="H3670" i="10"/>
  <c r="I3670" i="10" s="1"/>
  <c r="H3671" i="10"/>
  <c r="I3671" i="10" s="1"/>
  <c r="H3672" i="10"/>
  <c r="I3672" i="10" s="1"/>
  <c r="H3673" i="10"/>
  <c r="I3673" i="10" s="1"/>
  <c r="H3674" i="10"/>
  <c r="H3675" i="10"/>
  <c r="I3675" i="10" s="1"/>
  <c r="H3676" i="10"/>
  <c r="I3676" i="10" s="1"/>
  <c r="H3677" i="10"/>
  <c r="I3677" i="10" s="1"/>
  <c r="H3678" i="10"/>
  <c r="I3678" i="10" s="1"/>
  <c r="H3679" i="10"/>
  <c r="I3679" i="10" s="1"/>
  <c r="H3680" i="10"/>
  <c r="I3680" i="10" s="1"/>
  <c r="H3681" i="10"/>
  <c r="I3681" i="10" s="1"/>
  <c r="H3682" i="10"/>
  <c r="I3682" i="10" s="1"/>
  <c r="H3683" i="10"/>
  <c r="I3683" i="10" s="1"/>
  <c r="H3684" i="10"/>
  <c r="I3684" i="10" s="1"/>
  <c r="H3685" i="10"/>
  <c r="I3685" i="10" s="1"/>
  <c r="H3686" i="10"/>
  <c r="I3686" i="10" s="1"/>
  <c r="H3687" i="10"/>
  <c r="I3687" i="10" s="1"/>
  <c r="H3688" i="10"/>
  <c r="I3688" i="10" s="1"/>
  <c r="H3689" i="10"/>
  <c r="I3689" i="10" s="1"/>
  <c r="H3690" i="10"/>
  <c r="I3690" i="10" s="1"/>
  <c r="H3691" i="10"/>
  <c r="I3691" i="10" s="1"/>
  <c r="H3692" i="10"/>
  <c r="I3692" i="10" s="1"/>
  <c r="H3693" i="10"/>
  <c r="I3693" i="10" s="1"/>
  <c r="H3694" i="10"/>
  <c r="H3695" i="10"/>
  <c r="I3695" i="10" s="1"/>
  <c r="H3696" i="10"/>
  <c r="I3696" i="10" s="1"/>
  <c r="H3697" i="10"/>
  <c r="I3697" i="10" s="1"/>
  <c r="H3698" i="10"/>
  <c r="I3698" i="10" s="1"/>
  <c r="H3699" i="10"/>
  <c r="I3699" i="10" s="1"/>
  <c r="H3700" i="10"/>
  <c r="I3700" i="10" s="1"/>
  <c r="H3701" i="10"/>
  <c r="I3701" i="10" s="1"/>
  <c r="H3702" i="10"/>
  <c r="I3702" i="10" s="1"/>
  <c r="H3703" i="10"/>
  <c r="I3703" i="10" s="1"/>
  <c r="H3704" i="10"/>
  <c r="I3704" i="10" s="1"/>
  <c r="H3705" i="10"/>
  <c r="I3705" i="10" s="1"/>
  <c r="H3706" i="10"/>
  <c r="H3707" i="10"/>
  <c r="I3707" i="10" s="1"/>
  <c r="H3708" i="10"/>
  <c r="I3708" i="10" s="1"/>
  <c r="H3709" i="10"/>
  <c r="I3709" i="10" s="1"/>
  <c r="H3710" i="10"/>
  <c r="H3711" i="10"/>
  <c r="H3712" i="10"/>
  <c r="I3712" i="10" s="1"/>
  <c r="H3713" i="10"/>
  <c r="I3713" i="10" s="1"/>
  <c r="H3714" i="10"/>
  <c r="H3715" i="10"/>
  <c r="I3715" i="10" s="1"/>
  <c r="H3716" i="10"/>
  <c r="I3716" i="10" s="1"/>
  <c r="H3717" i="10"/>
  <c r="I3717" i="10" s="1"/>
  <c r="H3718" i="10"/>
  <c r="I3718" i="10" s="1"/>
  <c r="H3719" i="10"/>
  <c r="I3719" i="10" s="1"/>
  <c r="H3720" i="10"/>
  <c r="I3720" i="10" s="1"/>
  <c r="H3721" i="10"/>
  <c r="I3721" i="10" s="1"/>
  <c r="H3722" i="10"/>
  <c r="I3722" i="10" s="1"/>
  <c r="H3723" i="10"/>
  <c r="I3723" i="10" s="1"/>
  <c r="H3724" i="10"/>
  <c r="I3724" i="10" s="1"/>
  <c r="H3725" i="10"/>
  <c r="I3725" i="10" s="1"/>
  <c r="H3726" i="10"/>
  <c r="H3727" i="10"/>
  <c r="I3727" i="10" s="1"/>
  <c r="H3728" i="10"/>
  <c r="I3728" i="10" s="1"/>
  <c r="H3729" i="10"/>
  <c r="I3729" i="10" s="1"/>
  <c r="H3730" i="10"/>
  <c r="I3730" i="10" s="1"/>
  <c r="H3731" i="10"/>
  <c r="I3731" i="10" s="1"/>
  <c r="H3732" i="10"/>
  <c r="I3732" i="10" s="1"/>
  <c r="H3733" i="10"/>
  <c r="I3733" i="10" s="1"/>
  <c r="H3734" i="10"/>
  <c r="I3734" i="10" s="1"/>
  <c r="H3735" i="10"/>
  <c r="I3735" i="10" s="1"/>
  <c r="H3736" i="10"/>
  <c r="I3736" i="10" s="1"/>
  <c r="H3737" i="10"/>
  <c r="I3737" i="10" s="1"/>
  <c r="H3738" i="10"/>
  <c r="I3738" i="10" s="1"/>
  <c r="H3739" i="10"/>
  <c r="I3739" i="10" s="1"/>
  <c r="H3740" i="10"/>
  <c r="I3740" i="10" s="1"/>
  <c r="H3741" i="10"/>
  <c r="I3741" i="10" s="1"/>
  <c r="H3742" i="10"/>
  <c r="I3742" i="10" s="1"/>
  <c r="H3743" i="10"/>
  <c r="I3743" i="10" s="1"/>
  <c r="H3744" i="10"/>
  <c r="I3744" i="10" s="1"/>
  <c r="H3745" i="10"/>
  <c r="I3745" i="10" s="1"/>
  <c r="H3746" i="10"/>
  <c r="H3747" i="10"/>
  <c r="I3747" i="10" s="1"/>
  <c r="H3748" i="10"/>
  <c r="I3748" i="10" s="1"/>
  <c r="H3749" i="10"/>
  <c r="I3749" i="10" s="1"/>
  <c r="H3750" i="10"/>
  <c r="I3750" i="10" s="1"/>
  <c r="H3751" i="10"/>
  <c r="I3751" i="10" s="1"/>
  <c r="H3752" i="10"/>
  <c r="I3752" i="10" s="1"/>
  <c r="H3753" i="10"/>
  <c r="I3753" i="10" s="1"/>
  <c r="H3754" i="10"/>
  <c r="I3754" i="10" s="1"/>
  <c r="H3755" i="10"/>
  <c r="I3755" i="10" s="1"/>
  <c r="H3756" i="10"/>
  <c r="I3756" i="10" s="1"/>
  <c r="H3757" i="10"/>
  <c r="I3757" i="10" s="1"/>
  <c r="H3758" i="10"/>
  <c r="H3759" i="10"/>
  <c r="I3759" i="10" s="1"/>
  <c r="H3760" i="10"/>
  <c r="I3760" i="10" s="1"/>
  <c r="H3761" i="10"/>
  <c r="I3761" i="10" s="1"/>
  <c r="H3762" i="10"/>
  <c r="I3762" i="10" s="1"/>
  <c r="H3763" i="10"/>
  <c r="I3763" i="10" s="1"/>
  <c r="H3764" i="10"/>
  <c r="I3764" i="10" s="1"/>
  <c r="H3765" i="10"/>
  <c r="I3765" i="10" s="1"/>
  <c r="H3766" i="10"/>
  <c r="I3766" i="10" s="1"/>
  <c r="H3767" i="10"/>
  <c r="I3767" i="10" s="1"/>
  <c r="H3768" i="10"/>
  <c r="I3768" i="10" s="1"/>
  <c r="H3769" i="10"/>
  <c r="I3769" i="10" s="1"/>
  <c r="H3770" i="10"/>
  <c r="I3770" i="10" s="1"/>
  <c r="H3771" i="10"/>
  <c r="I3771" i="10" s="1"/>
  <c r="H3772" i="10"/>
  <c r="I3772" i="10" s="1"/>
  <c r="H3773" i="10"/>
  <c r="I3773" i="10" s="1"/>
  <c r="H3774" i="10"/>
  <c r="I3774" i="10" s="1"/>
  <c r="H3775" i="10"/>
  <c r="I3775" i="10" s="1"/>
  <c r="H3776" i="10"/>
  <c r="I3776" i="10" s="1"/>
  <c r="H3777" i="10"/>
  <c r="I3777" i="10" s="1"/>
  <c r="H3778" i="10"/>
  <c r="H3779" i="10"/>
  <c r="I3779" i="10" s="1"/>
  <c r="H3780" i="10"/>
  <c r="I3780" i="10" s="1"/>
  <c r="H3781" i="10"/>
  <c r="I3781" i="10" s="1"/>
  <c r="H3782" i="10"/>
  <c r="I3782" i="10" s="1"/>
  <c r="H3783" i="10"/>
  <c r="I3783" i="10" s="1"/>
  <c r="H3784" i="10"/>
  <c r="I3784" i="10" s="1"/>
  <c r="H3785" i="10"/>
  <c r="I3785" i="10" s="1"/>
  <c r="H3786" i="10"/>
  <c r="I3786" i="10" s="1"/>
  <c r="H3787" i="10"/>
  <c r="I3787" i="10" s="1"/>
  <c r="H3788" i="10"/>
  <c r="I3788" i="10" s="1"/>
  <c r="H3789" i="10"/>
  <c r="I3789" i="10" s="1"/>
  <c r="H3790" i="10"/>
  <c r="I3790" i="10" s="1"/>
  <c r="H3791" i="10"/>
  <c r="I3791" i="10" s="1"/>
  <c r="H3792" i="10"/>
  <c r="I3792" i="10" s="1"/>
  <c r="H3793" i="10"/>
  <c r="I3793" i="10" s="1"/>
  <c r="H3794" i="10"/>
  <c r="I3794" i="10" s="1"/>
  <c r="H3795" i="10"/>
  <c r="I3795" i="10" s="1"/>
  <c r="H3796" i="10"/>
  <c r="I3796" i="10" s="1"/>
  <c r="H3797" i="10"/>
  <c r="I3797" i="10" s="1"/>
  <c r="H3798" i="10"/>
  <c r="I3798" i="10" s="1"/>
  <c r="H3799" i="10"/>
  <c r="I3799" i="10" s="1"/>
  <c r="H3800" i="10"/>
  <c r="I3800" i="10" s="1"/>
  <c r="H3801" i="10"/>
  <c r="I3801" i="10" s="1"/>
  <c r="H3802" i="10"/>
  <c r="I3802" i="10" s="1"/>
  <c r="H3803" i="10"/>
  <c r="I3803" i="10" s="1"/>
  <c r="H3804" i="10"/>
  <c r="I3804" i="10" s="1"/>
  <c r="H3805" i="10"/>
  <c r="I3805" i="10" s="1"/>
  <c r="H3806" i="10"/>
  <c r="I3806" i="10" s="1"/>
  <c r="H3807" i="10"/>
  <c r="I3807" i="10" s="1"/>
  <c r="H3808" i="10"/>
  <c r="I3808" i="10" s="1"/>
  <c r="H3809" i="10"/>
  <c r="I3809" i="10" s="1"/>
  <c r="H3810" i="10"/>
  <c r="I3810" i="10" s="1"/>
  <c r="H3811" i="10"/>
  <c r="I3811" i="10" s="1"/>
  <c r="H3812" i="10"/>
  <c r="I3812" i="10" s="1"/>
  <c r="H3813" i="10"/>
  <c r="I3813" i="10" s="1"/>
  <c r="H3814" i="10"/>
  <c r="I3814" i="10" s="1"/>
  <c r="H3815" i="10"/>
  <c r="I3815" i="10" s="1"/>
  <c r="H3816" i="10"/>
  <c r="I3816" i="10" s="1"/>
  <c r="H3817" i="10"/>
  <c r="I3817" i="10" s="1"/>
  <c r="H3818" i="10"/>
  <c r="I3818" i="10" s="1"/>
  <c r="H3819" i="10"/>
  <c r="I3819" i="10" s="1"/>
  <c r="H3820" i="10"/>
  <c r="I3820" i="10" s="1"/>
  <c r="H3821" i="10"/>
  <c r="I3821" i="10" s="1"/>
  <c r="H3822" i="10"/>
  <c r="I3822" i="10" s="1"/>
  <c r="H3823" i="10"/>
  <c r="I3823" i="10" s="1"/>
  <c r="H3824" i="10"/>
  <c r="I3824" i="10" s="1"/>
  <c r="H3825" i="10"/>
  <c r="I3825" i="10" s="1"/>
  <c r="H3826" i="10"/>
  <c r="I3826" i="10" s="1"/>
  <c r="H3827" i="10"/>
  <c r="I3827" i="10" s="1"/>
  <c r="H3828" i="10"/>
  <c r="I3828" i="10" s="1"/>
  <c r="H3829" i="10"/>
  <c r="I3829" i="10" s="1"/>
  <c r="H3830" i="10"/>
  <c r="I3830" i="10" s="1"/>
  <c r="H3831" i="10"/>
  <c r="I3831" i="10" s="1"/>
  <c r="H3832" i="10"/>
  <c r="I3832" i="10" s="1"/>
  <c r="H3833" i="10"/>
  <c r="I3833" i="10" s="1"/>
  <c r="H3834" i="10"/>
  <c r="I3834" i="10" s="1"/>
  <c r="H3835" i="10"/>
  <c r="I3835" i="10" s="1"/>
  <c r="H3836" i="10"/>
  <c r="I3836" i="10" s="1"/>
  <c r="H3837" i="10"/>
  <c r="I3837" i="10" s="1"/>
  <c r="H3838" i="10"/>
  <c r="I3838" i="10" s="1"/>
  <c r="H3839" i="10"/>
  <c r="I3839" i="10" s="1"/>
  <c r="H3840" i="10"/>
  <c r="I3840" i="10" s="1"/>
  <c r="H3841" i="10"/>
  <c r="I3841" i="10" s="1"/>
  <c r="H3842" i="10"/>
  <c r="I3842" i="10" s="1"/>
  <c r="H3843" i="10"/>
  <c r="I3843" i="10" s="1"/>
  <c r="H3844" i="10"/>
  <c r="I3844" i="10" s="1"/>
  <c r="H3845" i="10"/>
  <c r="I3845" i="10" s="1"/>
  <c r="H3846" i="10"/>
  <c r="I3846" i="10" s="1"/>
  <c r="H3847" i="10"/>
  <c r="I3847" i="10" s="1"/>
  <c r="H3848" i="10"/>
  <c r="I3848" i="10" s="1"/>
  <c r="H3849" i="10"/>
  <c r="I3849" i="10" s="1"/>
  <c r="H3850" i="10"/>
  <c r="H3851" i="10"/>
  <c r="I3851" i="10" s="1"/>
  <c r="H3852" i="10"/>
  <c r="I3852" i="10" s="1"/>
  <c r="H3853" i="10"/>
  <c r="I3853" i="10" s="1"/>
  <c r="H3854" i="10"/>
  <c r="I3854" i="10" s="1"/>
  <c r="H3855" i="10"/>
  <c r="I3855" i="10" s="1"/>
  <c r="H3856" i="10"/>
  <c r="I3856" i="10" s="1"/>
  <c r="H3857" i="10"/>
  <c r="I3857" i="10" s="1"/>
  <c r="H3858" i="10"/>
  <c r="I3858" i="10" s="1"/>
  <c r="H3859" i="10"/>
  <c r="I3859" i="10" s="1"/>
  <c r="H3860" i="10"/>
  <c r="I3860" i="10" s="1"/>
  <c r="H3861" i="10"/>
  <c r="I3861" i="10" s="1"/>
  <c r="H3862" i="10"/>
  <c r="I3862" i="10" s="1"/>
  <c r="H3863" i="10"/>
  <c r="I3863" i="10" s="1"/>
  <c r="H3864" i="10"/>
  <c r="I3864" i="10" s="1"/>
  <c r="H3865" i="10"/>
  <c r="I3865" i="10" s="1"/>
  <c r="H3866" i="10"/>
  <c r="I3866" i="10" s="1"/>
  <c r="H3867" i="10"/>
  <c r="I3867" i="10" s="1"/>
  <c r="H3868" i="10"/>
  <c r="I3868" i="10" s="1"/>
  <c r="H3869" i="10"/>
  <c r="I3869" i="10" s="1"/>
  <c r="H3870" i="10"/>
  <c r="I3870" i="10" s="1"/>
  <c r="H3871" i="10"/>
  <c r="I3871" i="10" s="1"/>
  <c r="H3872" i="10"/>
  <c r="I3872" i="10" s="1"/>
  <c r="H3873" i="10"/>
  <c r="I3873" i="10" s="1"/>
  <c r="H3874" i="10"/>
  <c r="I3874" i="10" s="1"/>
  <c r="H3875" i="10"/>
  <c r="I3875" i="10" s="1"/>
  <c r="H3876" i="10"/>
  <c r="I3876" i="10" s="1"/>
  <c r="H3877" i="10"/>
  <c r="I3877" i="10" s="1"/>
  <c r="H3878" i="10"/>
  <c r="H3879" i="10"/>
  <c r="I3879" i="10" s="1"/>
  <c r="H3880" i="10"/>
  <c r="I3880" i="10" s="1"/>
  <c r="H3881" i="10"/>
  <c r="I3881" i="10" s="1"/>
  <c r="H3882" i="10"/>
  <c r="I3882" i="10" s="1"/>
  <c r="H3883" i="10"/>
  <c r="I3883" i="10" s="1"/>
  <c r="H3884" i="10"/>
  <c r="I3884" i="10" s="1"/>
  <c r="H3885" i="10"/>
  <c r="I3885" i="10" s="1"/>
  <c r="H3886" i="10"/>
  <c r="I3886" i="10" s="1"/>
  <c r="H3887" i="10"/>
  <c r="I3887" i="10" s="1"/>
  <c r="H3888" i="10"/>
  <c r="I3888" i="10" s="1"/>
  <c r="H3889" i="10"/>
  <c r="I3889" i="10" s="1"/>
  <c r="H3890" i="10"/>
  <c r="H3891" i="10"/>
  <c r="I3891" i="10" s="1"/>
  <c r="H3892" i="10"/>
  <c r="I3892" i="10" s="1"/>
  <c r="H3893" i="10"/>
  <c r="I3893" i="10" s="1"/>
  <c r="H3894" i="10"/>
  <c r="I3894" i="10" s="1"/>
  <c r="H3895" i="10"/>
  <c r="I3895" i="10" s="1"/>
  <c r="H3896" i="10"/>
  <c r="I3896" i="10" s="1"/>
  <c r="H3897" i="10"/>
  <c r="I3897" i="10" s="1"/>
  <c r="H3898" i="10"/>
  <c r="I3898" i="10" s="1"/>
  <c r="H3899" i="10"/>
  <c r="I3899" i="10" s="1"/>
  <c r="H3900" i="10"/>
  <c r="I3900" i="10" s="1"/>
  <c r="H3901" i="10"/>
  <c r="I3901" i="10" s="1"/>
  <c r="H3902" i="10"/>
  <c r="I3902" i="10" s="1"/>
  <c r="H3903" i="10"/>
  <c r="I3903" i="10" s="1"/>
  <c r="H3904" i="10"/>
  <c r="I3904" i="10" s="1"/>
  <c r="H3905" i="10"/>
  <c r="I3905" i="10" s="1"/>
  <c r="H3906" i="10"/>
  <c r="H3907" i="10"/>
  <c r="I3907" i="10" s="1"/>
  <c r="H3908" i="10"/>
  <c r="I3908" i="10" s="1"/>
  <c r="H3909" i="10"/>
  <c r="I3909" i="10" s="1"/>
  <c r="H3910" i="10"/>
  <c r="H3911" i="10"/>
  <c r="I3911" i="10" s="1"/>
  <c r="H3912" i="10"/>
  <c r="I3912" i="10" s="1"/>
  <c r="H3913" i="10"/>
  <c r="I3913" i="10" s="1"/>
  <c r="H3914" i="10"/>
  <c r="I3914" i="10" s="1"/>
  <c r="H3915" i="10"/>
  <c r="I3915" i="10" s="1"/>
  <c r="H3916" i="10"/>
  <c r="I3916" i="10" s="1"/>
  <c r="H3917" i="10"/>
  <c r="I3917" i="10" s="1"/>
  <c r="H3918" i="10"/>
  <c r="I3918" i="10" s="1"/>
  <c r="H3919" i="10"/>
  <c r="I3919" i="10" s="1"/>
  <c r="H3920" i="10"/>
  <c r="I3920" i="10" s="1"/>
  <c r="H3921" i="10"/>
  <c r="I3921" i="10" s="1"/>
  <c r="H3922" i="10"/>
  <c r="I3922" i="10" s="1"/>
  <c r="H3923" i="10"/>
  <c r="I3923" i="10" s="1"/>
  <c r="H3924" i="10"/>
  <c r="I3924" i="10" s="1"/>
  <c r="H3925" i="10"/>
  <c r="I3925" i="10" s="1"/>
  <c r="H3926" i="10"/>
  <c r="I3926" i="10" s="1"/>
  <c r="H3927" i="10"/>
  <c r="I3927" i="10" s="1"/>
  <c r="H3928" i="10"/>
  <c r="I3928" i="10" s="1"/>
  <c r="H3929" i="10"/>
  <c r="I3929" i="10" s="1"/>
  <c r="H3930" i="10"/>
  <c r="H3931" i="10"/>
  <c r="I3931" i="10" s="1"/>
  <c r="H3932" i="10"/>
  <c r="I3932" i="10" s="1"/>
  <c r="H3933" i="10"/>
  <c r="I3933" i="10" s="1"/>
  <c r="H3934" i="10"/>
  <c r="I3934" i="10" s="1"/>
  <c r="H3935" i="10"/>
  <c r="I3935" i="10" s="1"/>
  <c r="H3936" i="10"/>
  <c r="I3936" i="10" s="1"/>
  <c r="H3937" i="10"/>
  <c r="I3937" i="10" s="1"/>
  <c r="H3938" i="10"/>
  <c r="I3938" i="10" s="1"/>
  <c r="H3939" i="10"/>
  <c r="I3939" i="10" s="1"/>
  <c r="H3940" i="10"/>
  <c r="I3940" i="10" s="1"/>
  <c r="H3941" i="10"/>
  <c r="I3941" i="10" s="1"/>
  <c r="H3942" i="10"/>
  <c r="I3942" i="10" s="1"/>
  <c r="H3943" i="10"/>
  <c r="I3943" i="10" s="1"/>
  <c r="H3944" i="10"/>
  <c r="I3944" i="10" s="1"/>
  <c r="H3945" i="10"/>
  <c r="I3945" i="10" s="1"/>
  <c r="H3946" i="10"/>
  <c r="H3947" i="10"/>
  <c r="I3947" i="10" s="1"/>
  <c r="H3948" i="10"/>
  <c r="I3948" i="10" s="1"/>
  <c r="H3949" i="10"/>
  <c r="I3949" i="10" s="1"/>
  <c r="H3950" i="10"/>
  <c r="I3950" i="10" s="1"/>
  <c r="H3951" i="10"/>
  <c r="I3951" i="10" s="1"/>
  <c r="H3952" i="10"/>
  <c r="I3952" i="10" s="1"/>
  <c r="H3953" i="10"/>
  <c r="I3953" i="10" s="1"/>
  <c r="H3954" i="10"/>
  <c r="I3954" i="10" s="1"/>
  <c r="H3955" i="10"/>
  <c r="I3955" i="10" s="1"/>
  <c r="H3956" i="10"/>
  <c r="I3956" i="10" s="1"/>
  <c r="H3957" i="10"/>
  <c r="I3957" i="10" s="1"/>
  <c r="H3958" i="10"/>
  <c r="I3958" i="10" s="1"/>
  <c r="H3959" i="10"/>
  <c r="I3959" i="10" s="1"/>
  <c r="H3960" i="10"/>
  <c r="I3960" i="10" s="1"/>
  <c r="H3961" i="10"/>
  <c r="I3961" i="10" s="1"/>
  <c r="H3962" i="10"/>
  <c r="I3962" i="10" s="1"/>
  <c r="H3963" i="10"/>
  <c r="I3963" i="10" s="1"/>
  <c r="H3964" i="10"/>
  <c r="I3964" i="10" s="1"/>
  <c r="H3965" i="10"/>
  <c r="I3965" i="10" s="1"/>
  <c r="H3966" i="10"/>
  <c r="I3966" i="10" s="1"/>
  <c r="H3967" i="10"/>
  <c r="I3967" i="10" s="1"/>
  <c r="H3968" i="10"/>
  <c r="I3968" i="10" s="1"/>
  <c r="H3969" i="10"/>
  <c r="I3969" i="10" s="1"/>
  <c r="H3970" i="10"/>
  <c r="I3970" i="10" s="1"/>
  <c r="H3971" i="10"/>
  <c r="I3971" i="10" s="1"/>
  <c r="H3972" i="10"/>
  <c r="I3972" i="10" s="1"/>
  <c r="H3973" i="10"/>
  <c r="I3973" i="10" s="1"/>
  <c r="H3974" i="10"/>
  <c r="I3974" i="10" s="1"/>
  <c r="H3975" i="10"/>
  <c r="I3975" i="10" s="1"/>
  <c r="H3976" i="10"/>
  <c r="I3976" i="10" s="1"/>
  <c r="H3977" i="10"/>
  <c r="I3977" i="10" s="1"/>
  <c r="H3978" i="10"/>
  <c r="I3978" i="10" s="1"/>
  <c r="H3979" i="10"/>
  <c r="I3979" i="10" s="1"/>
  <c r="H3980" i="10"/>
  <c r="I3980" i="10" s="1"/>
  <c r="H3981" i="10"/>
  <c r="I3981" i="10" s="1"/>
  <c r="H3982" i="10"/>
  <c r="I3982" i="10" s="1"/>
  <c r="H3983" i="10"/>
  <c r="I3983" i="10" s="1"/>
  <c r="H3984" i="10"/>
  <c r="I3984" i="10" s="1"/>
  <c r="H3985" i="10"/>
  <c r="I3985" i="10" s="1"/>
  <c r="H3986" i="10"/>
  <c r="H3987" i="10"/>
  <c r="I3987" i="10" s="1"/>
  <c r="H3988" i="10"/>
  <c r="I3988" i="10" s="1"/>
  <c r="H3989" i="10"/>
  <c r="I3989" i="10" s="1"/>
  <c r="H3990" i="10"/>
  <c r="I3990" i="10" s="1"/>
  <c r="H3991" i="10"/>
  <c r="I3991" i="10" s="1"/>
  <c r="H3992" i="10"/>
  <c r="I3992" i="10" s="1"/>
  <c r="H3993" i="10"/>
  <c r="I3993" i="10" s="1"/>
  <c r="H3994" i="10"/>
  <c r="I3994" i="10" s="1"/>
  <c r="H3995" i="10"/>
  <c r="I3995" i="10" s="1"/>
  <c r="H3996" i="10"/>
  <c r="I3996" i="10" s="1"/>
  <c r="H3997" i="10"/>
  <c r="I3997" i="10" s="1"/>
  <c r="H3998" i="10"/>
  <c r="I3998" i="10" s="1"/>
  <c r="H3999" i="10"/>
  <c r="I3999" i="10" s="1"/>
  <c r="H4000" i="10"/>
  <c r="I4000" i="10" s="1"/>
  <c r="H4001" i="10"/>
  <c r="I4001" i="10" s="1"/>
  <c r="H4002" i="10"/>
  <c r="I4002" i="10" s="1"/>
  <c r="H4003" i="10"/>
  <c r="I4003" i="10" s="1"/>
  <c r="H4004" i="10"/>
  <c r="I4004" i="10" s="1"/>
  <c r="H4005" i="10"/>
  <c r="I4005" i="10" s="1"/>
  <c r="H4006" i="10"/>
  <c r="I4006" i="10" s="1"/>
  <c r="H4007" i="10"/>
  <c r="I4007" i="10" s="1"/>
  <c r="H4008" i="10"/>
  <c r="I4008" i="10" s="1"/>
  <c r="H4009" i="10"/>
  <c r="I4009" i="10" s="1"/>
  <c r="H4010" i="10"/>
  <c r="I4010" i="10" s="1"/>
  <c r="H4011" i="10"/>
  <c r="I4011" i="10" s="1"/>
  <c r="H4012" i="10"/>
  <c r="I4012" i="10" s="1"/>
  <c r="H4013" i="10"/>
  <c r="I4013" i="10" s="1"/>
  <c r="H4014" i="10"/>
  <c r="H4015" i="10"/>
  <c r="H4016" i="10"/>
  <c r="I4016" i="10" s="1"/>
  <c r="H4017" i="10"/>
  <c r="I4017" i="10" s="1"/>
  <c r="H4018" i="10"/>
  <c r="I4018" i="10" s="1"/>
  <c r="H4019" i="10"/>
  <c r="I4019" i="10" s="1"/>
  <c r="H4020" i="10"/>
  <c r="I4020" i="10" s="1"/>
  <c r="H4021" i="10"/>
  <c r="I4021" i="10" s="1"/>
  <c r="H4022" i="10"/>
  <c r="I4022" i="10" s="1"/>
  <c r="H4023" i="10"/>
  <c r="I4023" i="10" s="1"/>
  <c r="H4024" i="10"/>
  <c r="I4024" i="10" s="1"/>
  <c r="H4025" i="10"/>
  <c r="I4025" i="10" s="1"/>
  <c r="H4026" i="10"/>
  <c r="I4026" i="10" s="1"/>
  <c r="H4027" i="10"/>
  <c r="I4027" i="10" s="1"/>
  <c r="H4028" i="10"/>
  <c r="I4028" i="10" s="1"/>
  <c r="H4029" i="10"/>
  <c r="I4029" i="10" s="1"/>
  <c r="H4030" i="10"/>
  <c r="I4030" i="10" s="1"/>
  <c r="H4031" i="10"/>
  <c r="I4031" i="10" s="1"/>
  <c r="H4032" i="10"/>
  <c r="I4032" i="10" s="1"/>
  <c r="H4033" i="10"/>
  <c r="I4033" i="10" s="1"/>
  <c r="H4034" i="10"/>
  <c r="I4034" i="10" s="1"/>
  <c r="H4035" i="10"/>
  <c r="I4035" i="10" s="1"/>
  <c r="H4036" i="10"/>
  <c r="I4036" i="10" s="1"/>
  <c r="H4037" i="10"/>
  <c r="I4037" i="10" s="1"/>
  <c r="H4038" i="10"/>
  <c r="I4038" i="10" s="1"/>
  <c r="H4039" i="10"/>
  <c r="I4039" i="10" s="1"/>
  <c r="H4040" i="10"/>
  <c r="I4040" i="10" s="1"/>
  <c r="H4041" i="10"/>
  <c r="I4041" i="10" s="1"/>
  <c r="H4042" i="10"/>
  <c r="H4043" i="10"/>
  <c r="I4043" i="10" s="1"/>
  <c r="H4044" i="10"/>
  <c r="I4044" i="10" s="1"/>
  <c r="H4045" i="10"/>
  <c r="I4045" i="10" s="1"/>
  <c r="H4046" i="10"/>
  <c r="I4046" i="10" s="1"/>
  <c r="H4047" i="10"/>
  <c r="I4047" i="10" s="1"/>
  <c r="H4048" i="10"/>
  <c r="I4048" i="10" s="1"/>
  <c r="H4049" i="10"/>
  <c r="I4049" i="10" s="1"/>
  <c r="H4050" i="10"/>
  <c r="I4050" i="10" s="1"/>
  <c r="H4051" i="10"/>
  <c r="I4051" i="10" s="1"/>
  <c r="H4052" i="10"/>
  <c r="I4052" i="10" s="1"/>
  <c r="H4053" i="10"/>
  <c r="I4053" i="10" s="1"/>
  <c r="H4054" i="10"/>
  <c r="I4054" i="10" s="1"/>
  <c r="H4055" i="10"/>
  <c r="I4055" i="10" s="1"/>
  <c r="H4056" i="10"/>
  <c r="I4056" i="10" s="1"/>
  <c r="H4057" i="10"/>
  <c r="I4057" i="10" s="1"/>
  <c r="H4058" i="10"/>
  <c r="I4058" i="10" s="1"/>
  <c r="H4059" i="10"/>
  <c r="I4059" i="10" s="1"/>
  <c r="H4060" i="10"/>
  <c r="I4060" i="10" s="1"/>
  <c r="H4061" i="10"/>
  <c r="I4061" i="10" s="1"/>
  <c r="H4062" i="10"/>
  <c r="I4062" i="10" s="1"/>
  <c r="H4063" i="10"/>
  <c r="I4063" i="10" s="1"/>
  <c r="H4064" i="10"/>
  <c r="I4064" i="10" s="1"/>
  <c r="H4065" i="10"/>
  <c r="I4065" i="10" s="1"/>
  <c r="H4066" i="10"/>
  <c r="I4066" i="10" s="1"/>
  <c r="H4067" i="10"/>
  <c r="I4067" i="10" s="1"/>
  <c r="H4068" i="10"/>
  <c r="I4068" i="10" s="1"/>
  <c r="H4069" i="10"/>
  <c r="I4069" i="10" s="1"/>
  <c r="H4070" i="10"/>
  <c r="I4070" i="10" s="1"/>
  <c r="H4071" i="10"/>
  <c r="I4071" i="10" s="1"/>
  <c r="H4072" i="10"/>
  <c r="I4072" i="10" s="1"/>
  <c r="H4073" i="10"/>
  <c r="I4073" i="10" s="1"/>
  <c r="H4074" i="10"/>
  <c r="I4074" i="10" s="1"/>
  <c r="H4075" i="10"/>
  <c r="I4075" i="10" s="1"/>
  <c r="H4076" i="10"/>
  <c r="I4076" i="10" s="1"/>
  <c r="H4077" i="10"/>
  <c r="I4077" i="10" s="1"/>
  <c r="H4078" i="10"/>
  <c r="I4078" i="10" s="1"/>
  <c r="H4079" i="10"/>
  <c r="I4079" i="10" s="1"/>
  <c r="H4080" i="10"/>
  <c r="I4080" i="10" s="1"/>
  <c r="H4081" i="10"/>
  <c r="I4081" i="10" s="1"/>
  <c r="H4082" i="10"/>
  <c r="H4083" i="10"/>
  <c r="I4083" i="10" s="1"/>
  <c r="H4084" i="10"/>
  <c r="I4084" i="10" s="1"/>
  <c r="H4085" i="10"/>
  <c r="I4085" i="10" s="1"/>
  <c r="H4086" i="10"/>
  <c r="I4086" i="10" s="1"/>
  <c r="H4087" i="10"/>
  <c r="I4087" i="10" s="1"/>
  <c r="H4088" i="10"/>
  <c r="I4088" i="10" s="1"/>
  <c r="H4089" i="10"/>
  <c r="I4089" i="10" s="1"/>
  <c r="H4090" i="10"/>
  <c r="I4090" i="10" s="1"/>
  <c r="H4091" i="10"/>
  <c r="I4091" i="10" s="1"/>
  <c r="H4092" i="10"/>
  <c r="I4092" i="10" s="1"/>
  <c r="H4093" i="10"/>
  <c r="I4093" i="10" s="1"/>
  <c r="H4094" i="10"/>
  <c r="I4094" i="10" s="1"/>
  <c r="H4095" i="10"/>
  <c r="I4095" i="10" s="1"/>
  <c r="H4096" i="10"/>
  <c r="I4096" i="10" s="1"/>
  <c r="H4097" i="10"/>
  <c r="I4097" i="10" s="1"/>
  <c r="H4098" i="10"/>
  <c r="I4098" i="10" s="1"/>
  <c r="H4099" i="10"/>
  <c r="I4099" i="10" s="1"/>
  <c r="H4100" i="10"/>
  <c r="I4100" i="10" s="1"/>
  <c r="H4101" i="10"/>
  <c r="I4101" i="10" s="1"/>
  <c r="H4102" i="10"/>
  <c r="I4102" i="10" s="1"/>
  <c r="H4103" i="10"/>
  <c r="I4103" i="10" s="1"/>
  <c r="H4104" i="10"/>
  <c r="I4104" i="10" s="1"/>
  <c r="H4105" i="10"/>
  <c r="I4105" i="10" s="1"/>
  <c r="H4106" i="10"/>
  <c r="I4106" i="10" s="1"/>
  <c r="H4107" i="10"/>
  <c r="I4107" i="10" s="1"/>
  <c r="H4108" i="10"/>
  <c r="I4108" i="10" s="1"/>
  <c r="H4109" i="10"/>
  <c r="I4109" i="10" s="1"/>
  <c r="H4110" i="10"/>
  <c r="I4110" i="10" s="1"/>
  <c r="H4111" i="10"/>
  <c r="I4111" i="10" s="1"/>
  <c r="H4112" i="10"/>
  <c r="I4112" i="10" s="1"/>
  <c r="H4113" i="10"/>
  <c r="I4113" i="10" s="1"/>
  <c r="H4114" i="10"/>
  <c r="I4114" i="10" s="1"/>
  <c r="H4115" i="10"/>
  <c r="I4115" i="10" s="1"/>
  <c r="H4116" i="10"/>
  <c r="I4116" i="10" s="1"/>
  <c r="H4117" i="10"/>
  <c r="I4117" i="10" s="1"/>
  <c r="H4118" i="10"/>
  <c r="I4118" i="10" s="1"/>
  <c r="H4119" i="10"/>
  <c r="I4119" i="10" s="1"/>
  <c r="H4120" i="10"/>
  <c r="I4120" i="10" s="1"/>
  <c r="H4121" i="10"/>
  <c r="I4121" i="10" s="1"/>
  <c r="H4122" i="10"/>
  <c r="I4122" i="10" s="1"/>
  <c r="H4123" i="10"/>
  <c r="I4123" i="10" s="1"/>
  <c r="H4124" i="10"/>
  <c r="I4124" i="10" s="1"/>
  <c r="H4125" i="10"/>
  <c r="I4125" i="10" s="1"/>
  <c r="H4126" i="10"/>
  <c r="I4126" i="10" s="1"/>
  <c r="H4127" i="10"/>
  <c r="I4127" i="10" s="1"/>
  <c r="H4128" i="10"/>
  <c r="I4128" i="10" s="1"/>
  <c r="H4129" i="10"/>
  <c r="I4129" i="10" s="1"/>
  <c r="H4130" i="10"/>
  <c r="H4131" i="10"/>
  <c r="I4131" i="10" s="1"/>
  <c r="H4132" i="10"/>
  <c r="I4132" i="10" s="1"/>
  <c r="H4133" i="10"/>
  <c r="I4133" i="10" s="1"/>
  <c r="H4134" i="10"/>
  <c r="I4134" i="10" s="1"/>
  <c r="H4135" i="10"/>
  <c r="I4135" i="10" s="1"/>
  <c r="H4136" i="10"/>
  <c r="I4136" i="10" s="1"/>
  <c r="H4137" i="10"/>
  <c r="I4137" i="10" s="1"/>
  <c r="H4138" i="10"/>
  <c r="I4138" i="10" s="1"/>
  <c r="H4139" i="10"/>
  <c r="I4139" i="10" s="1"/>
  <c r="H4140" i="10"/>
  <c r="I4140" i="10" s="1"/>
  <c r="H4141" i="10"/>
  <c r="I4141" i="10" s="1"/>
  <c r="H4142" i="10"/>
  <c r="I4142" i="10" s="1"/>
  <c r="H4143" i="10"/>
  <c r="I4143" i="10" s="1"/>
  <c r="H4144" i="10"/>
  <c r="I4144" i="10" s="1"/>
  <c r="H4145" i="10"/>
  <c r="I4145" i="10" s="1"/>
  <c r="H4146" i="10"/>
  <c r="I4146" i="10" s="1"/>
  <c r="H4147" i="10"/>
  <c r="I4147" i="10" s="1"/>
  <c r="H4148" i="10"/>
  <c r="I4148" i="10" s="1"/>
  <c r="H4149" i="10"/>
  <c r="I4149" i="10" s="1"/>
  <c r="H4150" i="10"/>
  <c r="H4151" i="10"/>
  <c r="I4151" i="10" s="1"/>
  <c r="H4152" i="10"/>
  <c r="I4152" i="10" s="1"/>
  <c r="H4153" i="10"/>
  <c r="I4153" i="10" s="1"/>
  <c r="H4154" i="10"/>
  <c r="I4154" i="10" s="1"/>
  <c r="H4155" i="10"/>
  <c r="I4155" i="10" s="1"/>
  <c r="H4156" i="10"/>
  <c r="I4156" i="10" s="1"/>
  <c r="H4157" i="10"/>
  <c r="I4157" i="10" s="1"/>
  <c r="H4158" i="10"/>
  <c r="I4158" i="10" s="1"/>
  <c r="H4159" i="10"/>
  <c r="I4159" i="10" s="1"/>
  <c r="H4160" i="10"/>
  <c r="I4160" i="10" s="1"/>
  <c r="H4161" i="10"/>
  <c r="I4161" i="10" s="1"/>
  <c r="H4162" i="10"/>
  <c r="I4162" i="10" s="1"/>
  <c r="H4163" i="10"/>
  <c r="I4163" i="10" s="1"/>
  <c r="H4164" i="10"/>
  <c r="I4164" i="10" s="1"/>
  <c r="H4165" i="10"/>
  <c r="I4165" i="10" s="1"/>
  <c r="H4166" i="10"/>
  <c r="I4166" i="10" s="1"/>
  <c r="H4167" i="10"/>
  <c r="I4167" i="10" s="1"/>
  <c r="H4168" i="10"/>
  <c r="I4168" i="10" s="1"/>
  <c r="H4169" i="10"/>
  <c r="I4169" i="10" s="1"/>
  <c r="H4170" i="10"/>
  <c r="I4170" i="10" s="1"/>
  <c r="H4171" i="10"/>
  <c r="I4171" i="10" s="1"/>
  <c r="H4172" i="10"/>
  <c r="I4172" i="10" s="1"/>
  <c r="H4173" i="10"/>
  <c r="I4173" i="10" s="1"/>
  <c r="H4174" i="10"/>
  <c r="I4174" i="10" s="1"/>
  <c r="H4175" i="10"/>
  <c r="I4175" i="10" s="1"/>
  <c r="H4176" i="10"/>
  <c r="I4176" i="10" s="1"/>
  <c r="H4177" i="10"/>
  <c r="I4177" i="10" s="1"/>
  <c r="H4178" i="10"/>
  <c r="I4178" i="10" s="1"/>
  <c r="H4179" i="10"/>
  <c r="I4179" i="10" s="1"/>
  <c r="H4180" i="10"/>
  <c r="I4180" i="10" s="1"/>
  <c r="H4181" i="10"/>
  <c r="I4181" i="10" s="1"/>
  <c r="H4182" i="10"/>
  <c r="H4183" i="10"/>
  <c r="I4183" i="10" s="1"/>
  <c r="H4184" i="10"/>
  <c r="I4184" i="10" s="1"/>
  <c r="H4185" i="10"/>
  <c r="I4185" i="10" s="1"/>
  <c r="H4186" i="10"/>
  <c r="I4186" i="10" s="1"/>
  <c r="H4187" i="10"/>
  <c r="I4187" i="10" s="1"/>
  <c r="H4188" i="10"/>
  <c r="I4188" i="10" s="1"/>
  <c r="H4189" i="10"/>
  <c r="I4189" i="10" s="1"/>
  <c r="H4190" i="10"/>
  <c r="I4190" i="10" s="1"/>
  <c r="H4191" i="10"/>
  <c r="I4191" i="10" s="1"/>
  <c r="H4192" i="10"/>
  <c r="I4192" i="10" s="1"/>
  <c r="H4193" i="10"/>
  <c r="I4193" i="10" s="1"/>
  <c r="H4194" i="10"/>
  <c r="H4195" i="10"/>
  <c r="I4195" i="10" s="1"/>
  <c r="H4196" i="10"/>
  <c r="I4196" i="10" s="1"/>
  <c r="H4197" i="10"/>
  <c r="I4197" i="10" s="1"/>
  <c r="H4198" i="10"/>
  <c r="I4198" i="10" s="1"/>
  <c r="H4199" i="10"/>
  <c r="I4199" i="10" s="1"/>
  <c r="H4200" i="10"/>
  <c r="I4200" i="10" s="1"/>
  <c r="H4201" i="10"/>
  <c r="I4201" i="10" s="1"/>
  <c r="H4202" i="10"/>
  <c r="I4202" i="10" s="1"/>
  <c r="H4203" i="10"/>
  <c r="I4203" i="10" s="1"/>
  <c r="H4204" i="10"/>
  <c r="I4204" i="10" s="1"/>
  <c r="H4205" i="10"/>
  <c r="I4205" i="10" s="1"/>
  <c r="H4206" i="10"/>
  <c r="I4206" i="10" s="1"/>
  <c r="H4207" i="10"/>
  <c r="I4207" i="10" s="1"/>
  <c r="H4208" i="10"/>
  <c r="I4208" i="10" s="1"/>
  <c r="H4209" i="10"/>
  <c r="I4209" i="10" s="1"/>
  <c r="H4210" i="10"/>
  <c r="I4210" i="10" s="1"/>
  <c r="H4211" i="10"/>
  <c r="I4211" i="10" s="1"/>
  <c r="H4212" i="10"/>
  <c r="I4212" i="10" s="1"/>
  <c r="H4213" i="10"/>
  <c r="I4213" i="10" s="1"/>
  <c r="H4214" i="10"/>
  <c r="I4214" i="10" s="1"/>
  <c r="H4215" i="10"/>
  <c r="I4215" i="10" s="1"/>
  <c r="H4216" i="10"/>
  <c r="I4216" i="10" s="1"/>
  <c r="H4217" i="10"/>
  <c r="I4217" i="10" s="1"/>
  <c r="H4218" i="10"/>
  <c r="I4218" i="10" s="1"/>
  <c r="H4219" i="10"/>
  <c r="I4219" i="10" s="1"/>
  <c r="H4220" i="10"/>
  <c r="I4220" i="10" s="1"/>
  <c r="H4221" i="10"/>
  <c r="I4221" i="10" s="1"/>
  <c r="H4222" i="10"/>
  <c r="I4222" i="10" s="1"/>
  <c r="H4223" i="10"/>
  <c r="I4223" i="10" s="1"/>
  <c r="H4224" i="10"/>
  <c r="I4224" i="10" s="1"/>
  <c r="H4225" i="10"/>
  <c r="I4225" i="10" s="1"/>
  <c r="H4226" i="10"/>
  <c r="I4226" i="10" s="1"/>
  <c r="H4227" i="10"/>
  <c r="I4227" i="10" s="1"/>
  <c r="H4228" i="10"/>
  <c r="I4228" i="10" s="1"/>
  <c r="H4229" i="10"/>
  <c r="I4229" i="10" s="1"/>
  <c r="H4230" i="10"/>
  <c r="I4230" i="10" s="1"/>
  <c r="H4231" i="10"/>
  <c r="I4231" i="10" s="1"/>
  <c r="H4232" i="10"/>
  <c r="I4232" i="10" s="1"/>
  <c r="H4233" i="10"/>
  <c r="I4233" i="10" s="1"/>
  <c r="H4234" i="10"/>
  <c r="I4234" i="10" s="1"/>
  <c r="H4235" i="10"/>
  <c r="I4235" i="10" s="1"/>
  <c r="H4236" i="10"/>
  <c r="I4236" i="10" s="1"/>
  <c r="H4237" i="10"/>
  <c r="I4237" i="10" s="1"/>
  <c r="H4238" i="10"/>
  <c r="I4238" i="10" s="1"/>
  <c r="H4239" i="10"/>
  <c r="I4239" i="10" s="1"/>
  <c r="H4240" i="10"/>
  <c r="I4240" i="10" s="1"/>
  <c r="H4241" i="10"/>
  <c r="I4241" i="10" s="1"/>
  <c r="H4242" i="10"/>
  <c r="I4242" i="10" s="1"/>
  <c r="H4243" i="10"/>
  <c r="I4243" i="10" s="1"/>
  <c r="H4244" i="10"/>
  <c r="I4244" i="10" s="1"/>
  <c r="H4245" i="10"/>
  <c r="I4245" i="10" s="1"/>
  <c r="H4246" i="10"/>
  <c r="I4246" i="10" s="1"/>
  <c r="H4247" i="10"/>
  <c r="I4247" i="10" s="1"/>
  <c r="H4248" i="10"/>
  <c r="I4248" i="10" s="1"/>
  <c r="H4249" i="10"/>
  <c r="I4249" i="10" s="1"/>
  <c r="H4250" i="10"/>
  <c r="I4250" i="10" s="1"/>
  <c r="H4251" i="10"/>
  <c r="I4251" i="10" s="1"/>
  <c r="H4252" i="10"/>
  <c r="I4252" i="10" s="1"/>
  <c r="H4253" i="10"/>
  <c r="I4253" i="10" s="1"/>
  <c r="H4254" i="10"/>
  <c r="I4254" i="10" s="1"/>
  <c r="H4255" i="10"/>
  <c r="I4255" i="10" s="1"/>
  <c r="H4256" i="10"/>
  <c r="I4256" i="10" s="1"/>
  <c r="H4257" i="10"/>
  <c r="I4257" i="10" s="1"/>
  <c r="H4258" i="10"/>
  <c r="I4258" i="10" s="1"/>
  <c r="H4259" i="10"/>
  <c r="I4259" i="10" s="1"/>
  <c r="H4260" i="10"/>
  <c r="I4260" i="10" s="1"/>
  <c r="H4261" i="10"/>
  <c r="I4261" i="10" s="1"/>
  <c r="H4262" i="10"/>
  <c r="H4263" i="10"/>
  <c r="I4263" i="10" s="1"/>
  <c r="H4264" i="10"/>
  <c r="I4264" i="10" s="1"/>
  <c r="H4265" i="10"/>
  <c r="I4265" i="10" s="1"/>
  <c r="H4266" i="10"/>
  <c r="I4266" i="10" s="1"/>
  <c r="H4267" i="10"/>
  <c r="I4267" i="10" s="1"/>
  <c r="H4268" i="10"/>
  <c r="I4268" i="10" s="1"/>
  <c r="H4269" i="10"/>
  <c r="I4269" i="10" s="1"/>
  <c r="H4270" i="10"/>
  <c r="I4270" i="10" s="1"/>
  <c r="H4271" i="10"/>
  <c r="I4271" i="10" s="1"/>
  <c r="H4272" i="10"/>
  <c r="I4272" i="10" s="1"/>
  <c r="H4273" i="10"/>
  <c r="I4273" i="10" s="1"/>
  <c r="H4274" i="10"/>
  <c r="I4274" i="10" s="1"/>
  <c r="H4275" i="10"/>
  <c r="I4275" i="10" s="1"/>
  <c r="H4276" i="10"/>
  <c r="I4276" i="10" s="1"/>
  <c r="H4277" i="10"/>
  <c r="I4277" i="10" s="1"/>
  <c r="H4278" i="10"/>
  <c r="I4278" i="10" s="1"/>
  <c r="H4279" i="10"/>
  <c r="I4279" i="10" s="1"/>
  <c r="H4280" i="10"/>
  <c r="I4280" i="10" s="1"/>
  <c r="H4281" i="10"/>
  <c r="I4281" i="10" s="1"/>
  <c r="H4282" i="10"/>
  <c r="H4283" i="10"/>
  <c r="I4283" i="10" s="1"/>
  <c r="H4284" i="10"/>
  <c r="I4284" i="10" s="1"/>
  <c r="H4285" i="10"/>
  <c r="I4285" i="10" s="1"/>
  <c r="H4286" i="10"/>
  <c r="I4286" i="10" s="1"/>
  <c r="H4287" i="10"/>
  <c r="I4287" i="10" s="1"/>
  <c r="H4288" i="10"/>
  <c r="I4288" i="10" s="1"/>
  <c r="H4289" i="10"/>
  <c r="I4289" i="10" s="1"/>
  <c r="H4290" i="10"/>
  <c r="I4290" i="10" s="1"/>
  <c r="H4291" i="10"/>
  <c r="I4291" i="10" s="1"/>
  <c r="H4292" i="10"/>
  <c r="I4292" i="10" s="1"/>
  <c r="H4293" i="10"/>
  <c r="I4293" i="10" s="1"/>
  <c r="H4294" i="10"/>
  <c r="H4295" i="10"/>
  <c r="I4295" i="10" s="1"/>
  <c r="H4296" i="10"/>
  <c r="I4296" i="10" s="1"/>
  <c r="H4297" i="10"/>
  <c r="I4297" i="10" s="1"/>
  <c r="H4298" i="10"/>
  <c r="I4298" i="10" s="1"/>
  <c r="H4299" i="10"/>
  <c r="I4299" i="10" s="1"/>
  <c r="H4300" i="10"/>
  <c r="I4300" i="10" s="1"/>
  <c r="H4301" i="10"/>
  <c r="I4301" i="10" s="1"/>
  <c r="H4302" i="10"/>
  <c r="I4302" i="10" s="1"/>
  <c r="H4303" i="10"/>
  <c r="I4303" i="10" s="1"/>
  <c r="H4304" i="10"/>
  <c r="I4304" i="10" s="1"/>
  <c r="H4305" i="10"/>
  <c r="I4305" i="10" s="1"/>
  <c r="H4306" i="10"/>
  <c r="H4307" i="10"/>
  <c r="I4307" i="10" s="1"/>
  <c r="H4308" i="10"/>
  <c r="I4308" i="10" s="1"/>
  <c r="H4309" i="10"/>
  <c r="I4309" i="10" s="1"/>
  <c r="H4310" i="10"/>
  <c r="I4310" i="10" s="1"/>
  <c r="H4311" i="10"/>
  <c r="I4311" i="10" s="1"/>
  <c r="H4312" i="10"/>
  <c r="I4312" i="10" s="1"/>
  <c r="H4313" i="10"/>
  <c r="I4313" i="10" s="1"/>
  <c r="H4314" i="10"/>
  <c r="I4314" i="10" s="1"/>
  <c r="H4315" i="10"/>
  <c r="I4315" i="10" s="1"/>
  <c r="H4316" i="10"/>
  <c r="I4316" i="10" s="1"/>
  <c r="H4317" i="10"/>
  <c r="I4317" i="10" s="1"/>
  <c r="H4318" i="10"/>
  <c r="I4318" i="10" s="1"/>
  <c r="H4319" i="10"/>
  <c r="I4319" i="10" s="1"/>
  <c r="H4320" i="10"/>
  <c r="I4320" i="10" s="1"/>
  <c r="H4321" i="10"/>
  <c r="I4321" i="10" s="1"/>
  <c r="H4322" i="10"/>
  <c r="I4322" i="10" s="1"/>
  <c r="H4323" i="10"/>
  <c r="I4323" i="10" s="1"/>
  <c r="H4324" i="10"/>
  <c r="I4324" i="10" s="1"/>
  <c r="H4325" i="10"/>
  <c r="I4325" i="10" s="1"/>
  <c r="H4326" i="10"/>
  <c r="I4326" i="10" s="1"/>
  <c r="H4327" i="10"/>
  <c r="I4327" i="10" s="1"/>
  <c r="H4328" i="10"/>
  <c r="I4328" i="10" s="1"/>
  <c r="H4329" i="10"/>
  <c r="I4329" i="10" s="1"/>
  <c r="H4330" i="10"/>
  <c r="I4330" i="10" s="1"/>
  <c r="H4331" i="10"/>
  <c r="I4331" i="10" s="1"/>
  <c r="H4332" i="10"/>
  <c r="I4332" i="10" s="1"/>
  <c r="H4333" i="10"/>
  <c r="I4333" i="10" s="1"/>
  <c r="H4334" i="10"/>
  <c r="I4334" i="10" s="1"/>
  <c r="H4335" i="10"/>
  <c r="I4335" i="10" s="1"/>
  <c r="H4336" i="10"/>
  <c r="I4336" i="10" s="1"/>
  <c r="H4337" i="10"/>
  <c r="I4337" i="10" s="1"/>
  <c r="H4338" i="10"/>
  <c r="I4338" i="10" s="1"/>
  <c r="H4339" i="10"/>
  <c r="I4339" i="10" s="1"/>
  <c r="H4340" i="10"/>
  <c r="I4340" i="10" s="1"/>
  <c r="H4341" i="10"/>
  <c r="I4341" i="10" s="1"/>
  <c r="H4342" i="10"/>
  <c r="H4343" i="10"/>
  <c r="I4343" i="10" s="1"/>
  <c r="H4344" i="10"/>
  <c r="I4344" i="10" s="1"/>
  <c r="H4345" i="10"/>
  <c r="I4345" i="10" s="1"/>
  <c r="H4346" i="10"/>
  <c r="I4346" i="10" s="1"/>
  <c r="H4347" i="10"/>
  <c r="I4347" i="10" s="1"/>
  <c r="H4348" i="10"/>
  <c r="I4348" i="10" s="1"/>
  <c r="H4349" i="10"/>
  <c r="I4349" i="10" s="1"/>
  <c r="H4350" i="10"/>
  <c r="I4350" i="10" s="1"/>
  <c r="H4351" i="10"/>
  <c r="I4351" i="10" s="1"/>
  <c r="H4352" i="10"/>
  <c r="I4352" i="10" s="1"/>
  <c r="H4353" i="10"/>
  <c r="I4353" i="10" s="1"/>
  <c r="H4354" i="10"/>
  <c r="I4354" i="10" s="1"/>
  <c r="H4355" i="10"/>
  <c r="I4355" i="10" s="1"/>
  <c r="H4356" i="10"/>
  <c r="I4356" i="10" s="1"/>
  <c r="H4357" i="10"/>
  <c r="I4357" i="10" s="1"/>
  <c r="H4358" i="10"/>
  <c r="I4358" i="10" s="1"/>
  <c r="H4359" i="10"/>
  <c r="I4359" i="10" s="1"/>
  <c r="H4360" i="10"/>
  <c r="I4360" i="10" s="1"/>
  <c r="H4361" i="10"/>
  <c r="I4361" i="10" s="1"/>
  <c r="H4362" i="10"/>
  <c r="I4362" i="10" s="1"/>
  <c r="H4363" i="10"/>
  <c r="I4363" i="10" s="1"/>
  <c r="H4364" i="10"/>
  <c r="I4364" i="10" s="1"/>
  <c r="H4365" i="10"/>
  <c r="I4365" i="10" s="1"/>
  <c r="H4366" i="10"/>
  <c r="I4366" i="10" s="1"/>
  <c r="H4367" i="10"/>
  <c r="I4367" i="10" s="1"/>
  <c r="H4368" i="10"/>
  <c r="I4368" i="10" s="1"/>
  <c r="H4369" i="10"/>
  <c r="I4369" i="10" s="1"/>
  <c r="H4370" i="10"/>
  <c r="I4370" i="10" s="1"/>
  <c r="H4371" i="10"/>
  <c r="I4371" i="10" s="1"/>
  <c r="H4372" i="10"/>
  <c r="I4372" i="10" s="1"/>
  <c r="H4373" i="10"/>
  <c r="I4373" i="10" s="1"/>
  <c r="H4374" i="10"/>
  <c r="I4374" i="10" s="1"/>
  <c r="H4375" i="10"/>
  <c r="I4375" i="10" s="1"/>
  <c r="H4376" i="10"/>
  <c r="I4376" i="10" s="1"/>
  <c r="H4377" i="10"/>
  <c r="I4377" i="10" s="1"/>
  <c r="H4378" i="10"/>
  <c r="I4378" i="10" s="1"/>
  <c r="H4379" i="10"/>
  <c r="I4379" i="10" s="1"/>
  <c r="H4380" i="10"/>
  <c r="I4380" i="10" s="1"/>
  <c r="H4381" i="10"/>
  <c r="I4381" i="10" s="1"/>
  <c r="H4382" i="10"/>
  <c r="I4382" i="10" s="1"/>
  <c r="H4383" i="10"/>
  <c r="I4383" i="10" s="1"/>
  <c r="H4384" i="10"/>
  <c r="I4384" i="10" s="1"/>
  <c r="H4385" i="10"/>
  <c r="I4385" i="10" s="1"/>
  <c r="H4386" i="10"/>
  <c r="I4386" i="10" s="1"/>
  <c r="H4387" i="10"/>
  <c r="I4387" i="10" s="1"/>
  <c r="H4388" i="10"/>
  <c r="I4388" i="10" s="1"/>
  <c r="H4389" i="10"/>
  <c r="I4389" i="10" s="1"/>
  <c r="H4390" i="10"/>
  <c r="I4390" i="10" s="1"/>
  <c r="H4391" i="10"/>
  <c r="I4391" i="10" s="1"/>
  <c r="H4392" i="10"/>
  <c r="I4392" i="10" s="1"/>
  <c r="H4393" i="10"/>
  <c r="I4393" i="10" s="1"/>
  <c r="H4394" i="10"/>
  <c r="I4394" i="10" s="1"/>
  <c r="H4395" i="10"/>
  <c r="I4395" i="10" s="1"/>
  <c r="H4396" i="10"/>
  <c r="I4396" i="10" s="1"/>
  <c r="H4397" i="10"/>
  <c r="I4397" i="10" s="1"/>
  <c r="H4398" i="10"/>
  <c r="I4398" i="10" s="1"/>
  <c r="H4399" i="10"/>
  <c r="I4399" i="10" s="1"/>
  <c r="H4400" i="10"/>
  <c r="I4400" i="10" s="1"/>
  <c r="H4401" i="10"/>
  <c r="I4401" i="10" s="1"/>
  <c r="H4402" i="10"/>
  <c r="I4402" i="10" s="1"/>
  <c r="H4403" i="10"/>
  <c r="I4403" i="10" s="1"/>
  <c r="H4404" i="10"/>
  <c r="I4404" i="10" s="1"/>
  <c r="H4405" i="10"/>
  <c r="I4405" i="10" s="1"/>
  <c r="H4406" i="10"/>
  <c r="I4406" i="10" s="1"/>
  <c r="H4407" i="10"/>
  <c r="I4407" i="10" s="1"/>
  <c r="H4408" i="10"/>
  <c r="I4408" i="10" s="1"/>
  <c r="H4409" i="10"/>
  <c r="I4409" i="10" s="1"/>
  <c r="H4410" i="10"/>
  <c r="I4410" i="10" s="1"/>
  <c r="H4411" i="10"/>
  <c r="I4411" i="10" s="1"/>
  <c r="H4412" i="10"/>
  <c r="I4412" i="10" s="1"/>
  <c r="H4413" i="10"/>
  <c r="I4413" i="10" s="1"/>
  <c r="H4414" i="10"/>
  <c r="I4414" i="10" s="1"/>
  <c r="H4415" i="10"/>
  <c r="I4415" i="10" s="1"/>
  <c r="H4416" i="10"/>
  <c r="I4416" i="10" s="1"/>
  <c r="H4417" i="10"/>
  <c r="I4417" i="10" s="1"/>
  <c r="H4418" i="10"/>
  <c r="I4418" i="10" s="1"/>
  <c r="H4419" i="10"/>
  <c r="I4419" i="10" s="1"/>
  <c r="H4420" i="10"/>
  <c r="I4420" i="10" s="1"/>
  <c r="H4421" i="10"/>
  <c r="I4421" i="10" s="1"/>
  <c r="H4422" i="10"/>
  <c r="I4422" i="10" s="1"/>
  <c r="H4423" i="10"/>
  <c r="I4423" i="10" s="1"/>
  <c r="H4424" i="10"/>
  <c r="I4424" i="10" s="1"/>
  <c r="H4425" i="10"/>
  <c r="I4425" i="10" s="1"/>
  <c r="H4426" i="10"/>
  <c r="I4426" i="10" s="1"/>
  <c r="H4427" i="10"/>
  <c r="I4427" i="10" s="1"/>
  <c r="H4428" i="10"/>
  <c r="I4428" i="10" s="1"/>
  <c r="H4429" i="10"/>
  <c r="I4429" i="10" s="1"/>
  <c r="H4430" i="10"/>
  <c r="I4430" i="10" s="1"/>
  <c r="H4431" i="10"/>
  <c r="I4431" i="10" s="1"/>
  <c r="H4432" i="10"/>
  <c r="I4432" i="10" s="1"/>
  <c r="H4433" i="10"/>
  <c r="I4433" i="10" s="1"/>
  <c r="H4434" i="10"/>
  <c r="I4434" i="10" s="1"/>
  <c r="H4435" i="10"/>
  <c r="I4435" i="10" s="1"/>
  <c r="H4436" i="10"/>
  <c r="I4436" i="10" s="1"/>
  <c r="H4437" i="10"/>
  <c r="I4437" i="10" s="1"/>
  <c r="H4438" i="10"/>
  <c r="I4438" i="10" s="1"/>
  <c r="H4439" i="10"/>
  <c r="I4439" i="10" s="1"/>
  <c r="H4440" i="10"/>
  <c r="I4440" i="10" s="1"/>
  <c r="H4441" i="10"/>
  <c r="I4441" i="10" s="1"/>
  <c r="H4442" i="10"/>
  <c r="I4442" i="10" s="1"/>
  <c r="H4443" i="10"/>
  <c r="I4443" i="10" s="1"/>
  <c r="H4444" i="10"/>
  <c r="I4444" i="10" s="1"/>
  <c r="H4445" i="10"/>
  <c r="I4445" i="10" s="1"/>
  <c r="H4446" i="10"/>
  <c r="I4446" i="10" s="1"/>
  <c r="H4447" i="10"/>
  <c r="I4447" i="10" s="1"/>
  <c r="H4448" i="10"/>
  <c r="I4448" i="10" s="1"/>
  <c r="H4449" i="10"/>
  <c r="I4449" i="10" s="1"/>
  <c r="H4450" i="10"/>
  <c r="I4450" i="10" s="1"/>
  <c r="H4451" i="10"/>
  <c r="I4451" i="10" s="1"/>
  <c r="H4452" i="10"/>
  <c r="I4452" i="10" s="1"/>
  <c r="H4453" i="10"/>
  <c r="I4453" i="10" s="1"/>
  <c r="H4454" i="10"/>
  <c r="I4454" i="10" s="1"/>
  <c r="H4455" i="10"/>
  <c r="I4455" i="10" s="1"/>
  <c r="H4456" i="10"/>
  <c r="I4456" i="10" s="1"/>
  <c r="H4457" i="10"/>
  <c r="I4457" i="10" s="1"/>
  <c r="H4458" i="10"/>
  <c r="I4458" i="10" s="1"/>
  <c r="H4459" i="10"/>
  <c r="I4459" i="10" s="1"/>
  <c r="H4460" i="10"/>
  <c r="I4460" i="10" s="1"/>
  <c r="H4461" i="10"/>
  <c r="I4461" i="10" s="1"/>
  <c r="H4462" i="10"/>
  <c r="I4462" i="10" s="1"/>
  <c r="H4463" i="10"/>
  <c r="I4463" i="10" s="1"/>
  <c r="H4464" i="10"/>
  <c r="I4464" i="10" s="1"/>
  <c r="H4465" i="10"/>
  <c r="I4465" i="10" s="1"/>
  <c r="H4466" i="10"/>
  <c r="I4466" i="10" s="1"/>
  <c r="H4467" i="10"/>
  <c r="I4467" i="10" s="1"/>
  <c r="H4468" i="10"/>
  <c r="I4468" i="10" s="1"/>
  <c r="H4469" i="10"/>
  <c r="I4469" i="10" s="1"/>
  <c r="H4470" i="10"/>
  <c r="I4470" i="10" s="1"/>
  <c r="H4471" i="10"/>
  <c r="I4471" i="10" s="1"/>
  <c r="H4472" i="10"/>
  <c r="I4472" i="10" s="1"/>
  <c r="H4473" i="10"/>
  <c r="I4473" i="10" s="1"/>
  <c r="H4474" i="10"/>
  <c r="I4474" i="10" s="1"/>
  <c r="H4475" i="10"/>
  <c r="I4475" i="10" s="1"/>
  <c r="H4476" i="10"/>
  <c r="I4476" i="10" s="1"/>
  <c r="H4477" i="10"/>
  <c r="I4477" i="10" s="1"/>
  <c r="H4478" i="10"/>
  <c r="I4478" i="10" s="1"/>
  <c r="H4479" i="10"/>
  <c r="I4479" i="10" s="1"/>
  <c r="H4480" i="10"/>
  <c r="I4480" i="10" s="1"/>
  <c r="H4481" i="10"/>
  <c r="I4481" i="10" s="1"/>
  <c r="H4482" i="10"/>
  <c r="I4482" i="10" s="1"/>
  <c r="H4483" i="10"/>
  <c r="I4483" i="10" s="1"/>
  <c r="H4484" i="10"/>
  <c r="I4484" i="10" s="1"/>
  <c r="H4485" i="10"/>
  <c r="I4485" i="10" s="1"/>
  <c r="H4486" i="10"/>
  <c r="I4486" i="10" s="1"/>
  <c r="H4487" i="10"/>
  <c r="I4487" i="10" s="1"/>
  <c r="H4488" i="10"/>
  <c r="I4488" i="10" s="1"/>
  <c r="H4489" i="10"/>
  <c r="I4489" i="10" s="1"/>
  <c r="H4490" i="10"/>
  <c r="I4490" i="10" s="1"/>
  <c r="H4491" i="10"/>
  <c r="I4491" i="10" s="1"/>
  <c r="H4492" i="10"/>
  <c r="I4492" i="10" s="1"/>
  <c r="H4493" i="10"/>
  <c r="I4493" i="10" s="1"/>
  <c r="H4494" i="10"/>
  <c r="I4494" i="10" s="1"/>
  <c r="H4495" i="10"/>
  <c r="I4495" i="10" s="1"/>
  <c r="H4496" i="10"/>
  <c r="I4496" i="10" s="1"/>
  <c r="H4497" i="10"/>
  <c r="I4497" i="10" s="1"/>
  <c r="H4498" i="10"/>
  <c r="I4498" i="10" s="1"/>
  <c r="H4499" i="10"/>
  <c r="I4499" i="10" s="1"/>
  <c r="H4500" i="10"/>
  <c r="I4500" i="10" s="1"/>
  <c r="H4501" i="10"/>
  <c r="I4501" i="10" s="1"/>
  <c r="H4502" i="10"/>
  <c r="I4502" i="10" s="1"/>
  <c r="H4503" i="10"/>
  <c r="I4503" i="10" s="1"/>
  <c r="H4504" i="10"/>
  <c r="I4504" i="10" s="1"/>
  <c r="H4505" i="10"/>
  <c r="I4505" i="10" s="1"/>
  <c r="H4506" i="10"/>
  <c r="I4506" i="10" s="1"/>
  <c r="H4507" i="10"/>
  <c r="I4507" i="10" s="1"/>
  <c r="H4508" i="10"/>
  <c r="I4508" i="10" s="1"/>
  <c r="H4509" i="10"/>
  <c r="I4509" i="10" s="1"/>
  <c r="H4510" i="10"/>
  <c r="I4510" i="10" s="1"/>
  <c r="H4511" i="10"/>
  <c r="I4511" i="10" s="1"/>
  <c r="H4512" i="10"/>
  <c r="I4512" i="10" s="1"/>
  <c r="H4513" i="10"/>
  <c r="I4513" i="10" s="1"/>
  <c r="H4514" i="10"/>
  <c r="I4514" i="10" s="1"/>
  <c r="H4515" i="10"/>
  <c r="I4515" i="10" s="1"/>
  <c r="H4516" i="10"/>
  <c r="I4516" i="10" s="1"/>
  <c r="H4517" i="10"/>
  <c r="I4517" i="10" s="1"/>
  <c r="H4518" i="10"/>
  <c r="I4518" i="10" s="1"/>
  <c r="H4519" i="10"/>
  <c r="I4519" i="10" s="1"/>
  <c r="H4520" i="10"/>
  <c r="I4520" i="10" s="1"/>
  <c r="H4521" i="10"/>
  <c r="I4521" i="10" s="1"/>
  <c r="H4522" i="10"/>
  <c r="I4522" i="10" s="1"/>
  <c r="H4523" i="10"/>
  <c r="I4523" i="10" s="1"/>
  <c r="H4524" i="10"/>
  <c r="I4524" i="10" s="1"/>
  <c r="H4525" i="10"/>
  <c r="I4525" i="10" s="1"/>
  <c r="H4526" i="10"/>
  <c r="I4526" i="10" s="1"/>
  <c r="H4527" i="10"/>
  <c r="I4527" i="10" s="1"/>
  <c r="H4528" i="10"/>
  <c r="I4528" i="10" s="1"/>
  <c r="H4529" i="10"/>
  <c r="I4529" i="10" s="1"/>
  <c r="H4530" i="10"/>
  <c r="I4530" i="10" s="1"/>
  <c r="H4531" i="10"/>
  <c r="I4531" i="10" s="1"/>
  <c r="H4532" i="10"/>
  <c r="I4532" i="10" s="1"/>
  <c r="H4533" i="10"/>
  <c r="I4533" i="10" s="1"/>
  <c r="H4534" i="10"/>
  <c r="I4534" i="10" s="1"/>
  <c r="H4535" i="10"/>
  <c r="I4535" i="10" s="1"/>
  <c r="H4536" i="10"/>
  <c r="I4536" i="10" s="1"/>
  <c r="H4537" i="10"/>
  <c r="I4537" i="10" s="1"/>
  <c r="H4538" i="10"/>
  <c r="I4538" i="10" s="1"/>
  <c r="H4539" i="10"/>
  <c r="I4539" i="10" s="1"/>
  <c r="H4540" i="10"/>
  <c r="I4540" i="10" s="1"/>
  <c r="H4541" i="10"/>
  <c r="I4541" i="10" s="1"/>
  <c r="H4542" i="10"/>
  <c r="I4542" i="10" s="1"/>
  <c r="H4543" i="10"/>
  <c r="I4543" i="10" s="1"/>
  <c r="H4544" i="10"/>
  <c r="I4544" i="10" s="1"/>
  <c r="H4545" i="10"/>
  <c r="I4545" i="10" s="1"/>
  <c r="H4546" i="10"/>
  <c r="I4546" i="10" s="1"/>
  <c r="H4547" i="10"/>
  <c r="I4547" i="10" s="1"/>
  <c r="H4548" i="10"/>
  <c r="I4548" i="10" s="1"/>
  <c r="H4549" i="10"/>
  <c r="I4549" i="10" s="1"/>
  <c r="H4550" i="10"/>
  <c r="I4550" i="10" s="1"/>
  <c r="H4551" i="10"/>
  <c r="I4551" i="10" s="1"/>
  <c r="H4552" i="10"/>
  <c r="I4552" i="10" s="1"/>
  <c r="H4553" i="10"/>
  <c r="I4553" i="10" s="1"/>
  <c r="H4554" i="10"/>
  <c r="I4554" i="10" s="1"/>
  <c r="H4555" i="10"/>
  <c r="I4555" i="10" s="1"/>
  <c r="H4556" i="10"/>
  <c r="I4556" i="10" s="1"/>
  <c r="H4557" i="10"/>
  <c r="H4558" i="10"/>
  <c r="I4558" i="10" s="1"/>
  <c r="H4559" i="10"/>
  <c r="I4559" i="10" s="1"/>
  <c r="H4560" i="10"/>
  <c r="I4560" i="10" s="1"/>
  <c r="H4561" i="10"/>
  <c r="I4561" i="10" s="1"/>
  <c r="H4562" i="10"/>
  <c r="I4562" i="10" s="1"/>
  <c r="H4563" i="10"/>
  <c r="I4563" i="10" s="1"/>
  <c r="H4564" i="10"/>
  <c r="I4564" i="10" s="1"/>
  <c r="H4565" i="10"/>
  <c r="I4565" i="10" s="1"/>
  <c r="H4566" i="10"/>
  <c r="I4566" i="10" s="1"/>
  <c r="H4567" i="10"/>
  <c r="I4567" i="10" s="1"/>
  <c r="H4568" i="10"/>
  <c r="I4568" i="10" s="1"/>
  <c r="H4569" i="10"/>
  <c r="I4569" i="10" s="1"/>
  <c r="H4570" i="10"/>
  <c r="I4570" i="10" s="1"/>
  <c r="H4571" i="10"/>
  <c r="I4571" i="10" s="1"/>
  <c r="H4572" i="10"/>
  <c r="I4572" i="10" s="1"/>
  <c r="H4573" i="10"/>
  <c r="I4573" i="10" s="1"/>
  <c r="H4574" i="10"/>
  <c r="I4574" i="10" s="1"/>
  <c r="H4575" i="10"/>
  <c r="I4575" i="10" s="1"/>
  <c r="H4576" i="10"/>
  <c r="I4576" i="10" s="1"/>
  <c r="H4577" i="10"/>
  <c r="I4577" i="10" s="1"/>
  <c r="H4578" i="10"/>
  <c r="I4578" i="10" s="1"/>
  <c r="H4579" i="10"/>
  <c r="I4579" i="10" s="1"/>
  <c r="H4580" i="10"/>
  <c r="I4580" i="10" s="1"/>
  <c r="H4581" i="10"/>
  <c r="I4581" i="10" s="1"/>
  <c r="H4582" i="10"/>
  <c r="I4582" i="10" s="1"/>
  <c r="H4583" i="10"/>
  <c r="I4583" i="10" s="1"/>
  <c r="H4584" i="10"/>
  <c r="I4584" i="10" s="1"/>
  <c r="H4585" i="10"/>
  <c r="I4585" i="10" s="1"/>
  <c r="H4586" i="10"/>
  <c r="I4586" i="10" s="1"/>
  <c r="H4587" i="10"/>
  <c r="I4587" i="10" s="1"/>
  <c r="H4588" i="10"/>
  <c r="I4588" i="10" s="1"/>
  <c r="H4589" i="10"/>
  <c r="I4589" i="10" s="1"/>
  <c r="H4590" i="10"/>
  <c r="I4590" i="10" s="1"/>
  <c r="H4591" i="10"/>
  <c r="I4591" i="10" s="1"/>
  <c r="H4592" i="10"/>
  <c r="I4592" i="10" s="1"/>
  <c r="H4593" i="10"/>
  <c r="I4593" i="10" s="1"/>
  <c r="H4594" i="10"/>
  <c r="H4595" i="10"/>
  <c r="I4595" i="10" s="1"/>
  <c r="H4596" i="10"/>
  <c r="I4596" i="10" s="1"/>
  <c r="H4597" i="10"/>
  <c r="I4597" i="10" s="1"/>
  <c r="H4598" i="10"/>
  <c r="I4598" i="10" s="1"/>
  <c r="H4599" i="10"/>
  <c r="I4599" i="10" s="1"/>
  <c r="H4600" i="10"/>
  <c r="I4600" i="10" s="1"/>
  <c r="H4601" i="10"/>
  <c r="I4601" i="10" s="1"/>
  <c r="H4602" i="10"/>
  <c r="I4602" i="10" s="1"/>
  <c r="H4603" i="10"/>
  <c r="I4603" i="10" s="1"/>
  <c r="H4604" i="10"/>
  <c r="I4604" i="10" s="1"/>
  <c r="H4605" i="10"/>
  <c r="I4605" i="10" s="1"/>
  <c r="H4606" i="10"/>
  <c r="I4606" i="10" s="1"/>
  <c r="H4607" i="10"/>
  <c r="I4607" i="10" s="1"/>
  <c r="H4608" i="10"/>
  <c r="I4608" i="10" s="1"/>
  <c r="H4609" i="10"/>
  <c r="I4609" i="10" s="1"/>
  <c r="H4610" i="10"/>
  <c r="I4610" i="10" s="1"/>
  <c r="H4611" i="10"/>
  <c r="I4611" i="10" s="1"/>
  <c r="H4612" i="10"/>
  <c r="I4612" i="10" s="1"/>
  <c r="H4613" i="10"/>
  <c r="I4613" i="10" s="1"/>
  <c r="H4614" i="10"/>
  <c r="I4614" i="10" s="1"/>
  <c r="H4615" i="10"/>
  <c r="I4615" i="10" s="1"/>
  <c r="H4616" i="10"/>
  <c r="I4616" i="10" s="1"/>
  <c r="H4617" i="10"/>
  <c r="I4617" i="10" s="1"/>
  <c r="H4618" i="10"/>
  <c r="I4618" i="10" s="1"/>
  <c r="H4619" i="10"/>
  <c r="I4619" i="10" s="1"/>
  <c r="H4620" i="10"/>
  <c r="I4620" i="10" s="1"/>
  <c r="H4621" i="10"/>
  <c r="I4621" i="10" s="1"/>
  <c r="H4622" i="10"/>
  <c r="I4622" i="10" s="1"/>
  <c r="H4623" i="10"/>
  <c r="I4623" i="10" s="1"/>
  <c r="H4624" i="10"/>
  <c r="I4624" i="10" s="1"/>
  <c r="H4625" i="10"/>
  <c r="I4625" i="10" s="1"/>
  <c r="H4626" i="10"/>
  <c r="I4626" i="10" s="1"/>
  <c r="H4627" i="10"/>
  <c r="I4627" i="10" s="1"/>
  <c r="H4628" i="10"/>
  <c r="I4628" i="10" s="1"/>
  <c r="H4629" i="10"/>
  <c r="I4629" i="10" s="1"/>
  <c r="H4630" i="10"/>
  <c r="I4630" i="10" s="1"/>
  <c r="H4631" i="10"/>
  <c r="I4631" i="10" s="1"/>
  <c r="H4632" i="10"/>
  <c r="I4632" i="10" s="1"/>
  <c r="H4633" i="10"/>
  <c r="I4633" i="10" s="1"/>
  <c r="H4634" i="10"/>
  <c r="I4634" i="10" s="1"/>
  <c r="H4635" i="10"/>
  <c r="I4635" i="10" s="1"/>
  <c r="H4636" i="10"/>
  <c r="I4636" i="10" s="1"/>
  <c r="H4637" i="10"/>
  <c r="I4637" i="10" s="1"/>
  <c r="H4638" i="10"/>
  <c r="I4638" i="10" s="1"/>
  <c r="H4639" i="10"/>
  <c r="I4639" i="10" s="1"/>
  <c r="H4640" i="10"/>
  <c r="I4640" i="10" s="1"/>
  <c r="H4641" i="10"/>
  <c r="I4641" i="10" s="1"/>
  <c r="H4642" i="10"/>
  <c r="I4642" i="10" s="1"/>
  <c r="H4643" i="10"/>
  <c r="I4643" i="10" s="1"/>
  <c r="H4644" i="10"/>
  <c r="I4644" i="10" s="1"/>
  <c r="H4645" i="10"/>
  <c r="I4645" i="10" s="1"/>
  <c r="H4646" i="10"/>
  <c r="I4646" i="10" s="1"/>
  <c r="H4647" i="10"/>
  <c r="I4647" i="10" s="1"/>
  <c r="H4648" i="10"/>
  <c r="I4648" i="10" s="1"/>
  <c r="H4649" i="10"/>
  <c r="I4649" i="10" s="1"/>
  <c r="H4650" i="10"/>
  <c r="I4650" i="10" s="1"/>
  <c r="H4651" i="10"/>
  <c r="I4651" i="10" s="1"/>
  <c r="H4652" i="10"/>
  <c r="I4652" i="10" s="1"/>
  <c r="H4653" i="10"/>
  <c r="I4653" i="10" s="1"/>
  <c r="H4654" i="10"/>
  <c r="I4654" i="10" s="1"/>
  <c r="H4655" i="10"/>
  <c r="I4655" i="10" s="1"/>
  <c r="H4656" i="10"/>
  <c r="I4656" i="10" s="1"/>
  <c r="H4657" i="10"/>
  <c r="I4657" i="10" s="1"/>
  <c r="H4658" i="10"/>
  <c r="I4658" i="10" s="1"/>
  <c r="H4659" i="10"/>
  <c r="I4659" i="10" s="1"/>
  <c r="H4660" i="10"/>
  <c r="I4660" i="10" s="1"/>
  <c r="H4661" i="10"/>
  <c r="I4661" i="10" s="1"/>
  <c r="H4662" i="10"/>
  <c r="I4662" i="10" s="1"/>
  <c r="H4663" i="10"/>
  <c r="I4663" i="10" s="1"/>
  <c r="H4664" i="10"/>
  <c r="I4664" i="10" s="1"/>
  <c r="H4665" i="10"/>
  <c r="I4665" i="10" s="1"/>
  <c r="H4666" i="10"/>
  <c r="I4666" i="10" s="1"/>
  <c r="H4667" i="10"/>
  <c r="I4667" i="10" s="1"/>
  <c r="H4668" i="10"/>
  <c r="I4668" i="10" s="1"/>
  <c r="H4669" i="10"/>
  <c r="I4669" i="10" s="1"/>
  <c r="H4670" i="10"/>
  <c r="I4670" i="10" s="1"/>
  <c r="H4671" i="10"/>
  <c r="I4671" i="10" s="1"/>
  <c r="H4672" i="10"/>
  <c r="I4672" i="10" s="1"/>
  <c r="H4673" i="10"/>
  <c r="I4673" i="10" s="1"/>
  <c r="H4674" i="10"/>
  <c r="I4674" i="10" s="1"/>
  <c r="H4675" i="10"/>
  <c r="I4675" i="10" s="1"/>
  <c r="H4676" i="10"/>
  <c r="I4676" i="10" s="1"/>
  <c r="H4677" i="10"/>
  <c r="I4677" i="10" s="1"/>
  <c r="H4678" i="10"/>
  <c r="I4678" i="10" s="1"/>
  <c r="H4679" i="10"/>
  <c r="I4679" i="10" s="1"/>
  <c r="H4680" i="10"/>
  <c r="I4680" i="10" s="1"/>
  <c r="H4681" i="10"/>
  <c r="I4681" i="10" s="1"/>
  <c r="H4682" i="10"/>
  <c r="I4682" i="10" s="1"/>
  <c r="H4683" i="10"/>
  <c r="I4683" i="10" s="1"/>
  <c r="H4684" i="10"/>
  <c r="I4684" i="10" s="1"/>
  <c r="H4685" i="10"/>
  <c r="I4685" i="10" s="1"/>
  <c r="H4686" i="10"/>
  <c r="I4686" i="10" s="1"/>
  <c r="H4687" i="10"/>
  <c r="I4687" i="10" s="1"/>
  <c r="H4688" i="10"/>
  <c r="I4688" i="10" s="1"/>
  <c r="H4689" i="10"/>
  <c r="I4689" i="10" s="1"/>
  <c r="H4690" i="10"/>
  <c r="I4690" i="10" s="1"/>
  <c r="H4691" i="10"/>
  <c r="I4691" i="10" s="1"/>
  <c r="H4692" i="10"/>
  <c r="I4692" i="10" s="1"/>
  <c r="H4693" i="10"/>
  <c r="I4693" i="10" s="1"/>
  <c r="H4694" i="10"/>
  <c r="I4694" i="10" s="1"/>
  <c r="H4695" i="10"/>
  <c r="I4695" i="10" s="1"/>
  <c r="H4696" i="10"/>
  <c r="I4696" i="10" s="1"/>
  <c r="H4697" i="10"/>
  <c r="I4697" i="10" s="1"/>
  <c r="H4698" i="10"/>
  <c r="I4698" i="10" s="1"/>
  <c r="H4699" i="10"/>
  <c r="I4699" i="10" s="1"/>
  <c r="H4700" i="10"/>
  <c r="I4700" i="10" s="1"/>
  <c r="H4701" i="10"/>
  <c r="I4701" i="10" s="1"/>
  <c r="H4702" i="10"/>
  <c r="I4702" i="10" s="1"/>
  <c r="H4703" i="10"/>
  <c r="I4703" i="10" s="1"/>
  <c r="H4704" i="10"/>
  <c r="I4704" i="10" s="1"/>
  <c r="H4705" i="10"/>
  <c r="I4705" i="10" s="1"/>
  <c r="H4706" i="10"/>
  <c r="I4706" i="10" s="1"/>
  <c r="H4707" i="10"/>
  <c r="I4707" i="10" s="1"/>
  <c r="H4708" i="10"/>
  <c r="I4708" i="10" s="1"/>
  <c r="H4709" i="10"/>
  <c r="I4709" i="10" s="1"/>
  <c r="H4710" i="10"/>
  <c r="I4710" i="10" s="1"/>
  <c r="H4711" i="10"/>
  <c r="I4711" i="10" s="1"/>
  <c r="H4712" i="10"/>
  <c r="I4712" i="10" s="1"/>
  <c r="H4713" i="10"/>
  <c r="I4713" i="10" s="1"/>
  <c r="H4714" i="10"/>
  <c r="I4714" i="10" s="1"/>
  <c r="H4715" i="10"/>
  <c r="I4715" i="10" s="1"/>
  <c r="H4716" i="10"/>
  <c r="I4716" i="10" s="1"/>
  <c r="H4717" i="10"/>
  <c r="I4717" i="10" s="1"/>
  <c r="H4718" i="10"/>
  <c r="I4718" i="10" s="1"/>
  <c r="H4719" i="10"/>
  <c r="I4719" i="10" s="1"/>
  <c r="H4720" i="10"/>
  <c r="I4720" i="10" s="1"/>
  <c r="H4721" i="10"/>
  <c r="I4721" i="10" s="1"/>
  <c r="H4722" i="10"/>
  <c r="I4722" i="10" s="1"/>
  <c r="H4723" i="10"/>
  <c r="I4723" i="10" s="1"/>
  <c r="H4724" i="10"/>
  <c r="I4724" i="10" s="1"/>
  <c r="H4725" i="10"/>
  <c r="I4725" i="10" s="1"/>
  <c r="H4726" i="10"/>
  <c r="I4726" i="10" s="1"/>
  <c r="H4727" i="10"/>
  <c r="I4727" i="10" s="1"/>
  <c r="H4728" i="10"/>
  <c r="I4728" i="10" s="1"/>
  <c r="H4729" i="10"/>
  <c r="I4729" i="10" s="1"/>
  <c r="H4730" i="10"/>
  <c r="I4730" i="10" s="1"/>
  <c r="H4731" i="10"/>
  <c r="I4731" i="10" s="1"/>
  <c r="H4732" i="10"/>
  <c r="I4732" i="10" s="1"/>
  <c r="H4733" i="10"/>
  <c r="I4733" i="10" s="1"/>
  <c r="H4734" i="10"/>
  <c r="I4734" i="10" s="1"/>
  <c r="H4735" i="10"/>
  <c r="I4735" i="10" s="1"/>
  <c r="H4736" i="10"/>
  <c r="I4736" i="10" s="1"/>
  <c r="H4737" i="10"/>
  <c r="I4737" i="10" s="1"/>
  <c r="H4738" i="10"/>
  <c r="I4738" i="10" s="1"/>
  <c r="H4739" i="10"/>
  <c r="I4739" i="10" s="1"/>
  <c r="H4740" i="10"/>
  <c r="I4740" i="10" s="1"/>
  <c r="H4741" i="10"/>
  <c r="I4741" i="10" s="1"/>
  <c r="H4742" i="10"/>
  <c r="I4742" i="10" s="1"/>
  <c r="H4743" i="10"/>
  <c r="I4743" i="10" s="1"/>
  <c r="H4744" i="10"/>
  <c r="I4744" i="10" s="1"/>
  <c r="H4745" i="10"/>
  <c r="I4745" i="10" s="1"/>
  <c r="H4746" i="10"/>
  <c r="I4746" i="10" s="1"/>
  <c r="H4747" i="10"/>
  <c r="I4747" i="10" s="1"/>
  <c r="H4748" i="10"/>
  <c r="I4748" i="10" s="1"/>
  <c r="H4749" i="10"/>
  <c r="I4749" i="10" s="1"/>
  <c r="H4750" i="10"/>
  <c r="I4750" i="10" s="1"/>
  <c r="H4751" i="10"/>
  <c r="I4751" i="10" s="1"/>
  <c r="H4752" i="10"/>
  <c r="I4752" i="10" s="1"/>
  <c r="H4753" i="10"/>
  <c r="I4753" i="10" s="1"/>
  <c r="H4754" i="10"/>
  <c r="I4754" i="10" s="1"/>
  <c r="H4755" i="10"/>
  <c r="I4755" i="10" s="1"/>
  <c r="H4756" i="10"/>
  <c r="I4756" i="10" s="1"/>
  <c r="H4757" i="10"/>
  <c r="I4757" i="10" s="1"/>
  <c r="H4758" i="10"/>
  <c r="I4758" i="10" s="1"/>
  <c r="H4759" i="10"/>
  <c r="I4759" i="10" s="1"/>
  <c r="H4760" i="10"/>
  <c r="I4760" i="10" s="1"/>
  <c r="H4761" i="10"/>
  <c r="I4761" i="10" s="1"/>
  <c r="H4762" i="10"/>
  <c r="I4762" i="10" s="1"/>
  <c r="H4763" i="10"/>
  <c r="I4763" i="10" s="1"/>
  <c r="H4764" i="10"/>
  <c r="I4764" i="10" s="1"/>
  <c r="H4765" i="10"/>
  <c r="I4765" i="10" s="1"/>
  <c r="H4766" i="10"/>
  <c r="I4766" i="10" s="1"/>
  <c r="H4767" i="10"/>
  <c r="I4767" i="10" s="1"/>
  <c r="H4768" i="10"/>
  <c r="I4768" i="10" s="1"/>
  <c r="H4769" i="10"/>
  <c r="I4769" i="10" s="1"/>
  <c r="H4770" i="10"/>
  <c r="I4770" i="10" s="1"/>
  <c r="H4771" i="10"/>
  <c r="I4771" i="10" s="1"/>
  <c r="H4772" i="10"/>
  <c r="I4772" i="10" s="1"/>
  <c r="H4773" i="10"/>
  <c r="I4773" i="10" s="1"/>
  <c r="H4774" i="10"/>
  <c r="I4774" i="10" s="1"/>
  <c r="H4775" i="10"/>
  <c r="I4775" i="10" s="1"/>
  <c r="H4776" i="10"/>
  <c r="I4776" i="10" s="1"/>
  <c r="H4777" i="10"/>
  <c r="I4777" i="10" s="1"/>
  <c r="H4778" i="10"/>
  <c r="I4778" i="10" s="1"/>
  <c r="H4779" i="10"/>
  <c r="I4779" i="10" s="1"/>
  <c r="H4780" i="10"/>
  <c r="I4780" i="10" s="1"/>
  <c r="H4781" i="10"/>
  <c r="I4781" i="10" s="1"/>
  <c r="H4782" i="10"/>
  <c r="I4782" i="10" s="1"/>
  <c r="H4783" i="10"/>
  <c r="I4783" i="10" s="1"/>
  <c r="H4784" i="10"/>
  <c r="I4784" i="10" s="1"/>
  <c r="H4785" i="10"/>
  <c r="I4785" i="10" s="1"/>
  <c r="H4786" i="10"/>
  <c r="I4786" i="10" s="1"/>
  <c r="H4787" i="10"/>
  <c r="I4787" i="10" s="1"/>
  <c r="H4788" i="10"/>
  <c r="I4788" i="10" s="1"/>
  <c r="H4789" i="10"/>
  <c r="I4789" i="10" s="1"/>
  <c r="H4790" i="10"/>
  <c r="I4790" i="10" s="1"/>
  <c r="H4791" i="10"/>
  <c r="I4791" i="10" s="1"/>
  <c r="H4792" i="10"/>
  <c r="I4792" i="10" s="1"/>
  <c r="H4793" i="10"/>
  <c r="I4793" i="10" s="1"/>
  <c r="H4794" i="10"/>
  <c r="I4794" i="10" s="1"/>
  <c r="H4795" i="10"/>
  <c r="I4795" i="10" s="1"/>
  <c r="H4796" i="10"/>
  <c r="I4796" i="10" s="1"/>
  <c r="H4797" i="10"/>
  <c r="I4797" i="10" s="1"/>
  <c r="H4798" i="10"/>
  <c r="I4798" i="10" s="1"/>
  <c r="H4799" i="10"/>
  <c r="I4799" i="10" s="1"/>
  <c r="H4800" i="10"/>
  <c r="I4800" i="10" s="1"/>
  <c r="H4801" i="10"/>
  <c r="I4801" i="10" s="1"/>
  <c r="H4802" i="10"/>
  <c r="I4802" i="10" s="1"/>
  <c r="H4803" i="10"/>
  <c r="I4803" i="10" s="1"/>
  <c r="H4804" i="10"/>
  <c r="I4804" i="10" s="1"/>
  <c r="H4805" i="10"/>
  <c r="I4805" i="10" s="1"/>
  <c r="H4806" i="10"/>
  <c r="I4806" i="10" s="1"/>
  <c r="H4807" i="10"/>
  <c r="I4807" i="10" s="1"/>
  <c r="H4808" i="10"/>
  <c r="I4808" i="10" s="1"/>
  <c r="H4809" i="10"/>
  <c r="I4809" i="10" s="1"/>
  <c r="H4810" i="10"/>
  <c r="I4810" i="10" s="1"/>
  <c r="H4811" i="10"/>
  <c r="I4811" i="10" s="1"/>
  <c r="H4812" i="10"/>
  <c r="I4812" i="10" s="1"/>
  <c r="H4813" i="10"/>
  <c r="I4813" i="10" s="1"/>
  <c r="H4814" i="10"/>
  <c r="I4814" i="10" s="1"/>
  <c r="H4815" i="10"/>
  <c r="I4815" i="10" s="1"/>
  <c r="H4816" i="10"/>
  <c r="I4816" i="10" s="1"/>
  <c r="H4817" i="10"/>
  <c r="I4817" i="10" s="1"/>
  <c r="H4818" i="10"/>
  <c r="I4818" i="10" s="1"/>
  <c r="H4819" i="10"/>
  <c r="I4819" i="10" s="1"/>
  <c r="H4820" i="10"/>
  <c r="I4820" i="10" s="1"/>
  <c r="H4821" i="10"/>
  <c r="I4821" i="10" s="1"/>
  <c r="H4822" i="10"/>
  <c r="I4822" i="10" s="1"/>
  <c r="H4823" i="10"/>
  <c r="I4823" i="10" s="1"/>
  <c r="H4824" i="10"/>
  <c r="I4824" i="10" s="1"/>
  <c r="H4825" i="10"/>
  <c r="I4825" i="10" s="1"/>
  <c r="H4826" i="10"/>
  <c r="I4826" i="10" s="1"/>
  <c r="H4827" i="10"/>
  <c r="I4827" i="10" s="1"/>
  <c r="H4828" i="10"/>
  <c r="I4828" i="10" s="1"/>
  <c r="H4829" i="10"/>
  <c r="I4829" i="10" s="1"/>
  <c r="H4830" i="10"/>
  <c r="I4830" i="10" s="1"/>
  <c r="H4831" i="10"/>
  <c r="I4831" i="10" s="1"/>
  <c r="H4832" i="10"/>
  <c r="I4832" i="10" s="1"/>
  <c r="H4833" i="10"/>
  <c r="I4833" i="10" s="1"/>
  <c r="H4834" i="10"/>
  <c r="I4834" i="10" s="1"/>
  <c r="H4835" i="10"/>
  <c r="I4835" i="10" s="1"/>
  <c r="H4836" i="10"/>
  <c r="I4836" i="10" s="1"/>
  <c r="H4837" i="10"/>
  <c r="I4837" i="10" s="1"/>
  <c r="H4838" i="10"/>
  <c r="I4838" i="10" s="1"/>
  <c r="H4839" i="10"/>
  <c r="I4839" i="10" s="1"/>
  <c r="H4840" i="10"/>
  <c r="I4840" i="10" s="1"/>
  <c r="H4841" i="10"/>
  <c r="I4841" i="10" s="1"/>
  <c r="H4842" i="10"/>
  <c r="I4842" i="10" s="1"/>
  <c r="H4843" i="10"/>
  <c r="I4843" i="10" s="1"/>
  <c r="H4844" i="10"/>
  <c r="I4844" i="10" s="1"/>
  <c r="H4845" i="10"/>
  <c r="I4845" i="10" s="1"/>
  <c r="H4846" i="10"/>
  <c r="I4846" i="10" s="1"/>
  <c r="H4847" i="10"/>
  <c r="I4847" i="10" s="1"/>
  <c r="H4848" i="10"/>
  <c r="I4848" i="10" s="1"/>
  <c r="H4849" i="10"/>
  <c r="I4849" i="10" s="1"/>
  <c r="H4850" i="10"/>
  <c r="I4850" i="10" s="1"/>
  <c r="H4851" i="10"/>
  <c r="I4851" i="10" s="1"/>
  <c r="H4852" i="10"/>
  <c r="I4852" i="10" s="1"/>
  <c r="H4853" i="10"/>
  <c r="I4853" i="10" s="1"/>
  <c r="H4854" i="10"/>
  <c r="I4854" i="10" s="1"/>
  <c r="H4855" i="10"/>
  <c r="I4855" i="10" s="1"/>
  <c r="H4856" i="10"/>
  <c r="I4856" i="10" s="1"/>
  <c r="H4857" i="10"/>
  <c r="I4857" i="10" s="1"/>
  <c r="H4858" i="10"/>
  <c r="I4858" i="10" s="1"/>
  <c r="H4859" i="10"/>
  <c r="I4859" i="10" s="1"/>
  <c r="H4860" i="10"/>
  <c r="I4860" i="10" s="1"/>
  <c r="H4861" i="10"/>
  <c r="I4861" i="10" s="1"/>
  <c r="H4862" i="10"/>
  <c r="I4862" i="10" s="1"/>
  <c r="H4863" i="10"/>
  <c r="I4863" i="10" s="1"/>
  <c r="H4864" i="10"/>
  <c r="I4864" i="10" s="1"/>
  <c r="H4865" i="10"/>
  <c r="I4865" i="10" s="1"/>
  <c r="H4866" i="10"/>
  <c r="I4866" i="10" s="1"/>
  <c r="H4867" i="10"/>
  <c r="I4867" i="10" s="1"/>
  <c r="H4868" i="10"/>
  <c r="I4868" i="10" s="1"/>
  <c r="H4869" i="10"/>
  <c r="I4869" i="10" s="1"/>
  <c r="H4870" i="10"/>
  <c r="I4870" i="10" s="1"/>
  <c r="H4871" i="10"/>
  <c r="I4871" i="10" s="1"/>
  <c r="H4872" i="10"/>
  <c r="I4872" i="10" s="1"/>
  <c r="H4873" i="10"/>
  <c r="I4873" i="10" s="1"/>
  <c r="H4874" i="10"/>
  <c r="I4874" i="10" s="1"/>
  <c r="H4875" i="10"/>
  <c r="I4875" i="10" s="1"/>
  <c r="H4876" i="10"/>
  <c r="I4876" i="10" s="1"/>
  <c r="H4877" i="10"/>
  <c r="I4877" i="10" s="1"/>
  <c r="H4878" i="10"/>
  <c r="I4878" i="10" s="1"/>
  <c r="H4879" i="10"/>
  <c r="I4879" i="10" s="1"/>
  <c r="H4880" i="10"/>
  <c r="I4880" i="10" s="1"/>
  <c r="H4881" i="10"/>
  <c r="I4881" i="10" s="1"/>
  <c r="H4882" i="10"/>
  <c r="I4882" i="10" s="1"/>
  <c r="H4883" i="10"/>
  <c r="I4883" i="10" s="1"/>
  <c r="H4884" i="10"/>
  <c r="I4884" i="10" s="1"/>
  <c r="H4885" i="10"/>
  <c r="I4885" i="10" s="1"/>
  <c r="H4886" i="10"/>
  <c r="I4886" i="10" s="1"/>
  <c r="H4887" i="10"/>
  <c r="I4887" i="10" s="1"/>
  <c r="H4888" i="10"/>
  <c r="I4888" i="10" s="1"/>
  <c r="H4889" i="10"/>
  <c r="I4889" i="10" s="1"/>
  <c r="H4890" i="10"/>
  <c r="I4890" i="10" s="1"/>
  <c r="H4891" i="10"/>
  <c r="I4891" i="10" s="1"/>
  <c r="H4892" i="10"/>
  <c r="I4892" i="10" s="1"/>
  <c r="H4893" i="10"/>
  <c r="I4893" i="10" s="1"/>
  <c r="H4894" i="10"/>
  <c r="I4894" i="10" s="1"/>
  <c r="H4895" i="10"/>
  <c r="I4895" i="10" s="1"/>
  <c r="H4896" i="10"/>
  <c r="I4896" i="10" s="1"/>
  <c r="H4897" i="10"/>
  <c r="I4897" i="10" s="1"/>
  <c r="H4898" i="10"/>
  <c r="I4898" i="10" s="1"/>
  <c r="H4899" i="10"/>
  <c r="I4899" i="10" s="1"/>
  <c r="H4900" i="10"/>
  <c r="I4900" i="10" s="1"/>
  <c r="H4901" i="10"/>
  <c r="I4901" i="10" s="1"/>
  <c r="H4902" i="10"/>
  <c r="I4902" i="10" s="1"/>
  <c r="H4903" i="10"/>
  <c r="I4903" i="10" s="1"/>
  <c r="H4904" i="10"/>
  <c r="I4904" i="10" s="1"/>
  <c r="H4905" i="10"/>
  <c r="I4905" i="10" s="1"/>
  <c r="H4906" i="10"/>
  <c r="I4906" i="10" s="1"/>
  <c r="H4907" i="10"/>
  <c r="I4907" i="10" s="1"/>
  <c r="H4908" i="10"/>
  <c r="I4908" i="10" s="1"/>
  <c r="H4909" i="10"/>
  <c r="I4909" i="10" s="1"/>
  <c r="H4910" i="10"/>
  <c r="I4910" i="10" s="1"/>
  <c r="H4911" i="10"/>
  <c r="I4911" i="10" s="1"/>
  <c r="H4912" i="10"/>
  <c r="I4912" i="10" s="1"/>
  <c r="H4913" i="10"/>
  <c r="I4913" i="10" s="1"/>
  <c r="H4914" i="10"/>
  <c r="I4914" i="10" s="1"/>
  <c r="H4915" i="10"/>
  <c r="I4915" i="10" s="1"/>
  <c r="H4916" i="10"/>
  <c r="I4916" i="10" s="1"/>
  <c r="H4917" i="10"/>
  <c r="I4917" i="10" s="1"/>
  <c r="H4918" i="10"/>
  <c r="I4918" i="10" s="1"/>
  <c r="H4919" i="10"/>
  <c r="I4919" i="10" s="1"/>
  <c r="H4920" i="10"/>
  <c r="I4920" i="10" s="1"/>
  <c r="H4921" i="10"/>
  <c r="I4921" i="10" s="1"/>
  <c r="H4922" i="10"/>
  <c r="I4922" i="10" s="1"/>
  <c r="H4923" i="10"/>
  <c r="I4923" i="10" s="1"/>
  <c r="H4924" i="10"/>
  <c r="I4924" i="10" s="1"/>
  <c r="H4925" i="10"/>
  <c r="I4925" i="10" s="1"/>
  <c r="H4926" i="10"/>
  <c r="I4926" i="10" s="1"/>
  <c r="H4927" i="10"/>
  <c r="I4927" i="10" s="1"/>
  <c r="H4928" i="10"/>
  <c r="I4928" i="10" s="1"/>
  <c r="H4929" i="10"/>
  <c r="I4929" i="10" s="1"/>
  <c r="H4930" i="10"/>
  <c r="I4930" i="10" s="1"/>
  <c r="H4931" i="10"/>
  <c r="I4931" i="10" s="1"/>
  <c r="H4932" i="10"/>
  <c r="I4932" i="10" s="1"/>
  <c r="H4933" i="10"/>
  <c r="I4933" i="10" s="1"/>
  <c r="H4934" i="10"/>
  <c r="I4934" i="10" s="1"/>
  <c r="H4935" i="10"/>
  <c r="I4935" i="10" s="1"/>
  <c r="H4936" i="10"/>
  <c r="I4936" i="10" s="1"/>
  <c r="H4937" i="10"/>
  <c r="I4937" i="10" s="1"/>
  <c r="H4938" i="10"/>
  <c r="I4938" i="10" s="1"/>
  <c r="H4939" i="10"/>
  <c r="I4939" i="10" s="1"/>
  <c r="H4940" i="10"/>
  <c r="I4940" i="10" s="1"/>
  <c r="H4941" i="10"/>
  <c r="I4941" i="10" s="1"/>
  <c r="H4942" i="10"/>
  <c r="I4942" i="10" s="1"/>
  <c r="H4943" i="10"/>
  <c r="I4943" i="10" s="1"/>
  <c r="H4944" i="10"/>
  <c r="I4944" i="10" s="1"/>
  <c r="H4945" i="10"/>
  <c r="I4945" i="10" s="1"/>
  <c r="H4946" i="10"/>
  <c r="I4946" i="10" s="1"/>
  <c r="H4947" i="10"/>
  <c r="I4947" i="10" s="1"/>
  <c r="H4948" i="10"/>
  <c r="I4948" i="10" s="1"/>
  <c r="H4949" i="10"/>
  <c r="I4949" i="10" s="1"/>
  <c r="H4950" i="10"/>
  <c r="I4950" i="10" s="1"/>
  <c r="H4951" i="10"/>
  <c r="I4951" i="10" s="1"/>
  <c r="H4952" i="10"/>
  <c r="I4952" i="10" s="1"/>
  <c r="H4953" i="10"/>
  <c r="I4953" i="10" s="1"/>
  <c r="H4954" i="10"/>
  <c r="I4954" i="10" s="1"/>
  <c r="H4955" i="10"/>
  <c r="I4955" i="10" s="1"/>
  <c r="H4956" i="10"/>
  <c r="I4956" i="10" s="1"/>
  <c r="H4957" i="10"/>
  <c r="I4957" i="10" s="1"/>
  <c r="H4958" i="10"/>
  <c r="I4958" i="10" s="1"/>
  <c r="H4959" i="10"/>
  <c r="I4959" i="10" s="1"/>
  <c r="H4960" i="10"/>
  <c r="I4960" i="10" s="1"/>
  <c r="H4961" i="10"/>
  <c r="I4961" i="10" s="1"/>
  <c r="H4962" i="10"/>
  <c r="I4962" i="10" s="1"/>
  <c r="H4963" i="10"/>
  <c r="I4963" i="10" s="1"/>
  <c r="H4964" i="10"/>
  <c r="I4964" i="10" s="1"/>
  <c r="H4965" i="10"/>
  <c r="I4965" i="10" s="1"/>
  <c r="H4966" i="10"/>
  <c r="I4966" i="10" s="1"/>
  <c r="H4967" i="10"/>
  <c r="I4967" i="10" s="1"/>
  <c r="H4968" i="10"/>
  <c r="I4968" i="10" s="1"/>
  <c r="H4969" i="10"/>
  <c r="I4969" i="10" s="1"/>
  <c r="H4970" i="10"/>
  <c r="I4970" i="10" s="1"/>
  <c r="H4971" i="10"/>
  <c r="I4971" i="10" s="1"/>
  <c r="H4972" i="10"/>
  <c r="I4972" i="10" s="1"/>
  <c r="H4973" i="10"/>
  <c r="I4973" i="10" s="1"/>
  <c r="H4974" i="10"/>
  <c r="H4975" i="10"/>
  <c r="I4975" i="10" s="1"/>
  <c r="H4976" i="10"/>
  <c r="I4976" i="10" s="1"/>
  <c r="H4977" i="10"/>
  <c r="I4977" i="10" s="1"/>
  <c r="H4978" i="10"/>
  <c r="I4978" i="10" s="1"/>
  <c r="H4979" i="10"/>
  <c r="I4979" i="10" s="1"/>
  <c r="H4980" i="10"/>
  <c r="I4980" i="10" s="1"/>
  <c r="H4981" i="10"/>
  <c r="I4981" i="10" s="1"/>
  <c r="H4982" i="10"/>
  <c r="I4982" i="10" s="1"/>
  <c r="H4983" i="10"/>
  <c r="I4983" i="10" s="1"/>
  <c r="H4984" i="10"/>
  <c r="I4984" i="10" s="1"/>
  <c r="H4985" i="10"/>
  <c r="I4985" i="10" s="1"/>
  <c r="H4986" i="10"/>
  <c r="I4986" i="10" s="1"/>
  <c r="H4987" i="10"/>
  <c r="I4987" i="10" s="1"/>
  <c r="H4988" i="10"/>
  <c r="I4988" i="10" s="1"/>
  <c r="H4989" i="10"/>
  <c r="I4989" i="10" s="1"/>
  <c r="H4990" i="10"/>
  <c r="I4990" i="10" s="1"/>
  <c r="H4991" i="10"/>
  <c r="I4991" i="10" s="1"/>
  <c r="H4992" i="10"/>
  <c r="I4992" i="10" s="1"/>
  <c r="H4993" i="10"/>
  <c r="I4993" i="10" s="1"/>
  <c r="H4994" i="10"/>
  <c r="I4994" i="10" s="1"/>
  <c r="H4995" i="10"/>
  <c r="I4995" i="10" s="1"/>
  <c r="H4996" i="10"/>
  <c r="I4996" i="10" s="1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55" i="10"/>
  <c r="I1056" i="10"/>
  <c r="I1057" i="10"/>
  <c r="I1058" i="10"/>
  <c r="I1059" i="10"/>
  <c r="I1060" i="10"/>
  <c r="I1061" i="10"/>
  <c r="I1062" i="10"/>
  <c r="I1063" i="10"/>
  <c r="I1064" i="10"/>
  <c r="I1065" i="10"/>
  <c r="I1066" i="10"/>
  <c r="I1067" i="10"/>
  <c r="I1068" i="10"/>
  <c r="I1069" i="10"/>
  <c r="I1070" i="10"/>
  <c r="I1071" i="10"/>
  <c r="I1072" i="10"/>
  <c r="I1073" i="10"/>
  <c r="I1074" i="10"/>
  <c r="I1075" i="10"/>
  <c r="I1076" i="10"/>
  <c r="I1077" i="10"/>
  <c r="I1078" i="10"/>
  <c r="I1079" i="10"/>
  <c r="I1080" i="10"/>
  <c r="I1081" i="10"/>
  <c r="I1082" i="10"/>
  <c r="I1083" i="10"/>
  <c r="I1084" i="10"/>
  <c r="I1085" i="10"/>
  <c r="I1086" i="10"/>
  <c r="I1087" i="10"/>
  <c r="I1088" i="10"/>
  <c r="I1089" i="10"/>
  <c r="I1090" i="10"/>
  <c r="I1091" i="10"/>
  <c r="I1092" i="10"/>
  <c r="I1093" i="10"/>
  <c r="I1094" i="10"/>
  <c r="I1095" i="10"/>
  <c r="I1096" i="10"/>
  <c r="I1097" i="10"/>
  <c r="I1098" i="10"/>
  <c r="I1099" i="10"/>
  <c r="I1100" i="10"/>
  <c r="I1101" i="10"/>
  <c r="I1102" i="10"/>
  <c r="I1103" i="10"/>
  <c r="I1104" i="10"/>
  <c r="I1105" i="10"/>
  <c r="I1106" i="10"/>
  <c r="I1107" i="10"/>
  <c r="I1108" i="10"/>
  <c r="I1109" i="10"/>
  <c r="I1110" i="10"/>
  <c r="I1111" i="10"/>
  <c r="I1112" i="10"/>
  <c r="I1113" i="10"/>
  <c r="I1114" i="10"/>
  <c r="I1115" i="10"/>
  <c r="I1116" i="10"/>
  <c r="I1117" i="10"/>
  <c r="I1118" i="10"/>
  <c r="I1119" i="10"/>
  <c r="I1120" i="10"/>
  <c r="I1121" i="10"/>
  <c r="I1122" i="10"/>
  <c r="I1123" i="10"/>
  <c r="I1124" i="10"/>
  <c r="I1125" i="10"/>
  <c r="I1126" i="10"/>
  <c r="I1127" i="10"/>
  <c r="I1128" i="10"/>
  <c r="I1129" i="10"/>
  <c r="I1130" i="10"/>
  <c r="I1131" i="10"/>
  <c r="I1132" i="10"/>
  <c r="I1133" i="10"/>
  <c r="I1134" i="10"/>
  <c r="I1135" i="10"/>
  <c r="I1136" i="10"/>
  <c r="I1137" i="10"/>
  <c r="I1138" i="10"/>
  <c r="I1139" i="10"/>
  <c r="I1140" i="10"/>
  <c r="I1141" i="10"/>
  <c r="I1142" i="10"/>
  <c r="I1143" i="10"/>
  <c r="I1144" i="10"/>
  <c r="I1145" i="10"/>
  <c r="I1146" i="10"/>
  <c r="I1147" i="10"/>
  <c r="I1148" i="10"/>
  <c r="I1149" i="10"/>
  <c r="I1150" i="10"/>
  <c r="I1151" i="10"/>
  <c r="I1152" i="10"/>
  <c r="I1153" i="10"/>
  <c r="I1154" i="10"/>
  <c r="I1155" i="10"/>
  <c r="I1156" i="10"/>
  <c r="I1157" i="10"/>
  <c r="I1158" i="10"/>
  <c r="I1159" i="10"/>
  <c r="I1160" i="10"/>
  <c r="I1161" i="10"/>
  <c r="I1162" i="10"/>
  <c r="I1163" i="10"/>
  <c r="I1164" i="10"/>
  <c r="I1165" i="10"/>
  <c r="I1166" i="10"/>
  <c r="I1167" i="10"/>
  <c r="I1168" i="10"/>
  <c r="I1169" i="10"/>
  <c r="I1170" i="10"/>
  <c r="I1171" i="10"/>
  <c r="I1172" i="10"/>
  <c r="I1173" i="10"/>
  <c r="I1174" i="10"/>
  <c r="I1175" i="10"/>
  <c r="I1176" i="10"/>
  <c r="I1177" i="10"/>
  <c r="I1178" i="10"/>
  <c r="I1179" i="10"/>
  <c r="I1180" i="10"/>
  <c r="I1181" i="10"/>
  <c r="I1182" i="10"/>
  <c r="I1183" i="10"/>
  <c r="I1184" i="10"/>
  <c r="I1185" i="10"/>
  <c r="I1186" i="10"/>
  <c r="I1187" i="10"/>
  <c r="I1188" i="10"/>
  <c r="I1189" i="10"/>
  <c r="I1190" i="10"/>
  <c r="I1191" i="10"/>
  <c r="I1192" i="10"/>
  <c r="I1193" i="10"/>
  <c r="I1194" i="10"/>
  <c r="I1195" i="10"/>
  <c r="I1196" i="10"/>
  <c r="I1197" i="10"/>
  <c r="I1198" i="10"/>
  <c r="I1199" i="10"/>
  <c r="I1200" i="10"/>
  <c r="I1201" i="10"/>
  <c r="I1202" i="10"/>
  <c r="I1203" i="10"/>
  <c r="I1204" i="10"/>
  <c r="I1205" i="10"/>
  <c r="I1206" i="10"/>
  <c r="I1207" i="10"/>
  <c r="I1208" i="10"/>
  <c r="I1209" i="10"/>
  <c r="I1210" i="10"/>
  <c r="I1211" i="10"/>
  <c r="I1212" i="10"/>
  <c r="I1213" i="10"/>
  <c r="I1214" i="10"/>
  <c r="I1215" i="10"/>
  <c r="I1216" i="10"/>
  <c r="I1217" i="10"/>
  <c r="I1218" i="10"/>
  <c r="I1219" i="10"/>
  <c r="I1220" i="10"/>
  <c r="I1221" i="10"/>
  <c r="I1222" i="10"/>
  <c r="I1223" i="10"/>
  <c r="I1224" i="10"/>
  <c r="I1225" i="10"/>
  <c r="I1226" i="10"/>
  <c r="I1227" i="10"/>
  <c r="I1228" i="10"/>
  <c r="I1229" i="10"/>
  <c r="I1230" i="10"/>
  <c r="I1231" i="10"/>
  <c r="I1232" i="10"/>
  <c r="I1233" i="10"/>
  <c r="I1234" i="10"/>
  <c r="I1235" i="10"/>
  <c r="I1236" i="10"/>
  <c r="I1237" i="10"/>
  <c r="I1238" i="10"/>
  <c r="I1239" i="10"/>
  <c r="I1240" i="10"/>
  <c r="I1241" i="10"/>
  <c r="I1242" i="10"/>
  <c r="I1243" i="10"/>
  <c r="I1244" i="10"/>
  <c r="I1245" i="10"/>
  <c r="I1246" i="10"/>
  <c r="I1247" i="10"/>
  <c r="I1248" i="10"/>
  <c r="I1249" i="10"/>
  <c r="I1250" i="10"/>
  <c r="I1251" i="10"/>
  <c r="I1252" i="10"/>
  <c r="I1253" i="10"/>
  <c r="I1254" i="10"/>
  <c r="I1255" i="10"/>
  <c r="I1256" i="10"/>
  <c r="I1257" i="10"/>
  <c r="I1258" i="10"/>
  <c r="I1259" i="10"/>
  <c r="I1260" i="10"/>
  <c r="I1261" i="10"/>
  <c r="I1262" i="10"/>
  <c r="I1263" i="10"/>
  <c r="I1264" i="10"/>
  <c r="I1265" i="10"/>
  <c r="I1266" i="10"/>
  <c r="I1267" i="10"/>
  <c r="I1268" i="10"/>
  <c r="I1269" i="10"/>
  <c r="I1270" i="10"/>
  <c r="I1271" i="10"/>
  <c r="I1272" i="10"/>
  <c r="I1273" i="10"/>
  <c r="I1274" i="10"/>
  <c r="I1275" i="10"/>
  <c r="I1276" i="10"/>
  <c r="I1277" i="10"/>
  <c r="I1278" i="10"/>
  <c r="I1279" i="10"/>
  <c r="I1280" i="10"/>
  <c r="I1281" i="10"/>
  <c r="I1282" i="10"/>
  <c r="I1283" i="10"/>
  <c r="I1284" i="10"/>
  <c r="I1285" i="10"/>
  <c r="I1286" i="10"/>
  <c r="I1287" i="10"/>
  <c r="I1288" i="10"/>
  <c r="I1289" i="10"/>
  <c r="I1290" i="10"/>
  <c r="I1291" i="10"/>
  <c r="I1292" i="10"/>
  <c r="I1293" i="10"/>
  <c r="I1294" i="10"/>
  <c r="I1295" i="10"/>
  <c r="I1296" i="10"/>
  <c r="I1297" i="10"/>
  <c r="I1298" i="10"/>
  <c r="I1299" i="10"/>
  <c r="I1300" i="10"/>
  <c r="I1301" i="10"/>
  <c r="I1302" i="10"/>
  <c r="I1303" i="10"/>
  <c r="I1304" i="10"/>
  <c r="I1305" i="10"/>
  <c r="I1306" i="10"/>
  <c r="I1307" i="10"/>
  <c r="I1308" i="10"/>
  <c r="I1309" i="10"/>
  <c r="I1310" i="10"/>
  <c r="I1311" i="10"/>
  <c r="I1312" i="10"/>
  <c r="I1313" i="10"/>
  <c r="I1314" i="10"/>
  <c r="I1315" i="10"/>
  <c r="I1316" i="10"/>
  <c r="I1317" i="10"/>
  <c r="I1318" i="10"/>
  <c r="I1319" i="10"/>
  <c r="I1320" i="10"/>
  <c r="I1321" i="10"/>
  <c r="I1322" i="10"/>
  <c r="I1323" i="10"/>
  <c r="I1324" i="10"/>
  <c r="I1325" i="10"/>
  <c r="I1326" i="10"/>
  <c r="I1327" i="10"/>
  <c r="I1328" i="10"/>
  <c r="I1329" i="10"/>
  <c r="I1330" i="10"/>
  <c r="I1331" i="10"/>
  <c r="I1332" i="10"/>
  <c r="I1333" i="10"/>
  <c r="I1334" i="10"/>
  <c r="I1335" i="10"/>
  <c r="I1336" i="10"/>
  <c r="I1337" i="10"/>
  <c r="I1338" i="10"/>
  <c r="I1339" i="10"/>
  <c r="I1340" i="10"/>
  <c r="I1341" i="10"/>
  <c r="I1342" i="10"/>
  <c r="I1343" i="10"/>
  <c r="I1344" i="10"/>
  <c r="I1345" i="10"/>
  <c r="I1346" i="10"/>
  <c r="I1347" i="10"/>
  <c r="I1348" i="10"/>
  <c r="I1349" i="10"/>
  <c r="I1350" i="10"/>
  <c r="I1351" i="10"/>
  <c r="I1352" i="10"/>
  <c r="I1353" i="10"/>
  <c r="I1354" i="10"/>
  <c r="I1355" i="10"/>
  <c r="I1356" i="10"/>
  <c r="I1357" i="10"/>
  <c r="I1358" i="10"/>
  <c r="I1359" i="10"/>
  <c r="I1360" i="10"/>
  <c r="I1361" i="10"/>
  <c r="I1362" i="10"/>
  <c r="I1363" i="10"/>
  <c r="I1364" i="10"/>
  <c r="I1365" i="10"/>
  <c r="I1366" i="10"/>
  <c r="I1367" i="10"/>
  <c r="I1368" i="10"/>
  <c r="I1369" i="10"/>
  <c r="I1370" i="10"/>
  <c r="I1371" i="10"/>
  <c r="I1372" i="10"/>
  <c r="I1373" i="10"/>
  <c r="I1374" i="10"/>
  <c r="I1375" i="10"/>
  <c r="I1376" i="10"/>
  <c r="I1377" i="10"/>
  <c r="I1378" i="10"/>
  <c r="I1379" i="10"/>
  <c r="I1380" i="10"/>
  <c r="I1381" i="10"/>
  <c r="I1382" i="10"/>
  <c r="I1383" i="10"/>
  <c r="I1384" i="10"/>
  <c r="I1385" i="10"/>
  <c r="I1386" i="10"/>
  <c r="I1387" i="10"/>
  <c r="I1388" i="10"/>
  <c r="I1389" i="10"/>
  <c r="I1390" i="10"/>
  <c r="I1391" i="10"/>
  <c r="I1392" i="10"/>
  <c r="I1393" i="10"/>
  <c r="I1394" i="10"/>
  <c r="I1395" i="10"/>
  <c r="I1396" i="10"/>
  <c r="I1397" i="10"/>
  <c r="I1398" i="10"/>
  <c r="I1399" i="10"/>
  <c r="I1400" i="10"/>
  <c r="I1401" i="10"/>
  <c r="I1402" i="10"/>
  <c r="I1403" i="10"/>
  <c r="I1404" i="10"/>
  <c r="I1405" i="10"/>
  <c r="I1406" i="10"/>
  <c r="I1407" i="10"/>
  <c r="I1408" i="10"/>
  <c r="I1409" i="10"/>
  <c r="I1410" i="10"/>
  <c r="I1411" i="10"/>
  <c r="I1412" i="10"/>
  <c r="I1413" i="10"/>
  <c r="I1414" i="10"/>
  <c r="I1415" i="10"/>
  <c r="I1416" i="10"/>
  <c r="I1417" i="10"/>
  <c r="I1418" i="10"/>
  <c r="I1419" i="10"/>
  <c r="I1420" i="10"/>
  <c r="I1421" i="10"/>
  <c r="I1422" i="10"/>
  <c r="I1423" i="10"/>
  <c r="I1424" i="10"/>
  <c r="I1425" i="10"/>
  <c r="I1426" i="10"/>
  <c r="I1427" i="10"/>
  <c r="I1428" i="10"/>
  <c r="I1429" i="10"/>
  <c r="I1430" i="10"/>
  <c r="I1431" i="10"/>
  <c r="I1432" i="10"/>
  <c r="I1433" i="10"/>
  <c r="I1434" i="10"/>
  <c r="I1435" i="10"/>
  <c r="I1436" i="10"/>
  <c r="I1437" i="10"/>
  <c r="I1438" i="10"/>
  <c r="I1439" i="10"/>
  <c r="I1440" i="10"/>
  <c r="I1441" i="10"/>
  <c r="I1442" i="10"/>
  <c r="I1443" i="10"/>
  <c r="I1444" i="10"/>
  <c r="I1445" i="10"/>
  <c r="I1446" i="10"/>
  <c r="I1447" i="10"/>
  <c r="I1448" i="10"/>
  <c r="I1449" i="10"/>
  <c r="I1450" i="10"/>
  <c r="I1451" i="10"/>
  <c r="I1452" i="10"/>
  <c r="I1453" i="10"/>
  <c r="I1454" i="10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I1489" i="10"/>
  <c r="I1490" i="10"/>
  <c r="I1491" i="10"/>
  <c r="I1492" i="10"/>
  <c r="I1493" i="10"/>
  <c r="I1494" i="10"/>
  <c r="I1495" i="10"/>
  <c r="I1496" i="10"/>
  <c r="I1497" i="10"/>
  <c r="I1498" i="10"/>
  <c r="I1499" i="10"/>
  <c r="I1500" i="10"/>
  <c r="I1501" i="10"/>
  <c r="I1502" i="10"/>
  <c r="I1503" i="10"/>
  <c r="I1504" i="10"/>
  <c r="I1505" i="10"/>
  <c r="I1506" i="10"/>
  <c r="I1507" i="10"/>
  <c r="I1508" i="10"/>
  <c r="I1509" i="10"/>
  <c r="I1510" i="10"/>
  <c r="I1511" i="10"/>
  <c r="I1512" i="10"/>
  <c r="I1513" i="10"/>
  <c r="I1514" i="10"/>
  <c r="I1515" i="10"/>
  <c r="I1516" i="10"/>
  <c r="I1517" i="10"/>
  <c r="I1518" i="10"/>
  <c r="I1519" i="10"/>
  <c r="I1520" i="10"/>
  <c r="I1521" i="10"/>
  <c r="I1522" i="10"/>
  <c r="I1523" i="10"/>
  <c r="I1524" i="10"/>
  <c r="I1525" i="10"/>
  <c r="I1526" i="10"/>
  <c r="I1527" i="10"/>
  <c r="I1528" i="10"/>
  <c r="I1529" i="10"/>
  <c r="I1530" i="10"/>
  <c r="I1531" i="10"/>
  <c r="I1532" i="10"/>
  <c r="I1533" i="10"/>
  <c r="I1534" i="10"/>
  <c r="I1535" i="10"/>
  <c r="I1536" i="10"/>
  <c r="I1537" i="10"/>
  <c r="I1538" i="10"/>
  <c r="I1539" i="10"/>
  <c r="I1540" i="10"/>
  <c r="I1541" i="10"/>
  <c r="I1542" i="10"/>
  <c r="I1543" i="10"/>
  <c r="I1544" i="10"/>
  <c r="I1545" i="10"/>
  <c r="I1546" i="10"/>
  <c r="I1547" i="10"/>
  <c r="I1548" i="10"/>
  <c r="I1549" i="10"/>
  <c r="I1550" i="10"/>
  <c r="I1551" i="10"/>
  <c r="I1552" i="10"/>
  <c r="I1553" i="10"/>
  <c r="I1554" i="10"/>
  <c r="I1555" i="10"/>
  <c r="I1556" i="10"/>
  <c r="I1557" i="10"/>
  <c r="I1558" i="10"/>
  <c r="I1559" i="10"/>
  <c r="I1560" i="10"/>
  <c r="I1561" i="10"/>
  <c r="I1562" i="10"/>
  <c r="I1563" i="10"/>
  <c r="I1564" i="10"/>
  <c r="I1565" i="10"/>
  <c r="I1566" i="10"/>
  <c r="I1567" i="10"/>
  <c r="I1568" i="10"/>
  <c r="I1569" i="10"/>
  <c r="I1570" i="10"/>
  <c r="I1571" i="10"/>
  <c r="I1572" i="10"/>
  <c r="I1573" i="10"/>
  <c r="I1574" i="10"/>
  <c r="I1575" i="10"/>
  <c r="I1576" i="10"/>
  <c r="I1577" i="10"/>
  <c r="I1578" i="10"/>
  <c r="I1579" i="10"/>
  <c r="I1580" i="10"/>
  <c r="I1581" i="10"/>
  <c r="I1582" i="10"/>
  <c r="I1583" i="10"/>
  <c r="I1584" i="10"/>
  <c r="I1585" i="10"/>
  <c r="I1586" i="10"/>
  <c r="I1587" i="10"/>
  <c r="I1588" i="10"/>
  <c r="I1589" i="10"/>
  <c r="I1590" i="10"/>
  <c r="I1591" i="10"/>
  <c r="I1592" i="10"/>
  <c r="I1593" i="10"/>
  <c r="I1594" i="10"/>
  <c r="I1595" i="10"/>
  <c r="I1596" i="10"/>
  <c r="I1597" i="10"/>
  <c r="I1598" i="10"/>
  <c r="I1599" i="10"/>
  <c r="I1600" i="10"/>
  <c r="I1601" i="10"/>
  <c r="I1602" i="10"/>
  <c r="I1603" i="10"/>
  <c r="I1604" i="10"/>
  <c r="I1605" i="10"/>
  <c r="I1606" i="10"/>
  <c r="I1607" i="10"/>
  <c r="I1608" i="10"/>
  <c r="I1609" i="10"/>
  <c r="I1618" i="10"/>
  <c r="I1626" i="10"/>
  <c r="I1634" i="10"/>
  <c r="I1639" i="10"/>
  <c r="I1642" i="10"/>
  <c r="I1647" i="10"/>
  <c r="I1650" i="10"/>
  <c r="I1658" i="10"/>
  <c r="I1666" i="10"/>
  <c r="I1679" i="10"/>
  <c r="I1682" i="10"/>
  <c r="I1690" i="10"/>
  <c r="I1698" i="10"/>
  <c r="I1706" i="10"/>
  <c r="I1710" i="10"/>
  <c r="I1711" i="10"/>
  <c r="I1714" i="10"/>
  <c r="I1722" i="10"/>
  <c r="I1730" i="10"/>
  <c r="I1734" i="10"/>
  <c r="I1738" i="10"/>
  <c r="I1743" i="10"/>
  <c r="I1746" i="10"/>
  <c r="I1748" i="10"/>
  <c r="I1750" i="10"/>
  <c r="I1754" i="10"/>
  <c r="I1762" i="10"/>
  <c r="I1770" i="10"/>
  <c r="I1775" i="10"/>
  <c r="I1778" i="10"/>
  <c r="I1786" i="10"/>
  <c r="I1794" i="10"/>
  <c r="I1807" i="10"/>
  <c r="I1810" i="10"/>
  <c r="I1818" i="10"/>
  <c r="I1826" i="10"/>
  <c r="I1834" i="10"/>
  <c r="I1839" i="10"/>
  <c r="I1842" i="10"/>
  <c r="I1850" i="10"/>
  <c r="I1866" i="10"/>
  <c r="I1874" i="10"/>
  <c r="I1879" i="10"/>
  <c r="I1882" i="10"/>
  <c r="I1887" i="10"/>
  <c r="I1890" i="10"/>
  <c r="I1898" i="10"/>
  <c r="I1906" i="10"/>
  <c r="I1911" i="10"/>
  <c r="I1914" i="10"/>
  <c r="I1919" i="10"/>
  <c r="I1922" i="10"/>
  <c r="I1930" i="10"/>
  <c r="I1934" i="10"/>
  <c r="I1938" i="10"/>
  <c r="I1946" i="10"/>
  <c r="I1950" i="10"/>
  <c r="I1951" i="10"/>
  <c r="I1954" i="10"/>
  <c r="I1958" i="10"/>
  <c r="I1962" i="10"/>
  <c r="I1970" i="10"/>
  <c r="I1974" i="10"/>
  <c r="I1978" i="10"/>
  <c r="I1983" i="10"/>
  <c r="I1986" i="10"/>
  <c r="I1994" i="10"/>
  <c r="I2002" i="10"/>
  <c r="I2018" i="10"/>
  <c r="I2026" i="10"/>
  <c r="I2034" i="10"/>
  <c r="I2046" i="10"/>
  <c r="I2047" i="10"/>
  <c r="I2050" i="10"/>
  <c r="I2054" i="10"/>
  <c r="I2058" i="10"/>
  <c r="I2066" i="10"/>
  <c r="I2074" i="10"/>
  <c r="I2077" i="10"/>
  <c r="I2079" i="10"/>
  <c r="I2082" i="10"/>
  <c r="I2098" i="10"/>
  <c r="I2106" i="10"/>
  <c r="I2114" i="10"/>
  <c r="I2130" i="10"/>
  <c r="I2133" i="10"/>
  <c r="I2138" i="10"/>
  <c r="I2142" i="10"/>
  <c r="I2143" i="10"/>
  <c r="I2154" i="10"/>
  <c r="I2162" i="10"/>
  <c r="I2170" i="10"/>
  <c r="I2175" i="10"/>
  <c r="I2186" i="10"/>
  <c r="I2202" i="10"/>
  <c r="I2207" i="10"/>
  <c r="I2210" i="10"/>
  <c r="I2218" i="10"/>
  <c r="I2242" i="10"/>
  <c r="I2247" i="10"/>
  <c r="I2250" i="10"/>
  <c r="I2274" i="10"/>
  <c r="I2290" i="10"/>
  <c r="I2302" i="10"/>
  <c r="I2314" i="10"/>
  <c r="I2322" i="10"/>
  <c r="I2326" i="10"/>
  <c r="I2330" i="10"/>
  <c r="I2354" i="10"/>
  <c r="I2370" i="10"/>
  <c r="I2378" i="10"/>
  <c r="I2397" i="10"/>
  <c r="I2402" i="10"/>
  <c r="I2410" i="10"/>
  <c r="I2418" i="10"/>
  <c r="I2438" i="10"/>
  <c r="I2442" i="10"/>
  <c r="I2458" i="10"/>
  <c r="I2461" i="10"/>
  <c r="I2474" i="10"/>
  <c r="I2478" i="10"/>
  <c r="I2490" i="10"/>
  <c r="I2506" i="10"/>
  <c r="I2522" i="10"/>
  <c r="I2530" i="10"/>
  <c r="I2533" i="10"/>
  <c r="I2554" i="10"/>
  <c r="I2558" i="10"/>
  <c r="I2562" i="10"/>
  <c r="I2578" i="10"/>
  <c r="I2594" i="10"/>
  <c r="I2598" i="10"/>
  <c r="I2610" i="10"/>
  <c r="I2626" i="10"/>
  <c r="I2642" i="10"/>
  <c r="I2650" i="10"/>
  <c r="I2662" i="10"/>
  <c r="I2666" i="10"/>
  <c r="I2674" i="10"/>
  <c r="I2678" i="10"/>
  <c r="I2698" i="10"/>
  <c r="I2706" i="10"/>
  <c r="I2714" i="10"/>
  <c r="I2730" i="10"/>
  <c r="I2738" i="10"/>
  <c r="I2746" i="10"/>
  <c r="I2749" i="10"/>
  <c r="I2778" i="10"/>
  <c r="I2786" i="10"/>
  <c r="I2795" i="10"/>
  <c r="I2810" i="10"/>
  <c r="I2818" i="10"/>
  <c r="I2834" i="10"/>
  <c r="I2842" i="10"/>
  <c r="I2858" i="10"/>
  <c r="I2862" i="10"/>
  <c r="I2874" i="10"/>
  <c r="I2906" i="10"/>
  <c r="I2910" i="10"/>
  <c r="I2922" i="10"/>
  <c r="I2926" i="10"/>
  <c r="I2946" i="10"/>
  <c r="I2958" i="10"/>
  <c r="I2986" i="10"/>
  <c r="I2998" i="10"/>
  <c r="I3002" i="10"/>
  <c r="I3010" i="10"/>
  <c r="I3034" i="10"/>
  <c r="I3050" i="10"/>
  <c r="I3066" i="10"/>
  <c r="I3067" i="10"/>
  <c r="I3074" i="10"/>
  <c r="I3090" i="10"/>
  <c r="I3122" i="10"/>
  <c r="I3138" i="10"/>
  <c r="I3154" i="10"/>
  <c r="I3166" i="10"/>
  <c r="I3170" i="10"/>
  <c r="I3182" i="10"/>
  <c r="I3194" i="10"/>
  <c r="I3198" i="10"/>
  <c r="I3207" i="10"/>
  <c r="I3210" i="10"/>
  <c r="I3222" i="10"/>
  <c r="I3234" i="10"/>
  <c r="I3238" i="10"/>
  <c r="I3250" i="10"/>
  <c r="I3298" i="10"/>
  <c r="I3306" i="10"/>
  <c r="I3322" i="10"/>
  <c r="I3338" i="10"/>
  <c r="I3346" i="10"/>
  <c r="I3350" i="10"/>
  <c r="I3354" i="10"/>
  <c r="I3418" i="10"/>
  <c r="I3466" i="10"/>
  <c r="I3474" i="10"/>
  <c r="I3482" i="10"/>
  <c r="I3498" i="10"/>
  <c r="I3518" i="10"/>
  <c r="I3532" i="10"/>
  <c r="I3570" i="10"/>
  <c r="I3610" i="10"/>
  <c r="I3618" i="10"/>
  <c r="I3622" i="10"/>
  <c r="I3634" i="10"/>
  <c r="I3674" i="10"/>
  <c r="I3694" i="10"/>
  <c r="I3706" i="10"/>
  <c r="I3710" i="10"/>
  <c r="I3711" i="10"/>
  <c r="I3714" i="10"/>
  <c r="I3726" i="10"/>
  <c r="I3746" i="10"/>
  <c r="I3758" i="10"/>
  <c r="I3778" i="10"/>
  <c r="I3850" i="10"/>
  <c r="I3878" i="10"/>
  <c r="I3890" i="10"/>
  <c r="I3906" i="10"/>
  <c r="I3910" i="10"/>
  <c r="I3930" i="10"/>
  <c r="I3946" i="10"/>
  <c r="I3986" i="10"/>
  <c r="I4014" i="10"/>
  <c r="I4015" i="10"/>
  <c r="I4042" i="10"/>
  <c r="I4082" i="10"/>
  <c r="I4130" i="10"/>
  <c r="I4150" i="10"/>
  <c r="I4182" i="10"/>
  <c r="I4194" i="10"/>
  <c r="I4262" i="10"/>
  <c r="I4282" i="10"/>
  <c r="I4294" i="10"/>
  <c r="I4306" i="10"/>
  <c r="I4342" i="10"/>
  <c r="I4557" i="10"/>
  <c r="I4594" i="10"/>
  <c r="I4974" i="10"/>
  <c r="M87" i="18" l="1"/>
  <c r="M66" i="18"/>
  <c r="M67" i="18"/>
  <c r="M65" i="18"/>
  <c r="M64" i="18"/>
  <c r="M63" i="18"/>
  <c r="M71" i="18"/>
  <c r="M10" i="18"/>
  <c r="M9" i="18"/>
  <c r="M8" i="18"/>
  <c r="M16" i="18"/>
  <c r="M48" i="18"/>
  <c r="M7" i="18"/>
  <c r="M5" i="18"/>
  <c r="M4" i="18"/>
  <c r="I1004" i="10"/>
  <c r="I1003" i="10"/>
  <c r="I1002" i="10"/>
  <c r="I1001" i="10"/>
  <c r="I1000" i="10"/>
  <c r="I999" i="10"/>
  <c r="I998" i="10"/>
  <c r="I997" i="10"/>
  <c r="I996" i="10"/>
  <c r="I995" i="10"/>
  <c r="I994" i="10"/>
  <c r="I993" i="10"/>
  <c r="I992" i="10"/>
  <c r="I991" i="10"/>
  <c r="I990" i="10"/>
  <c r="I989" i="10"/>
  <c r="I988" i="10"/>
  <c r="I987" i="10"/>
  <c r="I986" i="10"/>
  <c r="I985" i="10"/>
  <c r="I984" i="10"/>
  <c r="I983" i="10"/>
  <c r="I982" i="10"/>
  <c r="I981" i="10"/>
  <c r="I980" i="10"/>
  <c r="I979" i="10"/>
  <c r="I978" i="10"/>
  <c r="I977" i="10"/>
  <c r="I976" i="10"/>
  <c r="I975" i="10"/>
  <c r="I974" i="10"/>
  <c r="I973" i="10"/>
  <c r="I972" i="10"/>
  <c r="I971" i="10"/>
  <c r="I970" i="10"/>
  <c r="I969" i="10"/>
  <c r="I968" i="10"/>
  <c r="I967" i="10"/>
  <c r="I966" i="10"/>
  <c r="I965" i="10"/>
  <c r="I964" i="10"/>
  <c r="I963" i="10"/>
  <c r="I962" i="10"/>
  <c r="I961" i="10"/>
  <c r="I960" i="10"/>
  <c r="I959" i="10"/>
  <c r="I958" i="10"/>
  <c r="I957" i="10"/>
  <c r="I956" i="10"/>
  <c r="I955" i="10"/>
  <c r="I954" i="10"/>
  <c r="I953" i="10"/>
  <c r="I952" i="10"/>
  <c r="I951" i="10"/>
  <c r="I950" i="10"/>
  <c r="I949" i="10"/>
  <c r="I943" i="10"/>
  <c r="I942" i="10"/>
  <c r="I941" i="10"/>
  <c r="I940" i="10"/>
  <c r="I939" i="10"/>
  <c r="I938" i="10"/>
  <c r="I937" i="10"/>
  <c r="I936" i="10"/>
  <c r="I935" i="10"/>
  <c r="I934" i="10"/>
  <c r="I933" i="10"/>
  <c r="I932" i="10"/>
  <c r="I931" i="10"/>
  <c r="I930" i="10"/>
  <c r="I929" i="10"/>
  <c r="I928" i="10"/>
  <c r="I927" i="10"/>
  <c r="I926" i="10"/>
  <c r="I925" i="10"/>
  <c r="I924" i="10"/>
  <c r="I923" i="10"/>
  <c r="I922" i="10"/>
  <c r="I921" i="10"/>
  <c r="I920" i="10"/>
  <c r="I919" i="10"/>
  <c r="I918" i="10"/>
  <c r="I917" i="10"/>
  <c r="I916" i="10"/>
  <c r="I915" i="10"/>
  <c r="I914" i="10"/>
  <c r="I913" i="10"/>
  <c r="I912" i="10"/>
  <c r="I911" i="10"/>
  <c r="I910" i="10"/>
  <c r="I909" i="10"/>
  <c r="I908" i="10"/>
  <c r="I907" i="10"/>
  <c r="I906" i="10"/>
  <c r="I905" i="10"/>
  <c r="I904" i="10"/>
  <c r="I903" i="10"/>
  <c r="I902" i="10"/>
  <c r="I901" i="10"/>
  <c r="I900" i="10"/>
  <c r="I899" i="10"/>
  <c r="I898" i="10"/>
  <c r="I897" i="10"/>
  <c r="I896" i="10"/>
  <c r="I895" i="10"/>
  <c r="I894" i="10"/>
  <c r="I893" i="10"/>
  <c r="I892" i="10"/>
  <c r="I891" i="10"/>
  <c r="I890" i="10"/>
  <c r="I889" i="10"/>
  <c r="I888" i="10"/>
  <c r="I887" i="10"/>
  <c r="I886" i="10"/>
  <c r="I885" i="10"/>
  <c r="I884" i="10"/>
  <c r="I883" i="10"/>
  <c r="I882" i="10"/>
  <c r="I881" i="10"/>
  <c r="I880" i="10"/>
  <c r="I879" i="10"/>
  <c r="F505" i="10"/>
  <c r="F507" i="10"/>
  <c r="F510" i="10"/>
  <c r="F512" i="10"/>
  <c r="F514" i="10"/>
  <c r="F516" i="10"/>
  <c r="F518" i="10"/>
  <c r="F520" i="10"/>
  <c r="F522" i="10"/>
  <c r="F541" i="10"/>
  <c r="F542" i="10"/>
  <c r="F543" i="10"/>
  <c r="F550" i="10"/>
  <c r="F551" i="10"/>
  <c r="F552" i="10"/>
  <c r="F553" i="10"/>
  <c r="F554" i="10"/>
  <c r="F555" i="10"/>
  <c r="F878" i="10"/>
  <c r="H878" i="10"/>
  <c r="I878" i="10" s="1"/>
  <c r="F877" i="10"/>
  <c r="H877" i="10"/>
  <c r="I877" i="10" s="1"/>
  <c r="F869" i="10"/>
  <c r="F870" i="10"/>
  <c r="F871" i="10"/>
  <c r="F872" i="10"/>
  <c r="F873" i="10"/>
  <c r="F874" i="10"/>
  <c r="F875" i="10"/>
  <c r="F876" i="10"/>
  <c r="H869" i="10"/>
  <c r="I869" i="10" s="1"/>
  <c r="H870" i="10"/>
  <c r="I870" i="10" s="1"/>
  <c r="H871" i="10"/>
  <c r="I871" i="10" s="1"/>
  <c r="H872" i="10"/>
  <c r="I872" i="10" s="1"/>
  <c r="H873" i="10"/>
  <c r="I873" i="10" s="1"/>
  <c r="H874" i="10"/>
  <c r="I874" i="10" s="1"/>
  <c r="H875" i="10"/>
  <c r="I875" i="10" s="1"/>
  <c r="H876" i="10"/>
  <c r="I876" i="10" s="1"/>
  <c r="F868" i="10"/>
  <c r="H868" i="10"/>
  <c r="I868" i="10" s="1"/>
  <c r="F861" i="10"/>
  <c r="F862" i="10"/>
  <c r="F863" i="10"/>
  <c r="F864" i="10"/>
  <c r="F865" i="10"/>
  <c r="F866" i="10"/>
  <c r="F867" i="10"/>
  <c r="H861" i="10"/>
  <c r="I861" i="10" s="1"/>
  <c r="H862" i="10"/>
  <c r="I862" i="10" s="1"/>
  <c r="H863" i="10"/>
  <c r="I863" i="10" s="1"/>
  <c r="H864" i="10"/>
  <c r="I864" i="10" s="1"/>
  <c r="H865" i="10"/>
  <c r="I865" i="10" s="1"/>
  <c r="H866" i="10"/>
  <c r="I866" i="10" s="1"/>
  <c r="H867" i="10"/>
  <c r="I867" i="10" s="1"/>
  <c r="F856" i="10"/>
  <c r="F857" i="10"/>
  <c r="F858" i="10"/>
  <c r="F859" i="10"/>
  <c r="F860" i="10"/>
  <c r="H856" i="10"/>
  <c r="I856" i="10" s="1"/>
  <c r="H857" i="10"/>
  <c r="I857" i="10" s="1"/>
  <c r="H858" i="10"/>
  <c r="I858" i="10" s="1"/>
  <c r="H859" i="10"/>
  <c r="I859" i="10" s="1"/>
  <c r="H860" i="10"/>
  <c r="I860" i="10" s="1"/>
  <c r="F855" i="10"/>
  <c r="H855" i="10"/>
  <c r="I855" i="10" s="1"/>
  <c r="F854" i="10"/>
  <c r="H854" i="10"/>
  <c r="I854" i="10" s="1"/>
  <c r="F853" i="10"/>
  <c r="H853" i="10"/>
  <c r="I853" i="10" s="1"/>
  <c r="F849" i="10"/>
  <c r="F850" i="10"/>
  <c r="F851" i="10"/>
  <c r="F852" i="10"/>
  <c r="H849" i="10"/>
  <c r="I849" i="10" s="1"/>
  <c r="H850" i="10"/>
  <c r="I850" i="10" s="1"/>
  <c r="H851" i="10"/>
  <c r="I851" i="10" s="1"/>
  <c r="H852" i="10"/>
  <c r="I852" i="10" s="1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H836" i="10"/>
  <c r="I836" i="10" s="1"/>
  <c r="H837" i="10"/>
  <c r="I837" i="10" s="1"/>
  <c r="H838" i="10"/>
  <c r="I838" i="10" s="1"/>
  <c r="H839" i="10"/>
  <c r="I839" i="10" s="1"/>
  <c r="H840" i="10"/>
  <c r="I840" i="10" s="1"/>
  <c r="H841" i="10"/>
  <c r="I841" i="10" s="1"/>
  <c r="H842" i="10"/>
  <c r="I842" i="10" s="1"/>
  <c r="H843" i="10"/>
  <c r="I843" i="10" s="1"/>
  <c r="H844" i="10"/>
  <c r="I844" i="10" s="1"/>
  <c r="H845" i="10"/>
  <c r="I845" i="10" s="1"/>
  <c r="H846" i="10"/>
  <c r="I846" i="10" s="1"/>
  <c r="H847" i="10"/>
  <c r="I847" i="10" s="1"/>
  <c r="H848" i="10"/>
  <c r="I848" i="10" s="1"/>
  <c r="F835" i="10"/>
  <c r="H835" i="10"/>
  <c r="I835" i="10" s="1"/>
  <c r="F827" i="10"/>
  <c r="F828" i="10"/>
  <c r="F829" i="10"/>
  <c r="F830" i="10"/>
  <c r="F831" i="10"/>
  <c r="F832" i="10"/>
  <c r="F833" i="10"/>
  <c r="F834" i="10"/>
  <c r="H827" i="10"/>
  <c r="I827" i="10" s="1"/>
  <c r="H828" i="10"/>
  <c r="I828" i="10" s="1"/>
  <c r="H829" i="10"/>
  <c r="I829" i="10" s="1"/>
  <c r="H830" i="10"/>
  <c r="I830" i="10" s="1"/>
  <c r="H831" i="10"/>
  <c r="I831" i="10" s="1"/>
  <c r="H832" i="10"/>
  <c r="I832" i="10" s="1"/>
  <c r="H833" i="10"/>
  <c r="I833" i="10" s="1"/>
  <c r="H834" i="10"/>
  <c r="I834" i="10" s="1"/>
  <c r="F825" i="10"/>
  <c r="F826" i="10"/>
  <c r="H825" i="10"/>
  <c r="I825" i="10" s="1"/>
  <c r="H826" i="10"/>
  <c r="I826" i="10" s="1"/>
  <c r="F816" i="10"/>
  <c r="F817" i="10"/>
  <c r="F818" i="10"/>
  <c r="F819" i="10"/>
  <c r="F820" i="10"/>
  <c r="F821" i="10"/>
  <c r="F822" i="10"/>
  <c r="F823" i="10"/>
  <c r="F824" i="10"/>
  <c r="H816" i="10"/>
  <c r="I816" i="10" s="1"/>
  <c r="H817" i="10"/>
  <c r="I817" i="10" s="1"/>
  <c r="H818" i="10"/>
  <c r="I818" i="10" s="1"/>
  <c r="H819" i="10"/>
  <c r="I819" i="10" s="1"/>
  <c r="H820" i="10"/>
  <c r="I820" i="10" s="1"/>
  <c r="H821" i="10"/>
  <c r="I821" i="10" s="1"/>
  <c r="H822" i="10"/>
  <c r="I822" i="10" s="1"/>
  <c r="H823" i="10"/>
  <c r="I823" i="10" s="1"/>
  <c r="H824" i="10"/>
  <c r="I824" i="10" s="1"/>
  <c r="F815" i="10"/>
  <c r="H815" i="10"/>
  <c r="I815" i="10" s="1"/>
  <c r="F809" i="10"/>
  <c r="F810" i="10"/>
  <c r="F811" i="10"/>
  <c r="F812" i="10"/>
  <c r="F813" i="10"/>
  <c r="F814" i="10"/>
  <c r="H809" i="10"/>
  <c r="I809" i="10" s="1"/>
  <c r="H810" i="10"/>
  <c r="I810" i="10" s="1"/>
  <c r="H811" i="10"/>
  <c r="I811" i="10" s="1"/>
  <c r="H812" i="10"/>
  <c r="I812" i="10" s="1"/>
  <c r="H813" i="10"/>
  <c r="I813" i="10" s="1"/>
  <c r="H814" i="10"/>
  <c r="I814" i="10" s="1"/>
  <c r="F798" i="10"/>
  <c r="F799" i="10"/>
  <c r="F800" i="10"/>
  <c r="F801" i="10"/>
  <c r="F802" i="10"/>
  <c r="F803" i="10"/>
  <c r="F804" i="10"/>
  <c r="F805" i="10"/>
  <c r="F806" i="10"/>
  <c r="F807" i="10"/>
  <c r="F808" i="10"/>
  <c r="H798" i="10"/>
  <c r="I798" i="10" s="1"/>
  <c r="H799" i="10"/>
  <c r="I799" i="10" s="1"/>
  <c r="H800" i="10"/>
  <c r="I800" i="10" s="1"/>
  <c r="H801" i="10"/>
  <c r="I801" i="10" s="1"/>
  <c r="H802" i="10"/>
  <c r="I802" i="10" s="1"/>
  <c r="H803" i="10"/>
  <c r="I803" i="10" s="1"/>
  <c r="H804" i="10"/>
  <c r="I804" i="10" s="1"/>
  <c r="H805" i="10"/>
  <c r="I805" i="10" s="1"/>
  <c r="H806" i="10"/>
  <c r="I806" i="10" s="1"/>
  <c r="H807" i="10"/>
  <c r="I807" i="10" s="1"/>
  <c r="H808" i="10"/>
  <c r="I808" i="10" s="1"/>
  <c r="F797" i="10"/>
  <c r="H797" i="10"/>
  <c r="I797" i="10" s="1"/>
  <c r="F790" i="10"/>
  <c r="F791" i="10"/>
  <c r="F792" i="10"/>
  <c r="F793" i="10"/>
  <c r="F794" i="10"/>
  <c r="F795" i="10"/>
  <c r="F796" i="10"/>
  <c r="H790" i="10"/>
  <c r="I790" i="10" s="1"/>
  <c r="H791" i="10"/>
  <c r="I791" i="10" s="1"/>
  <c r="H792" i="10"/>
  <c r="I792" i="10" s="1"/>
  <c r="H793" i="10"/>
  <c r="I793" i="10" s="1"/>
  <c r="H794" i="10"/>
  <c r="I794" i="10" s="1"/>
  <c r="H795" i="10"/>
  <c r="I795" i="10" s="1"/>
  <c r="H796" i="10"/>
  <c r="I796" i="10" s="1"/>
  <c r="F780" i="10"/>
  <c r="F781" i="10"/>
  <c r="F782" i="10"/>
  <c r="F783" i="10"/>
  <c r="F784" i="10"/>
  <c r="F785" i="10"/>
  <c r="F786" i="10"/>
  <c r="F787" i="10"/>
  <c r="F788" i="10"/>
  <c r="F789" i="10"/>
  <c r="H780" i="10"/>
  <c r="I780" i="10" s="1"/>
  <c r="H781" i="10"/>
  <c r="I781" i="10" s="1"/>
  <c r="H782" i="10"/>
  <c r="I782" i="10" s="1"/>
  <c r="H783" i="10"/>
  <c r="I783" i="10" s="1"/>
  <c r="H784" i="10"/>
  <c r="I784" i="10" s="1"/>
  <c r="H785" i="10"/>
  <c r="I785" i="10" s="1"/>
  <c r="H786" i="10"/>
  <c r="I786" i="10" s="1"/>
  <c r="H787" i="10"/>
  <c r="I787" i="10" s="1"/>
  <c r="H788" i="10"/>
  <c r="I788" i="10" s="1"/>
  <c r="H789" i="10"/>
  <c r="I789" i="10" s="1"/>
  <c r="F779" i="10"/>
  <c r="H779" i="10"/>
  <c r="I779" i="10" s="1"/>
  <c r="F773" i="10"/>
  <c r="F774" i="10"/>
  <c r="F775" i="10"/>
  <c r="F776" i="10"/>
  <c r="F777" i="10"/>
  <c r="F778" i="10"/>
  <c r="H773" i="10"/>
  <c r="I773" i="10" s="1"/>
  <c r="H774" i="10"/>
  <c r="I774" i="10" s="1"/>
  <c r="H775" i="10"/>
  <c r="I775" i="10" s="1"/>
  <c r="H776" i="10"/>
  <c r="I776" i="10" s="1"/>
  <c r="H777" i="10"/>
  <c r="I777" i="10" s="1"/>
  <c r="H778" i="10"/>
  <c r="I778" i="10" s="1"/>
  <c r="F770" i="10"/>
  <c r="F771" i="10"/>
  <c r="F772" i="10"/>
  <c r="H770" i="10"/>
  <c r="I770" i="10" s="1"/>
  <c r="H771" i="10"/>
  <c r="I771" i="10" s="1"/>
  <c r="H772" i="10"/>
  <c r="I772" i="10" s="1"/>
  <c r="F762" i="10"/>
  <c r="F763" i="10"/>
  <c r="F764" i="10"/>
  <c r="F765" i="10"/>
  <c r="F766" i="10"/>
  <c r="F767" i="10"/>
  <c r="F768" i="10"/>
  <c r="F769" i="10"/>
  <c r="H762" i="10"/>
  <c r="I762" i="10" s="1"/>
  <c r="H763" i="10"/>
  <c r="I763" i="10" s="1"/>
  <c r="H764" i="10"/>
  <c r="I764" i="10" s="1"/>
  <c r="H765" i="10"/>
  <c r="I765" i="10" s="1"/>
  <c r="H766" i="10"/>
  <c r="I766" i="10" s="1"/>
  <c r="H767" i="10"/>
  <c r="I767" i="10" s="1"/>
  <c r="H768" i="10"/>
  <c r="I768" i="10" s="1"/>
  <c r="H769" i="10"/>
  <c r="I769" i="10" s="1"/>
  <c r="F761" i="10"/>
  <c r="H761" i="10"/>
  <c r="I761" i="10" s="1"/>
  <c r="F754" i="10"/>
  <c r="F755" i="10"/>
  <c r="F756" i="10"/>
  <c r="F757" i="10"/>
  <c r="F758" i="10"/>
  <c r="F759" i="10"/>
  <c r="F760" i="10"/>
  <c r="H754" i="10"/>
  <c r="I754" i="10" s="1"/>
  <c r="H755" i="10"/>
  <c r="I755" i="10" s="1"/>
  <c r="H756" i="10"/>
  <c r="I756" i="10" s="1"/>
  <c r="H757" i="10"/>
  <c r="I757" i="10" s="1"/>
  <c r="H758" i="10"/>
  <c r="I758" i="10" s="1"/>
  <c r="H759" i="10"/>
  <c r="I759" i="10" s="1"/>
  <c r="H760" i="10"/>
  <c r="I760" i="10" s="1"/>
  <c r="F744" i="10"/>
  <c r="F745" i="10"/>
  <c r="F746" i="10"/>
  <c r="F747" i="10"/>
  <c r="F748" i="10"/>
  <c r="F749" i="10"/>
  <c r="F750" i="10"/>
  <c r="F751" i="10"/>
  <c r="F752" i="10"/>
  <c r="F753" i="10"/>
  <c r="H744" i="10"/>
  <c r="I744" i="10" s="1"/>
  <c r="H745" i="10"/>
  <c r="I745" i="10" s="1"/>
  <c r="H746" i="10"/>
  <c r="I746" i="10" s="1"/>
  <c r="H747" i="10"/>
  <c r="I747" i="10" s="1"/>
  <c r="H748" i="10"/>
  <c r="I748" i="10" s="1"/>
  <c r="H749" i="10"/>
  <c r="I749" i="10" s="1"/>
  <c r="H750" i="10"/>
  <c r="I750" i="10" s="1"/>
  <c r="H751" i="10"/>
  <c r="I751" i="10" s="1"/>
  <c r="H752" i="10"/>
  <c r="I752" i="10" s="1"/>
  <c r="H753" i="10"/>
  <c r="I753" i="10" s="1"/>
  <c r="F743" i="10"/>
  <c r="H743" i="10"/>
  <c r="I743" i="10" s="1"/>
  <c r="F738" i="10"/>
  <c r="F739" i="10"/>
  <c r="F740" i="10"/>
  <c r="F741" i="10"/>
  <c r="F742" i="10"/>
  <c r="H738" i="10"/>
  <c r="I738" i="10" s="1"/>
  <c r="H739" i="10"/>
  <c r="I739" i="10" s="1"/>
  <c r="H740" i="10"/>
  <c r="I740" i="10" s="1"/>
  <c r="H741" i="10"/>
  <c r="I741" i="10" s="1"/>
  <c r="H742" i="10"/>
  <c r="I742" i="10" s="1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H726" i="10"/>
  <c r="I726" i="10" s="1"/>
  <c r="H727" i="10"/>
  <c r="I727" i="10" s="1"/>
  <c r="H728" i="10"/>
  <c r="I728" i="10" s="1"/>
  <c r="H729" i="10"/>
  <c r="I729" i="10" s="1"/>
  <c r="H730" i="10"/>
  <c r="I730" i="10" s="1"/>
  <c r="H731" i="10"/>
  <c r="I731" i="10" s="1"/>
  <c r="H732" i="10"/>
  <c r="I732" i="10" s="1"/>
  <c r="H733" i="10"/>
  <c r="I733" i="10" s="1"/>
  <c r="H734" i="10"/>
  <c r="I734" i="10" s="1"/>
  <c r="H735" i="10"/>
  <c r="I735" i="10" s="1"/>
  <c r="H736" i="10"/>
  <c r="I736" i="10" s="1"/>
  <c r="H737" i="10"/>
  <c r="I737" i="10" s="1"/>
  <c r="F725" i="10"/>
  <c r="H725" i="10"/>
  <c r="I725" i="10" s="1"/>
  <c r="F717" i="10"/>
  <c r="F718" i="10"/>
  <c r="F719" i="10"/>
  <c r="F720" i="10"/>
  <c r="F721" i="10"/>
  <c r="F722" i="10"/>
  <c r="F723" i="10"/>
  <c r="F724" i="10"/>
  <c r="H717" i="10"/>
  <c r="I717" i="10" s="1"/>
  <c r="H718" i="10"/>
  <c r="I718" i="10" s="1"/>
  <c r="H719" i="10"/>
  <c r="I719" i="10" s="1"/>
  <c r="H720" i="10"/>
  <c r="I720" i="10" s="1"/>
  <c r="H721" i="10"/>
  <c r="I721" i="10" s="1"/>
  <c r="H722" i="10"/>
  <c r="I722" i="10" s="1"/>
  <c r="H723" i="10"/>
  <c r="I723" i="10" s="1"/>
  <c r="H724" i="10"/>
  <c r="I724" i="10" s="1"/>
  <c r="F708" i="10"/>
  <c r="F709" i="10"/>
  <c r="F710" i="10"/>
  <c r="F711" i="10"/>
  <c r="F712" i="10"/>
  <c r="F713" i="10"/>
  <c r="F714" i="10"/>
  <c r="F715" i="10"/>
  <c r="F716" i="10"/>
  <c r="H708" i="10"/>
  <c r="I708" i="10" s="1"/>
  <c r="H709" i="10"/>
  <c r="I709" i="10" s="1"/>
  <c r="H710" i="10"/>
  <c r="I710" i="10" s="1"/>
  <c r="H711" i="10"/>
  <c r="I711" i="10" s="1"/>
  <c r="H712" i="10"/>
  <c r="I712" i="10" s="1"/>
  <c r="H713" i="10"/>
  <c r="I713" i="10" s="1"/>
  <c r="H714" i="10"/>
  <c r="I714" i="10" s="1"/>
  <c r="H715" i="10"/>
  <c r="I715" i="10" s="1"/>
  <c r="H716" i="10"/>
  <c r="I716" i="10" s="1"/>
  <c r="F707" i="10"/>
  <c r="H707" i="10"/>
  <c r="I707" i="10" s="1"/>
  <c r="F700" i="10"/>
  <c r="F701" i="10"/>
  <c r="F702" i="10"/>
  <c r="F703" i="10"/>
  <c r="F704" i="10"/>
  <c r="F705" i="10"/>
  <c r="F706" i="10"/>
  <c r="H700" i="10"/>
  <c r="I700" i="10" s="1"/>
  <c r="H701" i="10"/>
  <c r="I701" i="10" s="1"/>
  <c r="H702" i="10"/>
  <c r="I702" i="10" s="1"/>
  <c r="H703" i="10"/>
  <c r="I703" i="10" s="1"/>
  <c r="H704" i="10"/>
  <c r="I704" i="10" s="1"/>
  <c r="H705" i="10"/>
  <c r="I705" i="10" s="1"/>
  <c r="H706" i="10"/>
  <c r="I706" i="10" s="1"/>
  <c r="F699" i="10"/>
  <c r="H699" i="10"/>
  <c r="I699" i="10" s="1"/>
  <c r="F692" i="10"/>
  <c r="F693" i="10"/>
  <c r="F694" i="10"/>
  <c r="F695" i="10"/>
  <c r="F696" i="10"/>
  <c r="F697" i="10"/>
  <c r="F698" i="10"/>
  <c r="H692" i="10"/>
  <c r="I692" i="10" s="1"/>
  <c r="H693" i="10"/>
  <c r="I693" i="10" s="1"/>
  <c r="H694" i="10"/>
  <c r="I694" i="10" s="1"/>
  <c r="H695" i="10"/>
  <c r="I695" i="10" s="1"/>
  <c r="H696" i="10"/>
  <c r="I696" i="10" s="1"/>
  <c r="H697" i="10"/>
  <c r="I697" i="10" s="1"/>
  <c r="H698" i="10"/>
  <c r="I698" i="10" s="1"/>
  <c r="F691" i="10"/>
  <c r="H691" i="10"/>
  <c r="I691" i="10" s="1"/>
  <c r="F683" i="10"/>
  <c r="F684" i="10"/>
  <c r="F685" i="10"/>
  <c r="F686" i="10"/>
  <c r="F687" i="10"/>
  <c r="F688" i="10"/>
  <c r="F689" i="10"/>
  <c r="F690" i="10"/>
  <c r="H683" i="10"/>
  <c r="I683" i="10" s="1"/>
  <c r="H684" i="10"/>
  <c r="I684" i="10" s="1"/>
  <c r="H685" i="10"/>
  <c r="I685" i="10" s="1"/>
  <c r="H686" i="10"/>
  <c r="I686" i="10" s="1"/>
  <c r="H687" i="10"/>
  <c r="I687" i="10" s="1"/>
  <c r="H688" i="10"/>
  <c r="I688" i="10" s="1"/>
  <c r="H689" i="10"/>
  <c r="I689" i="10" s="1"/>
  <c r="H690" i="10"/>
  <c r="I690" i="10" s="1"/>
  <c r="F674" i="10"/>
  <c r="F675" i="10"/>
  <c r="F676" i="10"/>
  <c r="F677" i="10"/>
  <c r="F678" i="10"/>
  <c r="F679" i="10"/>
  <c r="F680" i="10"/>
  <c r="F681" i="10"/>
  <c r="F682" i="10"/>
  <c r="H674" i="10"/>
  <c r="I674" i="10" s="1"/>
  <c r="H675" i="10"/>
  <c r="I675" i="10" s="1"/>
  <c r="H676" i="10"/>
  <c r="I676" i="10" s="1"/>
  <c r="H677" i="10"/>
  <c r="I677" i="10" s="1"/>
  <c r="H678" i="10"/>
  <c r="I678" i="10" s="1"/>
  <c r="H679" i="10"/>
  <c r="I679" i="10" s="1"/>
  <c r="H680" i="10"/>
  <c r="I680" i="10" s="1"/>
  <c r="H681" i="10"/>
  <c r="I681" i="10" s="1"/>
  <c r="H682" i="10"/>
  <c r="I682" i="10" s="1"/>
  <c r="F673" i="10"/>
  <c r="H673" i="10"/>
  <c r="I673" i="10" s="1"/>
  <c r="F665" i="10"/>
  <c r="F666" i="10"/>
  <c r="F667" i="10"/>
  <c r="F668" i="10"/>
  <c r="F669" i="10"/>
  <c r="F670" i="10"/>
  <c r="F671" i="10"/>
  <c r="F672" i="10"/>
  <c r="H665" i="10"/>
  <c r="I665" i="10" s="1"/>
  <c r="H666" i="10"/>
  <c r="I666" i="10" s="1"/>
  <c r="H667" i="10"/>
  <c r="I667" i="10" s="1"/>
  <c r="H668" i="10"/>
  <c r="I668" i="10" s="1"/>
  <c r="H669" i="10"/>
  <c r="I669" i="10" s="1"/>
  <c r="H670" i="10"/>
  <c r="I670" i="10" s="1"/>
  <c r="H671" i="10"/>
  <c r="I671" i="10" s="1"/>
  <c r="H672" i="10"/>
  <c r="I672" i="10" s="1"/>
  <c r="F664" i="10"/>
  <c r="H664" i="10"/>
  <c r="I664" i="10" s="1"/>
  <c r="F656" i="10"/>
  <c r="F657" i="10"/>
  <c r="F658" i="10"/>
  <c r="F659" i="10"/>
  <c r="F660" i="10"/>
  <c r="F661" i="10"/>
  <c r="F662" i="10"/>
  <c r="F663" i="10"/>
  <c r="H656" i="10"/>
  <c r="I656" i="10" s="1"/>
  <c r="H657" i="10"/>
  <c r="I657" i="10" s="1"/>
  <c r="H658" i="10"/>
  <c r="I658" i="10" s="1"/>
  <c r="H659" i="10"/>
  <c r="I659" i="10" s="1"/>
  <c r="H660" i="10"/>
  <c r="I660" i="10" s="1"/>
  <c r="H661" i="10"/>
  <c r="I661" i="10" s="1"/>
  <c r="H662" i="10"/>
  <c r="I662" i="10" s="1"/>
  <c r="H663" i="10"/>
  <c r="I663" i="10" s="1"/>
  <c r="F655" i="10"/>
  <c r="H655" i="10"/>
  <c r="I655" i="10" s="1"/>
  <c r="F647" i="10"/>
  <c r="F648" i="10"/>
  <c r="F649" i="10"/>
  <c r="F650" i="10"/>
  <c r="F651" i="10"/>
  <c r="F652" i="10"/>
  <c r="F653" i="10"/>
  <c r="F654" i="10"/>
  <c r="H647" i="10"/>
  <c r="I647" i="10" s="1"/>
  <c r="H648" i="10"/>
  <c r="I648" i="10" s="1"/>
  <c r="H649" i="10"/>
  <c r="I649" i="10" s="1"/>
  <c r="H650" i="10"/>
  <c r="I650" i="10" s="1"/>
  <c r="H651" i="10"/>
  <c r="I651" i="10" s="1"/>
  <c r="H652" i="10"/>
  <c r="I652" i="10" s="1"/>
  <c r="H653" i="10"/>
  <c r="I653" i="10" s="1"/>
  <c r="H654" i="10"/>
  <c r="I654" i="10" s="1"/>
  <c r="F646" i="10"/>
  <c r="H646" i="10"/>
  <c r="I646" i="10" s="1"/>
  <c r="F638" i="10"/>
  <c r="F639" i="10"/>
  <c r="F640" i="10"/>
  <c r="F641" i="10"/>
  <c r="F642" i="10"/>
  <c r="F643" i="10"/>
  <c r="F644" i="10"/>
  <c r="F645" i="10"/>
  <c r="H638" i="10"/>
  <c r="I638" i="10" s="1"/>
  <c r="H639" i="10"/>
  <c r="I639" i="10" s="1"/>
  <c r="H640" i="10"/>
  <c r="I640" i="10" s="1"/>
  <c r="H641" i="10"/>
  <c r="I641" i="10" s="1"/>
  <c r="H642" i="10"/>
  <c r="I642" i="10" s="1"/>
  <c r="H643" i="10"/>
  <c r="I643" i="10" s="1"/>
  <c r="H644" i="10"/>
  <c r="I644" i="10" s="1"/>
  <c r="H645" i="10"/>
  <c r="I645" i="10" s="1"/>
  <c r="F637" i="10"/>
  <c r="H637" i="10"/>
  <c r="I637" i="10" s="1"/>
  <c r="F629" i="10"/>
  <c r="F630" i="10"/>
  <c r="F631" i="10"/>
  <c r="F632" i="10"/>
  <c r="F633" i="10"/>
  <c r="F634" i="10"/>
  <c r="F635" i="10"/>
  <c r="F636" i="10"/>
  <c r="H629" i="10"/>
  <c r="I629" i="10" s="1"/>
  <c r="H630" i="10"/>
  <c r="I630" i="10" s="1"/>
  <c r="H631" i="10"/>
  <c r="I631" i="10" s="1"/>
  <c r="H632" i="10"/>
  <c r="I632" i="10" s="1"/>
  <c r="H633" i="10"/>
  <c r="I633" i="10" s="1"/>
  <c r="H634" i="10"/>
  <c r="I634" i="10" s="1"/>
  <c r="H635" i="10"/>
  <c r="I635" i="10" s="1"/>
  <c r="H636" i="10"/>
  <c r="I636" i="10" s="1"/>
  <c r="F628" i="10"/>
  <c r="H628" i="10"/>
  <c r="I628" i="10" s="1"/>
  <c r="F620" i="10"/>
  <c r="F621" i="10"/>
  <c r="F622" i="10"/>
  <c r="F623" i="10"/>
  <c r="F624" i="10"/>
  <c r="F625" i="10"/>
  <c r="F626" i="10"/>
  <c r="F627" i="10"/>
  <c r="H620" i="10"/>
  <c r="I620" i="10" s="1"/>
  <c r="H621" i="10"/>
  <c r="I621" i="10" s="1"/>
  <c r="H622" i="10"/>
  <c r="I622" i="10" s="1"/>
  <c r="H623" i="10"/>
  <c r="I623" i="10" s="1"/>
  <c r="H624" i="10"/>
  <c r="I624" i="10" s="1"/>
  <c r="H625" i="10"/>
  <c r="I625" i="10" s="1"/>
  <c r="H626" i="10"/>
  <c r="I626" i="10" s="1"/>
  <c r="H627" i="10"/>
  <c r="I627" i="10" s="1"/>
  <c r="F619" i="10"/>
  <c r="H619" i="10"/>
  <c r="I619" i="10" s="1"/>
  <c r="F616" i="10"/>
  <c r="F617" i="10"/>
  <c r="F618" i="10"/>
  <c r="H616" i="10"/>
  <c r="I616" i="10" s="1"/>
  <c r="H617" i="10"/>
  <c r="I617" i="10" s="1"/>
  <c r="H618" i="10"/>
  <c r="I618" i="10" s="1"/>
  <c r="F610" i="10"/>
  <c r="F611" i="10"/>
  <c r="F612" i="10"/>
  <c r="F613" i="10"/>
  <c r="F614" i="10"/>
  <c r="F615" i="10"/>
  <c r="H610" i="10"/>
  <c r="I610" i="10" s="1"/>
  <c r="H611" i="10"/>
  <c r="I611" i="10" s="1"/>
  <c r="H612" i="10"/>
  <c r="I612" i="10" s="1"/>
  <c r="H613" i="10"/>
  <c r="I613" i="10" s="1"/>
  <c r="H614" i="10"/>
  <c r="I614" i="10" s="1"/>
  <c r="H615" i="10"/>
  <c r="I615" i="10" s="1"/>
  <c r="F602" i="10"/>
  <c r="F603" i="10"/>
  <c r="F604" i="10"/>
  <c r="F605" i="10"/>
  <c r="F606" i="10"/>
  <c r="F607" i="10"/>
  <c r="F608" i="10"/>
  <c r="F609" i="10"/>
  <c r="H602" i="10"/>
  <c r="I602" i="10" s="1"/>
  <c r="H603" i="10"/>
  <c r="I603" i="10" s="1"/>
  <c r="H604" i="10"/>
  <c r="I604" i="10" s="1"/>
  <c r="H605" i="10"/>
  <c r="I605" i="10" s="1"/>
  <c r="H606" i="10"/>
  <c r="I606" i="10" s="1"/>
  <c r="H607" i="10"/>
  <c r="I607" i="10" s="1"/>
  <c r="H608" i="10"/>
  <c r="I608" i="10" s="1"/>
  <c r="H609" i="10"/>
  <c r="I609" i="10" s="1"/>
  <c r="F601" i="10"/>
  <c r="H601" i="10"/>
  <c r="I601" i="10" s="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6" i="10"/>
  <c r="F508" i="10"/>
  <c r="F509" i="10"/>
  <c r="F511" i="10"/>
  <c r="F513" i="10"/>
  <c r="F515" i="10"/>
  <c r="F517" i="10"/>
  <c r="F519" i="10"/>
  <c r="F521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4" i="10"/>
  <c r="F545" i="10"/>
  <c r="F546" i="10"/>
  <c r="F547" i="10"/>
  <c r="F548" i="10"/>
  <c r="F549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J68" i="27"/>
  <c r="J111" i="27"/>
  <c r="I44" i="18" l="1"/>
  <c r="J44" i="18"/>
  <c r="K44" i="18"/>
  <c r="L44" i="18"/>
  <c r="H288" i="10"/>
  <c r="I288" i="10" s="1"/>
  <c r="H289" i="10"/>
  <c r="I289" i="10" s="1"/>
  <c r="H290" i="10"/>
  <c r="I290" i="10" s="1"/>
  <c r="H291" i="10"/>
  <c r="I291" i="10" s="1"/>
  <c r="H292" i="10"/>
  <c r="I292" i="10" s="1"/>
  <c r="H293" i="10"/>
  <c r="I293" i="10" s="1"/>
  <c r="H294" i="10"/>
  <c r="I294" i="10" s="1"/>
  <c r="H295" i="10"/>
  <c r="I295" i="10" s="1"/>
  <c r="H296" i="10"/>
  <c r="I296" i="10" s="1"/>
  <c r="H276" i="10"/>
  <c r="I276" i="10" s="1"/>
  <c r="H277" i="10"/>
  <c r="I277" i="10" s="1"/>
  <c r="H278" i="10"/>
  <c r="I278" i="10" s="1"/>
  <c r="H279" i="10"/>
  <c r="I279" i="10" s="1"/>
  <c r="H280" i="10"/>
  <c r="I280" i="10" s="1"/>
  <c r="H281" i="10"/>
  <c r="I281" i="10" s="1"/>
  <c r="H282" i="10"/>
  <c r="I282" i="10" s="1"/>
  <c r="H283" i="10"/>
  <c r="I283" i="10" s="1"/>
  <c r="H284" i="10"/>
  <c r="I284" i="10" s="1"/>
  <c r="H285" i="10"/>
  <c r="I285" i="10" s="1"/>
  <c r="H286" i="10"/>
  <c r="I286" i="10" s="1"/>
  <c r="H287" i="10"/>
  <c r="I287" i="10" s="1"/>
  <c r="H297" i="10"/>
  <c r="I297" i="10" s="1"/>
  <c r="H267" i="10"/>
  <c r="I267" i="10" s="1"/>
  <c r="H268" i="10"/>
  <c r="I268" i="10" s="1"/>
  <c r="H269" i="10"/>
  <c r="I269" i="10" s="1"/>
  <c r="H270" i="10"/>
  <c r="I270" i="10" s="1"/>
  <c r="H271" i="10"/>
  <c r="I271" i="10" s="1"/>
  <c r="H272" i="10"/>
  <c r="I272" i="10" s="1"/>
  <c r="H273" i="10"/>
  <c r="I273" i="10" s="1"/>
  <c r="H274" i="10"/>
  <c r="I274" i="10" s="1"/>
  <c r="H275" i="10"/>
  <c r="I275" i="10" s="1"/>
  <c r="I46" i="18"/>
  <c r="J46" i="18"/>
  <c r="K46" i="18"/>
  <c r="L46" i="18"/>
  <c r="H253" i="10"/>
  <c r="I253" i="10" s="1"/>
  <c r="H254" i="10"/>
  <c r="I254" i="10" s="1"/>
  <c r="H255" i="10"/>
  <c r="I255" i="10" s="1"/>
  <c r="H256" i="10"/>
  <c r="I256" i="10" s="1"/>
  <c r="H257" i="10"/>
  <c r="I257" i="10" s="1"/>
  <c r="H258" i="10"/>
  <c r="I258" i="10" s="1"/>
  <c r="H259" i="10"/>
  <c r="I259" i="10" s="1"/>
  <c r="H260" i="10"/>
  <c r="I260" i="10" s="1"/>
  <c r="H261" i="10"/>
  <c r="I261" i="10" s="1"/>
  <c r="H262" i="10"/>
  <c r="I262" i="10" s="1"/>
  <c r="H263" i="10"/>
  <c r="I263" i="10" s="1"/>
  <c r="H264" i="10"/>
  <c r="I264" i="10" s="1"/>
  <c r="H265" i="10"/>
  <c r="I265" i="10" s="1"/>
  <c r="H266" i="10"/>
  <c r="I266" i="10" s="1"/>
  <c r="H298" i="10"/>
  <c r="I298" i="10" s="1"/>
  <c r="I43" i="18"/>
  <c r="J43" i="18"/>
  <c r="K43" i="18"/>
  <c r="L43" i="18"/>
  <c r="I42" i="18"/>
  <c r="J42" i="18"/>
  <c r="K42" i="18"/>
  <c r="L42" i="18"/>
  <c r="H233" i="10"/>
  <c r="I233" i="10" s="1"/>
  <c r="H234" i="10"/>
  <c r="I234" i="10" s="1"/>
  <c r="H235" i="10"/>
  <c r="I235" i="10" s="1"/>
  <c r="H236" i="10"/>
  <c r="I236" i="10" s="1"/>
  <c r="H237" i="10"/>
  <c r="I237" i="10" s="1"/>
  <c r="H238" i="10"/>
  <c r="I238" i="10" s="1"/>
  <c r="H239" i="10"/>
  <c r="I239" i="10" s="1"/>
  <c r="H240" i="10"/>
  <c r="I240" i="10" s="1"/>
  <c r="H241" i="10"/>
  <c r="I241" i="10" s="1"/>
  <c r="H242" i="10"/>
  <c r="I242" i="10" s="1"/>
  <c r="H243" i="10"/>
  <c r="I243" i="10" s="1"/>
  <c r="H244" i="10"/>
  <c r="I244" i="10" s="1"/>
  <c r="H245" i="10"/>
  <c r="I245" i="10" s="1"/>
  <c r="H246" i="10"/>
  <c r="I246" i="10" s="1"/>
  <c r="H247" i="10"/>
  <c r="I247" i="10" s="1"/>
  <c r="H248" i="10"/>
  <c r="I248" i="10" s="1"/>
  <c r="H249" i="10"/>
  <c r="I249" i="10" s="1"/>
  <c r="H250" i="10"/>
  <c r="I250" i="10" s="1"/>
  <c r="H251" i="10"/>
  <c r="I251" i="10" s="1"/>
  <c r="H220" i="10"/>
  <c r="I220" i="10" s="1"/>
  <c r="H221" i="10"/>
  <c r="I221" i="10" s="1"/>
  <c r="H222" i="10"/>
  <c r="I222" i="10" s="1"/>
  <c r="H223" i="10"/>
  <c r="I223" i="10" s="1"/>
  <c r="H224" i="10"/>
  <c r="I224" i="10" s="1"/>
  <c r="H225" i="10"/>
  <c r="I225" i="10" s="1"/>
  <c r="H226" i="10"/>
  <c r="I226" i="10" s="1"/>
  <c r="H227" i="10"/>
  <c r="I227" i="10" s="1"/>
  <c r="H228" i="10"/>
  <c r="I228" i="10" s="1"/>
  <c r="H229" i="10"/>
  <c r="I229" i="10" s="1"/>
  <c r="H230" i="10"/>
  <c r="I230" i="10" s="1"/>
  <c r="H231" i="10"/>
  <c r="I231" i="10" s="1"/>
  <c r="H232" i="10"/>
  <c r="I232" i="10" s="1"/>
  <c r="H206" i="10"/>
  <c r="I206" i="10" s="1"/>
  <c r="H207" i="10"/>
  <c r="I207" i="10" s="1"/>
  <c r="H208" i="10"/>
  <c r="I208" i="10" s="1"/>
  <c r="H209" i="10"/>
  <c r="I209" i="10" s="1"/>
  <c r="H210" i="10"/>
  <c r="I210" i="10" s="1"/>
  <c r="H211" i="10"/>
  <c r="I211" i="10" s="1"/>
  <c r="H212" i="10"/>
  <c r="I212" i="10" s="1"/>
  <c r="H213" i="10"/>
  <c r="I213" i="10" s="1"/>
  <c r="H214" i="10"/>
  <c r="I214" i="10" s="1"/>
  <c r="H215" i="10"/>
  <c r="I215" i="10" s="1"/>
  <c r="H216" i="10"/>
  <c r="I216" i="10" s="1"/>
  <c r="H217" i="10"/>
  <c r="I217" i="10" s="1"/>
  <c r="H218" i="10"/>
  <c r="I218" i="10" s="1"/>
  <c r="H219" i="10"/>
  <c r="I219" i="10" s="1"/>
  <c r="H193" i="10"/>
  <c r="I193" i="10" s="1"/>
  <c r="H194" i="10"/>
  <c r="I194" i="10" s="1"/>
  <c r="H195" i="10"/>
  <c r="I195" i="10" s="1"/>
  <c r="H196" i="10"/>
  <c r="I196" i="10" s="1"/>
  <c r="H197" i="10"/>
  <c r="I197" i="10" s="1"/>
  <c r="H198" i="10"/>
  <c r="I198" i="10" s="1"/>
  <c r="H199" i="10"/>
  <c r="I199" i="10" s="1"/>
  <c r="H200" i="10"/>
  <c r="I200" i="10" s="1"/>
  <c r="H201" i="10"/>
  <c r="I201" i="10" s="1"/>
  <c r="H202" i="10"/>
  <c r="I202" i="10" s="1"/>
  <c r="H203" i="10"/>
  <c r="I203" i="10" s="1"/>
  <c r="H204" i="10"/>
  <c r="I204" i="10" s="1"/>
  <c r="H205" i="10"/>
  <c r="I205" i="10" s="1"/>
  <c r="H252" i="10"/>
  <c r="I252" i="10" s="1"/>
  <c r="I41" i="18"/>
  <c r="J41" i="18"/>
  <c r="K41" i="18"/>
  <c r="L41" i="18"/>
  <c r="H184" i="10"/>
  <c r="I184" i="10" s="1"/>
  <c r="H185" i="10"/>
  <c r="I185" i="10" s="1"/>
  <c r="H186" i="10"/>
  <c r="I186" i="10" s="1"/>
  <c r="H187" i="10"/>
  <c r="I187" i="10" s="1"/>
  <c r="H188" i="10"/>
  <c r="I188" i="10" s="1"/>
  <c r="H189" i="10"/>
  <c r="I189" i="10" s="1"/>
  <c r="H172" i="10"/>
  <c r="I172" i="10" s="1"/>
  <c r="H173" i="10"/>
  <c r="I173" i="10" s="1"/>
  <c r="H174" i="10"/>
  <c r="I174" i="10" s="1"/>
  <c r="H175" i="10"/>
  <c r="I175" i="10" s="1"/>
  <c r="H176" i="10"/>
  <c r="I176" i="10" s="1"/>
  <c r="H177" i="10"/>
  <c r="I177" i="10" s="1"/>
  <c r="H178" i="10"/>
  <c r="I178" i="10" s="1"/>
  <c r="H179" i="10"/>
  <c r="I179" i="10" s="1"/>
  <c r="H180" i="10"/>
  <c r="I180" i="10" s="1"/>
  <c r="H181" i="10"/>
  <c r="I181" i="10" s="1"/>
  <c r="H182" i="10"/>
  <c r="I182" i="10" s="1"/>
  <c r="H183" i="10"/>
  <c r="I183" i="10" s="1"/>
  <c r="H190" i="10"/>
  <c r="I190" i="10" s="1"/>
  <c r="H191" i="10"/>
  <c r="I191" i="10" s="1"/>
  <c r="H156" i="10"/>
  <c r="I156" i="10" s="1"/>
  <c r="H157" i="10"/>
  <c r="I157" i="10" s="1"/>
  <c r="H158" i="10"/>
  <c r="I158" i="10" s="1"/>
  <c r="H159" i="10"/>
  <c r="I159" i="10" s="1"/>
  <c r="H160" i="10"/>
  <c r="I160" i="10" s="1"/>
  <c r="H161" i="10"/>
  <c r="I161" i="10" s="1"/>
  <c r="H162" i="10"/>
  <c r="I162" i="10" s="1"/>
  <c r="H163" i="10"/>
  <c r="I163" i="10" s="1"/>
  <c r="H164" i="10"/>
  <c r="I164" i="10" s="1"/>
  <c r="H165" i="10"/>
  <c r="I165" i="10" s="1"/>
  <c r="H166" i="10"/>
  <c r="I166" i="10" s="1"/>
  <c r="H167" i="10"/>
  <c r="I167" i="10" s="1"/>
  <c r="H168" i="10"/>
  <c r="I168" i="10" s="1"/>
  <c r="H169" i="10"/>
  <c r="I169" i="10" s="1"/>
  <c r="H170" i="10"/>
  <c r="I170" i="10" s="1"/>
  <c r="H171" i="10"/>
  <c r="I171" i="10" s="1"/>
  <c r="H192" i="10"/>
  <c r="I192" i="10" s="1"/>
  <c r="H592" i="10"/>
  <c r="I592" i="10" s="1"/>
  <c r="H593" i="10"/>
  <c r="I593" i="10" s="1"/>
  <c r="H594" i="10"/>
  <c r="I594" i="10" s="1"/>
  <c r="H595" i="10"/>
  <c r="I595" i="10" s="1"/>
  <c r="H596" i="10"/>
  <c r="I596" i="10" s="1"/>
  <c r="H597" i="10"/>
  <c r="I597" i="10" s="1"/>
  <c r="H598" i="10"/>
  <c r="I598" i="10" s="1"/>
  <c r="H599" i="10"/>
  <c r="I599" i="10" s="1"/>
  <c r="H591" i="10"/>
  <c r="I591" i="10" s="1"/>
  <c r="H583" i="10"/>
  <c r="I583" i="10" s="1"/>
  <c r="H584" i="10"/>
  <c r="I584" i="10" s="1"/>
  <c r="H585" i="10"/>
  <c r="I585" i="10" s="1"/>
  <c r="H586" i="10"/>
  <c r="I586" i="10" s="1"/>
  <c r="H587" i="10"/>
  <c r="I587" i="10" s="1"/>
  <c r="H588" i="10"/>
  <c r="I588" i="10" s="1"/>
  <c r="H589" i="10"/>
  <c r="I589" i="10" s="1"/>
  <c r="H590" i="10"/>
  <c r="I590" i="10" s="1"/>
  <c r="H582" i="10"/>
  <c r="I582" i="10" s="1"/>
  <c r="H572" i="10"/>
  <c r="I572" i="10" s="1"/>
  <c r="H573" i="10"/>
  <c r="I573" i="10" s="1"/>
  <c r="H574" i="10"/>
  <c r="I574" i="10" s="1"/>
  <c r="H575" i="10"/>
  <c r="I575" i="10" s="1"/>
  <c r="H576" i="10"/>
  <c r="I576" i="10" s="1"/>
  <c r="H577" i="10"/>
  <c r="I577" i="10" s="1"/>
  <c r="H578" i="10"/>
  <c r="I578" i="10" s="1"/>
  <c r="H579" i="10"/>
  <c r="I579" i="10" s="1"/>
  <c r="H580" i="10"/>
  <c r="I580" i="10" s="1"/>
  <c r="H581" i="10"/>
  <c r="I581" i="10" s="1"/>
  <c r="H567" i="10"/>
  <c r="I567" i="10" s="1"/>
  <c r="H568" i="10"/>
  <c r="I568" i="10" s="1"/>
  <c r="H569" i="10"/>
  <c r="I569" i="10" s="1"/>
  <c r="H570" i="10"/>
  <c r="I570" i="10" s="1"/>
  <c r="H571" i="10"/>
  <c r="I571" i="10" s="1"/>
  <c r="H566" i="10"/>
  <c r="I566" i="10" s="1"/>
  <c r="H565" i="10"/>
  <c r="I565" i="10" s="1"/>
  <c r="H564" i="10"/>
  <c r="I564" i="10" s="1"/>
  <c r="H557" i="10"/>
  <c r="I557" i="10" s="1"/>
  <c r="H558" i="10"/>
  <c r="I558" i="10" s="1"/>
  <c r="H559" i="10"/>
  <c r="I559" i="10" s="1"/>
  <c r="H560" i="10"/>
  <c r="I560" i="10" s="1"/>
  <c r="H561" i="10"/>
  <c r="I561" i="10" s="1"/>
  <c r="H562" i="10"/>
  <c r="I562" i="10" s="1"/>
  <c r="H563" i="10"/>
  <c r="I563" i="10" s="1"/>
  <c r="H556" i="10"/>
  <c r="I556" i="10" s="1"/>
  <c r="H550" i="10"/>
  <c r="I550" i="10" s="1"/>
  <c r="H551" i="10"/>
  <c r="I551" i="10" s="1"/>
  <c r="H552" i="10"/>
  <c r="I552" i="10" s="1"/>
  <c r="H553" i="10"/>
  <c r="I553" i="10" s="1"/>
  <c r="H554" i="10"/>
  <c r="I554" i="10" s="1"/>
  <c r="H555" i="10"/>
  <c r="I555" i="10" s="1"/>
  <c r="H545" i="10"/>
  <c r="I545" i="10" s="1"/>
  <c r="H546" i="10"/>
  <c r="I546" i="10" s="1"/>
  <c r="H547" i="10"/>
  <c r="I547" i="10" s="1"/>
  <c r="H548" i="10"/>
  <c r="I548" i="10" s="1"/>
  <c r="H549" i="10"/>
  <c r="I549" i="10" s="1"/>
  <c r="H539" i="10"/>
  <c r="I539" i="10" s="1"/>
  <c r="H540" i="10"/>
  <c r="I540" i="10" s="1"/>
  <c r="H541" i="10"/>
  <c r="I541" i="10" s="1"/>
  <c r="H542" i="10"/>
  <c r="I542" i="10" s="1"/>
  <c r="H543" i="10"/>
  <c r="I543" i="10" s="1"/>
  <c r="H544" i="10"/>
  <c r="I544" i="10" s="1"/>
  <c r="H538" i="10"/>
  <c r="I538" i="10" s="1"/>
  <c r="H534" i="10"/>
  <c r="I534" i="10" s="1"/>
  <c r="H535" i="10"/>
  <c r="I535" i="10" s="1"/>
  <c r="H536" i="10"/>
  <c r="I536" i="10" s="1"/>
  <c r="H537" i="10"/>
  <c r="I537" i="10" s="1"/>
  <c r="H529" i="10"/>
  <c r="I529" i="10" s="1"/>
  <c r="H530" i="10"/>
  <c r="I530" i="10" s="1"/>
  <c r="H531" i="10"/>
  <c r="I531" i="10" s="1"/>
  <c r="H532" i="10"/>
  <c r="I532" i="10" s="1"/>
  <c r="H533" i="10"/>
  <c r="I533" i="10" s="1"/>
  <c r="H528" i="10"/>
  <c r="I528" i="10" s="1"/>
  <c r="H526" i="10"/>
  <c r="I526" i="10" s="1"/>
  <c r="H527" i="10"/>
  <c r="I527" i="10" s="1"/>
  <c r="H522" i="10"/>
  <c r="I522" i="10" s="1"/>
  <c r="H523" i="10"/>
  <c r="I523" i="10" s="1"/>
  <c r="H524" i="10"/>
  <c r="I524" i="10" s="1"/>
  <c r="H525" i="10"/>
  <c r="I525" i="10" s="1"/>
  <c r="H521" i="10"/>
  <c r="I521" i="10" s="1"/>
  <c r="H519" i="10"/>
  <c r="I519" i="10" s="1"/>
  <c r="H520" i="10"/>
  <c r="I520" i="10" s="1"/>
  <c r="H517" i="10"/>
  <c r="I517" i="10" s="1"/>
  <c r="H518" i="10"/>
  <c r="I518" i="10" s="1"/>
  <c r="H515" i="10"/>
  <c r="I515" i="10" s="1"/>
  <c r="H516" i="10"/>
  <c r="I516" i="10" s="1"/>
  <c r="H513" i="10"/>
  <c r="I513" i="10" s="1"/>
  <c r="H514" i="10"/>
  <c r="I514" i="10" s="1"/>
  <c r="H511" i="10"/>
  <c r="I511" i="10" s="1"/>
  <c r="H512" i="10"/>
  <c r="I512" i="10" s="1"/>
  <c r="H509" i="10"/>
  <c r="I509" i="10" s="1"/>
  <c r="H510" i="10"/>
  <c r="I510" i="10" s="1"/>
  <c r="H507" i="10"/>
  <c r="I507" i="10" s="1"/>
  <c r="H508" i="10"/>
  <c r="I508" i="10" s="1"/>
  <c r="H506" i="10"/>
  <c r="I506" i="10" s="1"/>
  <c r="H505" i="10"/>
  <c r="I505" i="10" s="1"/>
  <c r="H501" i="10"/>
  <c r="I501" i="10" s="1"/>
  <c r="H502" i="10"/>
  <c r="I502" i="10" s="1"/>
  <c r="H503" i="10"/>
  <c r="I503" i="10" s="1"/>
  <c r="H504" i="10"/>
  <c r="I504" i="10" s="1"/>
  <c r="H493" i="10"/>
  <c r="I493" i="10" s="1"/>
  <c r="H494" i="10"/>
  <c r="I494" i="10" s="1"/>
  <c r="H495" i="10"/>
  <c r="I495" i="10" s="1"/>
  <c r="H496" i="10"/>
  <c r="I496" i="10" s="1"/>
  <c r="H497" i="10"/>
  <c r="I497" i="10" s="1"/>
  <c r="H498" i="10"/>
  <c r="I498" i="10" s="1"/>
  <c r="H499" i="10"/>
  <c r="I499" i="10" s="1"/>
  <c r="H500" i="10"/>
  <c r="I500" i="10" s="1"/>
  <c r="H486" i="10"/>
  <c r="I486" i="10" s="1"/>
  <c r="H487" i="10"/>
  <c r="I487" i="10" s="1"/>
  <c r="H488" i="10"/>
  <c r="I488" i="10" s="1"/>
  <c r="H489" i="10"/>
  <c r="I489" i="10" s="1"/>
  <c r="H490" i="10"/>
  <c r="I490" i="10" s="1"/>
  <c r="H491" i="10"/>
  <c r="I491" i="10" s="1"/>
  <c r="H492" i="10"/>
  <c r="I492" i="10" s="1"/>
  <c r="H485" i="10"/>
  <c r="I485" i="10" s="1"/>
  <c r="H484" i="10"/>
  <c r="I484" i="10" s="1"/>
  <c r="H482" i="10"/>
  <c r="I482" i="10" s="1"/>
  <c r="H483" i="10"/>
  <c r="I483" i="10" s="1"/>
  <c r="H481" i="10"/>
  <c r="I481" i="10" s="1"/>
  <c r="H480" i="10"/>
  <c r="I480" i="10" s="1"/>
  <c r="H479" i="10"/>
  <c r="I479" i="10" s="1"/>
  <c r="H478" i="10"/>
  <c r="I478" i="10" s="1"/>
  <c r="H477" i="10"/>
  <c r="I477" i="10" s="1"/>
  <c r="H468" i="10"/>
  <c r="I468" i="10" s="1"/>
  <c r="H469" i="10"/>
  <c r="I469" i="10" s="1"/>
  <c r="H470" i="10"/>
  <c r="I470" i="10" s="1"/>
  <c r="H471" i="10"/>
  <c r="I471" i="10" s="1"/>
  <c r="H472" i="10"/>
  <c r="I472" i="10" s="1"/>
  <c r="H473" i="10"/>
  <c r="I473" i="10" s="1"/>
  <c r="H474" i="10"/>
  <c r="I474" i="10" s="1"/>
  <c r="H475" i="10"/>
  <c r="I475" i="10" s="1"/>
  <c r="H476" i="10"/>
  <c r="I476" i="10" s="1"/>
  <c r="H460" i="10"/>
  <c r="I460" i="10" s="1"/>
  <c r="H461" i="10"/>
  <c r="I461" i="10" s="1"/>
  <c r="H462" i="10"/>
  <c r="I462" i="10" s="1"/>
  <c r="H463" i="10"/>
  <c r="I463" i="10" s="1"/>
  <c r="H464" i="10"/>
  <c r="I464" i="10" s="1"/>
  <c r="H465" i="10"/>
  <c r="I465" i="10" s="1"/>
  <c r="H466" i="10"/>
  <c r="I466" i="10" s="1"/>
  <c r="H467" i="10"/>
  <c r="I467" i="10" s="1"/>
  <c r="H459" i="10"/>
  <c r="I459" i="10" s="1"/>
  <c r="H458" i="10"/>
  <c r="I458" i="10" s="1"/>
  <c r="H457" i="10"/>
  <c r="I457" i="10" s="1"/>
  <c r="H456" i="10"/>
  <c r="I456" i="10" s="1"/>
  <c r="H455" i="10"/>
  <c r="I455" i="10" s="1"/>
  <c r="H454" i="10"/>
  <c r="I454" i="10" s="1"/>
  <c r="H453" i="10"/>
  <c r="I453" i="10" s="1"/>
  <c r="H452" i="10"/>
  <c r="I452" i="10" s="1"/>
  <c r="H443" i="10"/>
  <c r="I443" i="10" s="1"/>
  <c r="H444" i="10"/>
  <c r="I444" i="10" s="1"/>
  <c r="H445" i="10"/>
  <c r="I445" i="10" s="1"/>
  <c r="H446" i="10"/>
  <c r="I446" i="10" s="1"/>
  <c r="H447" i="10"/>
  <c r="I447" i="10" s="1"/>
  <c r="H448" i="10"/>
  <c r="I448" i="10" s="1"/>
  <c r="H449" i="10"/>
  <c r="I449" i="10" s="1"/>
  <c r="H450" i="10"/>
  <c r="I450" i="10" s="1"/>
  <c r="H451" i="10"/>
  <c r="I451" i="10" s="1"/>
  <c r="H442" i="10"/>
  <c r="I442" i="10" s="1"/>
  <c r="H441" i="10"/>
  <c r="I441" i="10" s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299" i="10"/>
  <c r="I299" i="10" s="1"/>
  <c r="H300" i="10"/>
  <c r="I300" i="10" s="1"/>
  <c r="H301" i="10"/>
  <c r="I301" i="10" s="1"/>
  <c r="H302" i="10"/>
  <c r="H303" i="10"/>
  <c r="H304" i="10"/>
  <c r="I304" i="10" s="1"/>
  <c r="H305" i="10"/>
  <c r="I305" i="10" s="1"/>
  <c r="H306" i="10"/>
  <c r="H307" i="10"/>
  <c r="I307" i="10" s="1"/>
  <c r="H308" i="10"/>
  <c r="I308" i="10" s="1"/>
  <c r="H309" i="10"/>
  <c r="I309" i="10" s="1"/>
  <c r="H310" i="10"/>
  <c r="I310" i="10" s="1"/>
  <c r="H311" i="10"/>
  <c r="H312" i="10"/>
  <c r="I312" i="10" s="1"/>
  <c r="H313" i="10"/>
  <c r="I313" i="10" s="1"/>
  <c r="H314" i="10"/>
  <c r="I314" i="10" s="1"/>
  <c r="H315" i="10"/>
  <c r="I315" i="10" s="1"/>
  <c r="H316" i="10"/>
  <c r="I316" i="10" s="1"/>
  <c r="H317" i="10"/>
  <c r="I317" i="10" s="1"/>
  <c r="H318" i="10"/>
  <c r="I318" i="10" s="1"/>
  <c r="H319" i="10"/>
  <c r="H320" i="10"/>
  <c r="I320" i="10" s="1"/>
  <c r="H321" i="10"/>
  <c r="I321" i="10" s="1"/>
  <c r="H322" i="10"/>
  <c r="I322" i="10" s="1"/>
  <c r="H323" i="10"/>
  <c r="I323" i="10" s="1"/>
  <c r="H324" i="10"/>
  <c r="I324" i="10" s="1"/>
  <c r="H325" i="10"/>
  <c r="I325" i="10" s="1"/>
  <c r="H326" i="10"/>
  <c r="I326" i="10" s="1"/>
  <c r="H327" i="10"/>
  <c r="H328" i="10"/>
  <c r="H329" i="10"/>
  <c r="I329" i="10" s="1"/>
  <c r="H330" i="10"/>
  <c r="I330" i="10" s="1"/>
  <c r="H331" i="10"/>
  <c r="I331" i="10" s="1"/>
  <c r="H332" i="10"/>
  <c r="I332" i="10" s="1"/>
  <c r="H333" i="10"/>
  <c r="I333" i="10" s="1"/>
  <c r="H334" i="10"/>
  <c r="I334" i="10" s="1"/>
  <c r="H335" i="10"/>
  <c r="H336" i="10"/>
  <c r="I336" i="10" s="1"/>
  <c r="H337" i="10"/>
  <c r="I337" i="10" s="1"/>
  <c r="H338" i="10"/>
  <c r="I338" i="10" s="1"/>
  <c r="H339" i="10"/>
  <c r="I339" i="10" s="1"/>
  <c r="H340" i="10"/>
  <c r="I340" i="10" s="1"/>
  <c r="H341" i="10"/>
  <c r="I341" i="10" s="1"/>
  <c r="H342" i="10"/>
  <c r="H343" i="10"/>
  <c r="H344" i="10"/>
  <c r="I344" i="10" s="1"/>
  <c r="H345" i="10"/>
  <c r="I345" i="10" s="1"/>
  <c r="H346" i="10"/>
  <c r="I346" i="10" s="1"/>
  <c r="H347" i="10"/>
  <c r="H348" i="10"/>
  <c r="I348" i="10" s="1"/>
  <c r="H349" i="10"/>
  <c r="I349" i="10" s="1"/>
  <c r="H350" i="10"/>
  <c r="I350" i="10" s="1"/>
  <c r="H351" i="10"/>
  <c r="I351" i="10" s="1"/>
  <c r="H352" i="10"/>
  <c r="I352" i="10" s="1"/>
  <c r="H353" i="10"/>
  <c r="I353" i="10" s="1"/>
  <c r="H354" i="10"/>
  <c r="I354" i="10" s="1"/>
  <c r="H355" i="10"/>
  <c r="I355" i="10" s="1"/>
  <c r="H356" i="10"/>
  <c r="I356" i="10" s="1"/>
  <c r="H357" i="10"/>
  <c r="I357" i="10" s="1"/>
  <c r="H358" i="10"/>
  <c r="I358" i="10" s="1"/>
  <c r="H359" i="10"/>
  <c r="H360" i="10"/>
  <c r="I360" i="10" s="1"/>
  <c r="H361" i="10"/>
  <c r="I361" i="10" s="1"/>
  <c r="H362" i="10"/>
  <c r="I362" i="10" s="1"/>
  <c r="H363" i="10"/>
  <c r="I363" i="10" s="1"/>
  <c r="H364" i="10"/>
  <c r="I364" i="10" s="1"/>
  <c r="H365" i="10"/>
  <c r="I365" i="10" s="1"/>
  <c r="H366" i="10"/>
  <c r="I366" i="10" s="1"/>
  <c r="H367" i="10"/>
  <c r="I367" i="10" s="1"/>
  <c r="H368" i="10"/>
  <c r="I368" i="10" s="1"/>
  <c r="H369" i="10"/>
  <c r="I369" i="10" s="1"/>
  <c r="H370" i="10"/>
  <c r="I370" i="10" s="1"/>
  <c r="H371" i="10"/>
  <c r="I371" i="10" s="1"/>
  <c r="H372" i="10"/>
  <c r="I372" i="10" s="1"/>
  <c r="H373" i="10"/>
  <c r="I373" i="10" s="1"/>
  <c r="H374" i="10"/>
  <c r="I374" i="10" s="1"/>
  <c r="H375" i="10"/>
  <c r="I375" i="10" s="1"/>
  <c r="H376" i="10"/>
  <c r="I376" i="10" s="1"/>
  <c r="H377" i="10"/>
  <c r="I377" i="10" s="1"/>
  <c r="H378" i="10"/>
  <c r="I378" i="10" s="1"/>
  <c r="H379" i="10"/>
  <c r="I379" i="10" s="1"/>
  <c r="H380" i="10"/>
  <c r="I380" i="10" s="1"/>
  <c r="H381" i="10"/>
  <c r="I381" i="10" s="1"/>
  <c r="H382" i="10"/>
  <c r="I382" i="10" s="1"/>
  <c r="H383" i="10"/>
  <c r="I383" i="10" s="1"/>
  <c r="H384" i="10"/>
  <c r="I384" i="10" s="1"/>
  <c r="H385" i="10"/>
  <c r="I385" i="10" s="1"/>
  <c r="H386" i="10"/>
  <c r="I386" i="10" s="1"/>
  <c r="H387" i="10"/>
  <c r="I387" i="10" s="1"/>
  <c r="H388" i="10"/>
  <c r="I388" i="10" s="1"/>
  <c r="H389" i="10"/>
  <c r="I389" i="10" s="1"/>
  <c r="H390" i="10"/>
  <c r="I390" i="10" s="1"/>
  <c r="H391" i="10"/>
  <c r="I391" i="10" s="1"/>
  <c r="H392" i="10"/>
  <c r="I392" i="10" s="1"/>
  <c r="H393" i="10"/>
  <c r="I393" i="10" s="1"/>
  <c r="H394" i="10"/>
  <c r="I394" i="10" s="1"/>
  <c r="H395" i="10"/>
  <c r="I395" i="10" s="1"/>
  <c r="H396" i="10"/>
  <c r="I396" i="10" s="1"/>
  <c r="H397" i="10"/>
  <c r="I397" i="10" s="1"/>
  <c r="H398" i="10"/>
  <c r="I398" i="10" s="1"/>
  <c r="H399" i="10"/>
  <c r="I399" i="10" s="1"/>
  <c r="H400" i="10"/>
  <c r="I400" i="10" s="1"/>
  <c r="H401" i="10"/>
  <c r="I401" i="10" s="1"/>
  <c r="H402" i="10"/>
  <c r="I402" i="10" s="1"/>
  <c r="H403" i="10"/>
  <c r="I403" i="10" s="1"/>
  <c r="H404" i="10"/>
  <c r="I404" i="10" s="1"/>
  <c r="H405" i="10"/>
  <c r="I405" i="10" s="1"/>
  <c r="H406" i="10"/>
  <c r="I406" i="10" s="1"/>
  <c r="H407" i="10"/>
  <c r="I407" i="10" s="1"/>
  <c r="H408" i="10"/>
  <c r="I408" i="10" s="1"/>
  <c r="H409" i="10"/>
  <c r="I409" i="10" s="1"/>
  <c r="H410" i="10"/>
  <c r="I410" i="10" s="1"/>
  <c r="H411" i="10"/>
  <c r="I411" i="10" s="1"/>
  <c r="H412" i="10"/>
  <c r="I412" i="10" s="1"/>
  <c r="H413" i="10"/>
  <c r="I413" i="10" s="1"/>
  <c r="H414" i="10"/>
  <c r="I414" i="10" s="1"/>
  <c r="H415" i="10"/>
  <c r="I415" i="10" s="1"/>
  <c r="H416" i="10"/>
  <c r="I416" i="10" s="1"/>
  <c r="H417" i="10"/>
  <c r="I417" i="10" s="1"/>
  <c r="H418" i="10"/>
  <c r="I418" i="10" s="1"/>
  <c r="H419" i="10"/>
  <c r="I419" i="10" s="1"/>
  <c r="H420" i="10"/>
  <c r="I420" i="10" s="1"/>
  <c r="H421" i="10"/>
  <c r="I421" i="10" s="1"/>
  <c r="H422" i="10"/>
  <c r="I422" i="10" s="1"/>
  <c r="H423" i="10"/>
  <c r="I423" i="10" s="1"/>
  <c r="H424" i="10"/>
  <c r="I424" i="10" s="1"/>
  <c r="H425" i="10"/>
  <c r="I425" i="10" s="1"/>
  <c r="H426" i="10"/>
  <c r="I426" i="10" s="1"/>
  <c r="H427" i="10"/>
  <c r="I427" i="10" s="1"/>
  <c r="H428" i="10"/>
  <c r="I428" i="10" s="1"/>
  <c r="H429" i="10"/>
  <c r="I429" i="10" s="1"/>
  <c r="H430" i="10"/>
  <c r="I430" i="10" s="1"/>
  <c r="H431" i="10"/>
  <c r="I431" i="10" s="1"/>
  <c r="H432" i="10"/>
  <c r="I432" i="10" s="1"/>
  <c r="H433" i="10"/>
  <c r="I433" i="10" s="1"/>
  <c r="H434" i="10"/>
  <c r="I434" i="10" s="1"/>
  <c r="H435" i="10"/>
  <c r="I435" i="10" s="1"/>
  <c r="H436" i="10"/>
  <c r="I436" i="10" s="1"/>
  <c r="H437" i="10"/>
  <c r="I437" i="10" s="1"/>
  <c r="H438" i="10"/>
  <c r="I438" i="10" s="1"/>
  <c r="H439" i="10"/>
  <c r="I439" i="10" s="1"/>
  <c r="H440" i="10"/>
  <c r="I440" i="10" s="1"/>
  <c r="M44" i="18" l="1"/>
  <c r="M46" i="18"/>
  <c r="M43" i="18"/>
  <c r="M42" i="18"/>
  <c r="M41" i="18"/>
  <c r="I302" i="10"/>
  <c r="I306" i="10"/>
  <c r="I303" i="10"/>
  <c r="I311" i="10"/>
  <c r="I343" i="10"/>
  <c r="I335" i="10"/>
  <c r="I359" i="10"/>
  <c r="I327" i="10"/>
  <c r="I328" i="10"/>
  <c r="I347" i="10"/>
  <c r="I342" i="10"/>
  <c r="I319" i="10"/>
  <c r="I38" i="18" l="1"/>
  <c r="J38" i="18"/>
  <c r="K38" i="18"/>
  <c r="L38" i="18"/>
  <c r="I37" i="18"/>
  <c r="J37" i="18"/>
  <c r="K37" i="18"/>
  <c r="L37" i="18"/>
  <c r="C1412" i="13"/>
  <c r="F1412" i="13"/>
  <c r="I36" i="18"/>
  <c r="J36" i="18"/>
  <c r="K36" i="18"/>
  <c r="L36" i="18"/>
  <c r="I35" i="18"/>
  <c r="J35" i="18"/>
  <c r="K35" i="18"/>
  <c r="L35" i="18"/>
  <c r="C1411" i="13"/>
  <c r="F1411" i="13"/>
  <c r="I34" i="18"/>
  <c r="J34" i="18"/>
  <c r="K34" i="18"/>
  <c r="L34" i="18"/>
  <c r="I33" i="18"/>
  <c r="J33" i="18"/>
  <c r="K33" i="18"/>
  <c r="L33" i="18"/>
  <c r="I17" i="18"/>
  <c r="K17" i="18"/>
  <c r="I15" i="18"/>
  <c r="J15" i="18"/>
  <c r="K15" i="18"/>
  <c r="L15" i="18"/>
  <c r="M38" i="18" l="1"/>
  <c r="M37" i="18"/>
  <c r="M36" i="18"/>
  <c r="M35" i="18"/>
  <c r="M34" i="18"/>
  <c r="M33" i="18"/>
  <c r="M17" i="18"/>
  <c r="M15" i="18"/>
  <c r="I85" i="18" l="1"/>
  <c r="J85" i="18"/>
  <c r="K85" i="18"/>
  <c r="L85" i="18"/>
  <c r="I84" i="18"/>
  <c r="J84" i="18"/>
  <c r="K84" i="18"/>
  <c r="L84" i="18"/>
  <c r="C1410" i="13"/>
  <c r="F1410" i="13"/>
  <c r="M85" i="18" l="1"/>
  <c r="M84" i="18"/>
  <c r="I82" i="18" l="1"/>
  <c r="J82" i="18"/>
  <c r="K82" i="18"/>
  <c r="L82" i="18"/>
  <c r="I22" i="18"/>
  <c r="J22" i="18"/>
  <c r="K22" i="18"/>
  <c r="L22" i="18"/>
  <c r="I21" i="18"/>
  <c r="J21" i="18"/>
  <c r="K21" i="18"/>
  <c r="L21" i="18"/>
  <c r="C1409" i="13"/>
  <c r="F1409" i="13"/>
  <c r="I26" i="18"/>
  <c r="J26" i="18"/>
  <c r="K26" i="18"/>
  <c r="L26" i="18"/>
  <c r="I24" i="18"/>
  <c r="J24" i="18"/>
  <c r="K24" i="18"/>
  <c r="L24" i="18"/>
  <c r="I25" i="18"/>
  <c r="J25" i="18"/>
  <c r="K25" i="18"/>
  <c r="L25" i="18"/>
  <c r="I150" i="10"/>
  <c r="I75" i="18"/>
  <c r="J75" i="18"/>
  <c r="K75" i="18"/>
  <c r="L75" i="18"/>
  <c r="I77" i="18"/>
  <c r="K77" i="18"/>
  <c r="I80" i="18"/>
  <c r="K80" i="18"/>
  <c r="I90" i="18"/>
  <c r="K90" i="18"/>
  <c r="I89" i="18"/>
  <c r="K89" i="18"/>
  <c r="I73" i="18"/>
  <c r="K73" i="18"/>
  <c r="I72" i="18"/>
  <c r="K72" i="18"/>
  <c r="I62" i="18"/>
  <c r="K62" i="18"/>
  <c r="I59" i="18"/>
  <c r="K59" i="18"/>
  <c r="I60" i="18"/>
  <c r="K60" i="18"/>
  <c r="I61" i="18"/>
  <c r="K61" i="18"/>
  <c r="I58" i="18"/>
  <c r="K58" i="18"/>
  <c r="I147" i="10" l="1"/>
  <c r="I154" i="10"/>
  <c r="I145" i="10"/>
  <c r="I153" i="10"/>
  <c r="I146" i="10"/>
  <c r="I152" i="10"/>
  <c r="I151" i="10"/>
  <c r="I155" i="10"/>
  <c r="I149" i="10"/>
  <c r="I148" i="10"/>
  <c r="M82" i="18"/>
  <c r="M22" i="18"/>
  <c r="M21" i="18"/>
  <c r="M26" i="18"/>
  <c r="M24" i="18"/>
  <c r="M75" i="18"/>
  <c r="M25" i="18"/>
  <c r="M77" i="18"/>
  <c r="M80" i="18"/>
  <c r="M90" i="18"/>
  <c r="M89" i="18"/>
  <c r="M61" i="18"/>
  <c r="M73" i="18"/>
  <c r="M72" i="18"/>
  <c r="M62" i="18"/>
  <c r="M59" i="18"/>
  <c r="M60" i="18"/>
  <c r="M58" i="18"/>
  <c r="C1408" i="13" l="1"/>
  <c r="F1408" i="13"/>
  <c r="C1407" i="13"/>
  <c r="F1407" i="13"/>
  <c r="I86" i="18"/>
  <c r="K86" i="18"/>
  <c r="C1406" i="13"/>
  <c r="F1406" i="13"/>
  <c r="I32" i="18"/>
  <c r="K32" i="18"/>
  <c r="I31" i="18"/>
  <c r="K31" i="18"/>
  <c r="I55" i="18"/>
  <c r="K55" i="18"/>
  <c r="I56" i="18"/>
  <c r="K56" i="18"/>
  <c r="I51" i="18"/>
  <c r="K51" i="18"/>
  <c r="I52" i="18"/>
  <c r="K52" i="18"/>
  <c r="I53" i="18"/>
  <c r="K53" i="18"/>
  <c r="I54" i="18"/>
  <c r="K54" i="18"/>
  <c r="C52" i="26"/>
  <c r="C22" i="26"/>
  <c r="L3" i="18"/>
  <c r="L13" i="18"/>
  <c r="L23" i="18"/>
  <c r="L49" i="18"/>
  <c r="L76" i="18"/>
  <c r="I126" i="10"/>
  <c r="E17" i="17"/>
  <c r="J13" i="18"/>
  <c r="I13" i="18"/>
  <c r="K13" i="18"/>
  <c r="I40" i="18"/>
  <c r="K40" i="18"/>
  <c r="I81" i="18"/>
  <c r="K81" i="18"/>
  <c r="I50" i="18"/>
  <c r="K50" i="18"/>
  <c r="I79" i="18"/>
  <c r="K79" i="18"/>
  <c r="I45" i="18"/>
  <c r="K45" i="18"/>
  <c r="C1404" i="13"/>
  <c r="F1404" i="13"/>
  <c r="C1403" i="13"/>
  <c r="F1403" i="13"/>
  <c r="C1402" i="13"/>
  <c r="F1402" i="13"/>
  <c r="I12" i="18"/>
  <c r="K12" i="18"/>
  <c r="C1401" i="13"/>
  <c r="F1401" i="13"/>
  <c r="C1400" i="13"/>
  <c r="F1400" i="13"/>
  <c r="I100" i="10" l="1"/>
  <c r="I113" i="10"/>
  <c r="I131" i="10"/>
  <c r="I123" i="10"/>
  <c r="I138" i="10"/>
  <c r="I140" i="10"/>
  <c r="I130" i="10"/>
  <c r="I103" i="10"/>
  <c r="I111" i="10"/>
  <c r="I129" i="10"/>
  <c r="I121" i="10"/>
  <c r="I136" i="10"/>
  <c r="I108" i="10"/>
  <c r="I120" i="10"/>
  <c r="I102" i="10"/>
  <c r="I110" i="10"/>
  <c r="I128" i="10"/>
  <c r="I135" i="10"/>
  <c r="I144" i="10"/>
  <c r="I118" i="10"/>
  <c r="I104" i="10"/>
  <c r="I117" i="10"/>
  <c r="I109" i="10"/>
  <c r="I127" i="10"/>
  <c r="I139" i="10"/>
  <c r="I122" i="10"/>
  <c r="I116" i="10"/>
  <c r="I143" i="10"/>
  <c r="I112" i="10"/>
  <c r="I119" i="10"/>
  <c r="I107" i="10"/>
  <c r="I115" i="10"/>
  <c r="I133" i="10"/>
  <c r="I125" i="10"/>
  <c r="I142" i="10"/>
  <c r="I101" i="10"/>
  <c r="I137" i="10"/>
  <c r="I105" i="10"/>
  <c r="I106" i="10"/>
  <c r="I114" i="10"/>
  <c r="I132" i="10"/>
  <c r="I124" i="10"/>
  <c r="I134" i="10"/>
  <c r="I141" i="10"/>
  <c r="M86" i="18"/>
  <c r="M32" i="18"/>
  <c r="M31" i="18"/>
  <c r="M55" i="18"/>
  <c r="M56" i="18"/>
  <c r="M51" i="18"/>
  <c r="M52" i="18"/>
  <c r="M53" i="18"/>
  <c r="M54" i="18"/>
  <c r="M81" i="18"/>
  <c r="M13" i="18"/>
  <c r="M40" i="18"/>
  <c r="M45" i="18"/>
  <c r="M50" i="18"/>
  <c r="M79" i="18"/>
  <c r="M12" i="18"/>
  <c r="E3" i="17"/>
  <c r="E5" i="17"/>
  <c r="E7" i="17"/>
  <c r="E8" i="17"/>
  <c r="E9" i="17"/>
  <c r="E11" i="17"/>
  <c r="E13" i="17"/>
  <c r="E14" i="17"/>
  <c r="E15" i="17"/>
  <c r="M3" i="18"/>
  <c r="I29" i="18"/>
  <c r="K29" i="18"/>
  <c r="J3" i="18"/>
  <c r="J23" i="18"/>
  <c r="J49" i="18"/>
  <c r="J76" i="18"/>
  <c r="I11" i="18"/>
  <c r="I14" i="18"/>
  <c r="I18" i="18"/>
  <c r="I19" i="18"/>
  <c r="I20" i="18"/>
  <c r="I23" i="18"/>
  <c r="I27" i="18"/>
  <c r="I30" i="18"/>
  <c r="I39" i="18"/>
  <c r="I47" i="18"/>
  <c r="I49" i="18"/>
  <c r="I57" i="18"/>
  <c r="I68" i="18"/>
  <c r="I69" i="18"/>
  <c r="I70" i="18"/>
  <c r="I74" i="18"/>
  <c r="I76" i="18"/>
  <c r="I78" i="18"/>
  <c r="I83" i="18"/>
  <c r="I88" i="18"/>
  <c r="K11" i="18"/>
  <c r="K14" i="18"/>
  <c r="K18" i="18"/>
  <c r="K19" i="18"/>
  <c r="K20" i="18"/>
  <c r="K23" i="18"/>
  <c r="K27" i="18"/>
  <c r="K30" i="18"/>
  <c r="K39" i="18"/>
  <c r="K47" i="18"/>
  <c r="K49" i="18"/>
  <c r="K57" i="18"/>
  <c r="K68" i="18"/>
  <c r="K69" i="18"/>
  <c r="K70" i="18"/>
  <c r="K74" i="18"/>
  <c r="K76" i="18"/>
  <c r="K78" i="18"/>
  <c r="K83" i="18"/>
  <c r="K88" i="18"/>
  <c r="K28" i="18"/>
  <c r="I28" i="18"/>
  <c r="I2" i="18"/>
  <c r="K2" i="18"/>
  <c r="K6" i="18"/>
  <c r="I6" i="18"/>
  <c r="N1012" i="10" l="1"/>
  <c r="N1020" i="10"/>
  <c r="N1028" i="10"/>
  <c r="N1036" i="10"/>
  <c r="N1044" i="10"/>
  <c r="N1052" i="10"/>
  <c r="N1060" i="10"/>
  <c r="N1068" i="10"/>
  <c r="N1076" i="10"/>
  <c r="N1084" i="10"/>
  <c r="N1092" i="10"/>
  <c r="N1100" i="10"/>
  <c r="N1108" i="10"/>
  <c r="N1116" i="10"/>
  <c r="N1124" i="10"/>
  <c r="N1132" i="10"/>
  <c r="N1140" i="10"/>
  <c r="N1148" i="10"/>
  <c r="N1156" i="10"/>
  <c r="N1164" i="10"/>
  <c r="N1172" i="10"/>
  <c r="N1180" i="10"/>
  <c r="N1188" i="10"/>
  <c r="N1196" i="10"/>
  <c r="N1204" i="10"/>
  <c r="N1212" i="10"/>
  <c r="N1220" i="10"/>
  <c r="N1228" i="10"/>
  <c r="N1236" i="10"/>
  <c r="N1244" i="10"/>
  <c r="N1252" i="10"/>
  <c r="N1260" i="10"/>
  <c r="N1268" i="10"/>
  <c r="N1276" i="10"/>
  <c r="N1284" i="10"/>
  <c r="N1292" i="10"/>
  <c r="N1300" i="10"/>
  <c r="N1308" i="10"/>
  <c r="N1316" i="10"/>
  <c r="N1324" i="10"/>
  <c r="N1332" i="10"/>
  <c r="N1340" i="10"/>
  <c r="N1348" i="10"/>
  <c r="N1356" i="10"/>
  <c r="N1364" i="10"/>
  <c r="N1372" i="10"/>
  <c r="N1380" i="10"/>
  <c r="N1388" i="10"/>
  <c r="N1396" i="10"/>
  <c r="N1404" i="10"/>
  <c r="N1412" i="10"/>
  <c r="N1420" i="10"/>
  <c r="N1428" i="10"/>
  <c r="N1436" i="10"/>
  <c r="N1444" i="10"/>
  <c r="N1452" i="10"/>
  <c r="N1460" i="10"/>
  <c r="N1468" i="10"/>
  <c r="N1476" i="10"/>
  <c r="N1484" i="10"/>
  <c r="N1492" i="10"/>
  <c r="N1500" i="10"/>
  <c r="N1508" i="10"/>
  <c r="N1516" i="10"/>
  <c r="N1524" i="10"/>
  <c r="N1532" i="10"/>
  <c r="N1540" i="10"/>
  <c r="N1548" i="10"/>
  <c r="N1556" i="10"/>
  <c r="N1564" i="10"/>
  <c r="N1572" i="10"/>
  <c r="N1580" i="10"/>
  <c r="N1588" i="10"/>
  <c r="N1596" i="10"/>
  <c r="N1604" i="10"/>
  <c r="N1612" i="10"/>
  <c r="N1620" i="10"/>
  <c r="N1628" i="10"/>
  <c r="N1636" i="10"/>
  <c r="N1644" i="10"/>
  <c r="N1652" i="10"/>
  <c r="N1660" i="10"/>
  <c r="N1668" i="10"/>
  <c r="N1676" i="10"/>
  <c r="N1684" i="10"/>
  <c r="N1005" i="10"/>
  <c r="N1013" i="10"/>
  <c r="N1021" i="10"/>
  <c r="N1029" i="10"/>
  <c r="N1037" i="10"/>
  <c r="N1045" i="10"/>
  <c r="N1053" i="10"/>
  <c r="N1061" i="10"/>
  <c r="N1069" i="10"/>
  <c r="N1077" i="10"/>
  <c r="N1085" i="10"/>
  <c r="N1093" i="10"/>
  <c r="N1101" i="10"/>
  <c r="N1109" i="10"/>
  <c r="N1117" i="10"/>
  <c r="N1125" i="10"/>
  <c r="N1133" i="10"/>
  <c r="N1141" i="10"/>
  <c r="N1149" i="10"/>
  <c r="N1157" i="10"/>
  <c r="N1165" i="10"/>
  <c r="N1173" i="10"/>
  <c r="N1181" i="10"/>
  <c r="N1189" i="10"/>
  <c r="N1197" i="10"/>
  <c r="N1205" i="10"/>
  <c r="N1213" i="10"/>
  <c r="N1221" i="10"/>
  <c r="N1229" i="10"/>
  <c r="N1237" i="10"/>
  <c r="N1245" i="10"/>
  <c r="N1253" i="10"/>
  <c r="N1261" i="10"/>
  <c r="N1269" i="10"/>
  <c r="N1277" i="10"/>
  <c r="N1285" i="10"/>
  <c r="N1293" i="10"/>
  <c r="N1301" i="10"/>
  <c r="N1309" i="10"/>
  <c r="N1317" i="10"/>
  <c r="N1325" i="10"/>
  <c r="N1333" i="10"/>
  <c r="N1341" i="10"/>
  <c r="N1349" i="10"/>
  <c r="N1357" i="10"/>
  <c r="N1365" i="10"/>
  <c r="N1373" i="10"/>
  <c r="N1381" i="10"/>
  <c r="N1389" i="10"/>
  <c r="N1397" i="10"/>
  <c r="N1405" i="10"/>
  <c r="N1413" i="10"/>
  <c r="N1421" i="10"/>
  <c r="N1429" i="10"/>
  <c r="N1437" i="10"/>
  <c r="N1445" i="10"/>
  <c r="N1453" i="10"/>
  <c r="N1461" i="10"/>
  <c r="N1469" i="10"/>
  <c r="N1477" i="10"/>
  <c r="N1485" i="10"/>
  <c r="N1493" i="10"/>
  <c r="N1501" i="10"/>
  <c r="N1509" i="10"/>
  <c r="N1517" i="10"/>
  <c r="N1525" i="10"/>
  <c r="N1533" i="10"/>
  <c r="N1541" i="10"/>
  <c r="N1549" i="10"/>
  <c r="N1557" i="10"/>
  <c r="N1565" i="10"/>
  <c r="N1573" i="10"/>
  <c r="N1581" i="10"/>
  <c r="N1589" i="10"/>
  <c r="N1597" i="10"/>
  <c r="N1605" i="10"/>
  <c r="N1613" i="10"/>
  <c r="N1621" i="10"/>
  <c r="N1629" i="10"/>
  <c r="N1637" i="10"/>
  <c r="N1645" i="10"/>
  <c r="N1653" i="10"/>
  <c r="N1661" i="10"/>
  <c r="N1669" i="10"/>
  <c r="N1677" i="10"/>
  <c r="N1006" i="10"/>
  <c r="N1014" i="10"/>
  <c r="N1022" i="10"/>
  <c r="N1030" i="10"/>
  <c r="N1038" i="10"/>
  <c r="N1046" i="10"/>
  <c r="N1054" i="10"/>
  <c r="N1062" i="10"/>
  <c r="N1070" i="10"/>
  <c r="N1078" i="10"/>
  <c r="N1086" i="10"/>
  <c r="N1094" i="10"/>
  <c r="N1102" i="10"/>
  <c r="N1110" i="10"/>
  <c r="N1118" i="10"/>
  <c r="N1126" i="10"/>
  <c r="N1134" i="10"/>
  <c r="N1142" i="10"/>
  <c r="N1150" i="10"/>
  <c r="N1158" i="10"/>
  <c r="N1166" i="10"/>
  <c r="N1174" i="10"/>
  <c r="N1182" i="10"/>
  <c r="N1190" i="10"/>
  <c r="N1198" i="10"/>
  <c r="N1206" i="10"/>
  <c r="N1214" i="10"/>
  <c r="N1222" i="10"/>
  <c r="N1230" i="10"/>
  <c r="N1238" i="10"/>
  <c r="N1246" i="10"/>
  <c r="N1254" i="10"/>
  <c r="N1262" i="10"/>
  <c r="N1270" i="10"/>
  <c r="N1278" i="10"/>
  <c r="N1286" i="10"/>
  <c r="N1294" i="10"/>
  <c r="N1302" i="10"/>
  <c r="N1310" i="10"/>
  <c r="N1318" i="10"/>
  <c r="N1326" i="10"/>
  <c r="N1334" i="10"/>
  <c r="N1342" i="10"/>
  <c r="N1350" i="10"/>
  <c r="N1358" i="10"/>
  <c r="N1366" i="10"/>
  <c r="N1374" i="10"/>
  <c r="N1382" i="10"/>
  <c r="N1390" i="10"/>
  <c r="N1398" i="10"/>
  <c r="N1406" i="10"/>
  <c r="N1414" i="10"/>
  <c r="N1422" i="10"/>
  <c r="N1430" i="10"/>
  <c r="N1438" i="10"/>
  <c r="N1446" i="10"/>
  <c r="N1454" i="10"/>
  <c r="N1462" i="10"/>
  <c r="N1470" i="10"/>
  <c r="N1478" i="10"/>
  <c r="N1486" i="10"/>
  <c r="N1494" i="10"/>
  <c r="N1502" i="10"/>
  <c r="N1510" i="10"/>
  <c r="N1518" i="10"/>
  <c r="N1526" i="10"/>
  <c r="N1534" i="10"/>
  <c r="N1542" i="10"/>
  <c r="N1550" i="10"/>
  <c r="N1558" i="10"/>
  <c r="N1566" i="10"/>
  <c r="N1574" i="10"/>
  <c r="N1582" i="10"/>
  <c r="N1590" i="10"/>
  <c r="N1598" i="10"/>
  <c r="N1606" i="10"/>
  <c r="N1614" i="10"/>
  <c r="N1622" i="10"/>
  <c r="N1630" i="10"/>
  <c r="N1638" i="10"/>
  <c r="N1646" i="10"/>
  <c r="N1654" i="10"/>
  <c r="N1007" i="10"/>
  <c r="N1015" i="10"/>
  <c r="N1023" i="10"/>
  <c r="N1031" i="10"/>
  <c r="N1039" i="10"/>
  <c r="N1047" i="10"/>
  <c r="N1055" i="10"/>
  <c r="N1063" i="10"/>
  <c r="N1071" i="10"/>
  <c r="N1079" i="10"/>
  <c r="N1087" i="10"/>
  <c r="N1095" i="10"/>
  <c r="N1103" i="10"/>
  <c r="N1111" i="10"/>
  <c r="N1119" i="10"/>
  <c r="N1127" i="10"/>
  <c r="N1135" i="10"/>
  <c r="N1143" i="10"/>
  <c r="N1151" i="10"/>
  <c r="N1159" i="10"/>
  <c r="N1167" i="10"/>
  <c r="N1175" i="10"/>
  <c r="N1183" i="10"/>
  <c r="N1191" i="10"/>
  <c r="N1199" i="10"/>
  <c r="N1207" i="10"/>
  <c r="N1215" i="10"/>
  <c r="N1223" i="10"/>
  <c r="N1231" i="10"/>
  <c r="N1239" i="10"/>
  <c r="N1247" i="10"/>
  <c r="N1255" i="10"/>
  <c r="N1263" i="10"/>
  <c r="N1271" i="10"/>
  <c r="N1279" i="10"/>
  <c r="N1287" i="10"/>
  <c r="N1295" i="10"/>
  <c r="N1303" i="10"/>
  <c r="N1311" i="10"/>
  <c r="N1319" i="10"/>
  <c r="N1327" i="10"/>
  <c r="N1335" i="10"/>
  <c r="N1343" i="10"/>
  <c r="N1351" i="10"/>
  <c r="N1359" i="10"/>
  <c r="N1367" i="10"/>
  <c r="N1375" i="10"/>
  <c r="N1383" i="10"/>
  <c r="N1391" i="10"/>
  <c r="N1399" i="10"/>
  <c r="N1407" i="10"/>
  <c r="N1415" i="10"/>
  <c r="N1423" i="10"/>
  <c r="N1431" i="10"/>
  <c r="N1439" i="10"/>
  <c r="N1447" i="10"/>
  <c r="N1455" i="10"/>
  <c r="N1463" i="10"/>
  <c r="N1471" i="10"/>
  <c r="N1479" i="10"/>
  <c r="N1487" i="10"/>
  <c r="N1495" i="10"/>
  <c r="N1503" i="10"/>
  <c r="N1511" i="10"/>
  <c r="N1519" i="10"/>
  <c r="N1527" i="10"/>
  <c r="N1535" i="10"/>
  <c r="N1543" i="10"/>
  <c r="N1551" i="10"/>
  <c r="N1559" i="10"/>
  <c r="N1567" i="10"/>
  <c r="N1575" i="10"/>
  <c r="N1583" i="10"/>
  <c r="N1591" i="10"/>
  <c r="N1599" i="10"/>
  <c r="N1607" i="10"/>
  <c r="N1615" i="10"/>
  <c r="N1623" i="10"/>
  <c r="N1631" i="10"/>
  <c r="N1639" i="10"/>
  <c r="N1647" i="10"/>
  <c r="N1008" i="10"/>
  <c r="N1024" i="10"/>
  <c r="N1040" i="10"/>
  <c r="N1056" i="10"/>
  <c r="N1072" i="10"/>
  <c r="N1088" i="10"/>
  <c r="N1104" i="10"/>
  <c r="N1120" i="10"/>
  <c r="N1136" i="10"/>
  <c r="N1152" i="10"/>
  <c r="N1168" i="10"/>
  <c r="N1184" i="10"/>
  <c r="N1200" i="10"/>
  <c r="N1216" i="10"/>
  <c r="N1232" i="10"/>
  <c r="N1248" i="10"/>
  <c r="N1264" i="10"/>
  <c r="N1280" i="10"/>
  <c r="N1296" i="10"/>
  <c r="N1312" i="10"/>
  <c r="N1328" i="10"/>
  <c r="N1344" i="10"/>
  <c r="N1360" i="10"/>
  <c r="N1376" i="10"/>
  <c r="N1392" i="10"/>
  <c r="N1408" i="10"/>
  <c r="N1424" i="10"/>
  <c r="N1440" i="10"/>
  <c r="N1456" i="10"/>
  <c r="N1472" i="10"/>
  <c r="N1488" i="10"/>
  <c r="N1504" i="10"/>
  <c r="N1520" i="10"/>
  <c r="N1536" i="10"/>
  <c r="N1552" i="10"/>
  <c r="N1568" i="10"/>
  <c r="N1584" i="10"/>
  <c r="N1600" i="10"/>
  <c r="N1616" i="10"/>
  <c r="N1632" i="10"/>
  <c r="N1648" i="10"/>
  <c r="N1659" i="10"/>
  <c r="N1671" i="10"/>
  <c r="N1662" i="10"/>
  <c r="N1672" i="10"/>
  <c r="N1691" i="10"/>
  <c r="N1699" i="10"/>
  <c r="N1707" i="10"/>
  <c r="N1715" i="10"/>
  <c r="N1723" i="10"/>
  <c r="N1731" i="10"/>
  <c r="N1739" i="10"/>
  <c r="N1747" i="10"/>
  <c r="N1755" i="10"/>
  <c r="N1763" i="10"/>
  <c r="N1771" i="10"/>
  <c r="N1779" i="10"/>
  <c r="N1787" i="10"/>
  <c r="N1795" i="10"/>
  <c r="N1803" i="10"/>
  <c r="N1811" i="10"/>
  <c r="N1819" i="10"/>
  <c r="N1827" i="10"/>
  <c r="N1835" i="10"/>
  <c r="N1843" i="10"/>
  <c r="N1851" i="10"/>
  <c r="N1859" i="10"/>
  <c r="N1867" i="10"/>
  <c r="N1875" i="10"/>
  <c r="N1883" i="10"/>
  <c r="N1891" i="10"/>
  <c r="N1899" i="10"/>
  <c r="N1907" i="10"/>
  <c r="N1915" i="10"/>
  <c r="N1923" i="10"/>
  <c r="N1931" i="10"/>
  <c r="N1939" i="10"/>
  <c r="N1947" i="10"/>
  <c r="N1955" i="10"/>
  <c r="N1963" i="10"/>
  <c r="N1971" i="10"/>
  <c r="N1979" i="10"/>
  <c r="N1987" i="10"/>
  <c r="N1995" i="10"/>
  <c r="N2003" i="10"/>
  <c r="N2011" i="10"/>
  <c r="N1663" i="10"/>
  <c r="N1683" i="10"/>
  <c r="N1692" i="10"/>
  <c r="N1700" i="10"/>
  <c r="N1708" i="10"/>
  <c r="N1716" i="10"/>
  <c r="N1724" i="10"/>
  <c r="N1732" i="10"/>
  <c r="N1740" i="10"/>
  <c r="N1748" i="10"/>
  <c r="N1756" i="10"/>
  <c r="N1764" i="10"/>
  <c r="N1772" i="10"/>
  <c r="N1780" i="10"/>
  <c r="N1788" i="10"/>
  <c r="N1796" i="10"/>
  <c r="N1804" i="10"/>
  <c r="N1812" i="10"/>
  <c r="N1059" i="10"/>
  <c r="N1112" i="10"/>
  <c r="N1131" i="10"/>
  <c r="N1187" i="10"/>
  <c r="N1240" i="10"/>
  <c r="N1259" i="10"/>
  <c r="N1315" i="10"/>
  <c r="N1368" i="10"/>
  <c r="N1387" i="10"/>
  <c r="N1443" i="10"/>
  <c r="N1496" i="10"/>
  <c r="N1515" i="10"/>
  <c r="N1571" i="10"/>
  <c r="N1624" i="10"/>
  <c r="N1643" i="10"/>
  <c r="N1685" i="10"/>
  <c r="N1696" i="10"/>
  <c r="N1710" i="10"/>
  <c r="N1735" i="10"/>
  <c r="N1749" i="10"/>
  <c r="N1760" i="10"/>
  <c r="N1774" i="10"/>
  <c r="N1799" i="10"/>
  <c r="N1813" i="10"/>
  <c r="N1823" i="10"/>
  <c r="N1845" i="10"/>
  <c r="N1855" i="10"/>
  <c r="N1877" i="10"/>
  <c r="N1887" i="10"/>
  <c r="N1909" i="10"/>
  <c r="N1919" i="10"/>
  <c r="N1941" i="10"/>
  <c r="N1951" i="10"/>
  <c r="N1973" i="10"/>
  <c r="N1983" i="10"/>
  <c r="N2005" i="10"/>
  <c r="N2015" i="10"/>
  <c r="N2024" i="10"/>
  <c r="N2043" i="10"/>
  <c r="N2052" i="10"/>
  <c r="N2061" i="10"/>
  <c r="N2070" i="10"/>
  <c r="N2079" i="10"/>
  <c r="N2088" i="10"/>
  <c r="N2107" i="10"/>
  <c r="N2116" i="10"/>
  <c r="N2125" i="10"/>
  <c r="N2134" i="10"/>
  <c r="N2143" i="10"/>
  <c r="N2152" i="10"/>
  <c r="N2171" i="10"/>
  <c r="N2180" i="10"/>
  <c r="N2189" i="10"/>
  <c r="N2198" i="10"/>
  <c r="N2207" i="10"/>
  <c r="N2216" i="10"/>
  <c r="N2235" i="10"/>
  <c r="N2244" i="10"/>
  <c r="N2253" i="10"/>
  <c r="N2262" i="10"/>
  <c r="N2271" i="10"/>
  <c r="N2280" i="10"/>
  <c r="N1011" i="10"/>
  <c r="N1064" i="10"/>
  <c r="N1083" i="10"/>
  <c r="N1139" i="10"/>
  <c r="N1192" i="10"/>
  <c r="N1211" i="10"/>
  <c r="N1267" i="10"/>
  <c r="N1320" i="10"/>
  <c r="N1339" i="10"/>
  <c r="N1395" i="10"/>
  <c r="N1448" i="10"/>
  <c r="N1467" i="10"/>
  <c r="N1523" i="10"/>
  <c r="N1576" i="10"/>
  <c r="N1595" i="10"/>
  <c r="N1651" i="10"/>
  <c r="N1667" i="10"/>
  <c r="N1686" i="10"/>
  <c r="N1711" i="10"/>
  <c r="N1725" i="10"/>
  <c r="N1736" i="10"/>
  <c r="N1750" i="10"/>
  <c r="N1775" i="10"/>
  <c r="N1789" i="10"/>
  <c r="N1800" i="10"/>
  <c r="N1814" i="10"/>
  <c r="N1824" i="10"/>
  <c r="N1836" i="10"/>
  <c r="N1846" i="10"/>
  <c r="N1856" i="10"/>
  <c r="N1868" i="10"/>
  <c r="N1878" i="10"/>
  <c r="N1888" i="10"/>
  <c r="N1900" i="10"/>
  <c r="N1910" i="10"/>
  <c r="N1920" i="10"/>
  <c r="N1932" i="10"/>
  <c r="N1942" i="10"/>
  <c r="N1952" i="10"/>
  <c r="N1964" i="10"/>
  <c r="N1974" i="10"/>
  <c r="N1984" i="10"/>
  <c r="N1996" i="10"/>
  <c r="N2006" i="10"/>
  <c r="N2016" i="10"/>
  <c r="N2035" i="10"/>
  <c r="N2044" i="10"/>
  <c r="N2053" i="10"/>
  <c r="N2062" i="10"/>
  <c r="N2071" i="10"/>
  <c r="N2080" i="10"/>
  <c r="N2099" i="10"/>
  <c r="N2108" i="10"/>
  <c r="N2117" i="10"/>
  <c r="N2126" i="10"/>
  <c r="N2135" i="10"/>
  <c r="N2144" i="10"/>
  <c r="N2163" i="10"/>
  <c r="N2172" i="10"/>
  <c r="N2181" i="10"/>
  <c r="N2190" i="10"/>
  <c r="N2199" i="10"/>
  <c r="N2208" i="10"/>
  <c r="N2227" i="10"/>
  <c r="N2236" i="10"/>
  <c r="N2245" i="10"/>
  <c r="N2254" i="10"/>
  <c r="N2263" i="10"/>
  <c r="N1016" i="10"/>
  <c r="N1035" i="10"/>
  <c r="N1091" i="10"/>
  <c r="N1144" i="10"/>
  <c r="N1163" i="10"/>
  <c r="N1219" i="10"/>
  <c r="N1272" i="10"/>
  <c r="N1291" i="10"/>
  <c r="N1347" i="10"/>
  <c r="N1400" i="10"/>
  <c r="N1419" i="10"/>
  <c r="N1475" i="10"/>
  <c r="N1528" i="10"/>
  <c r="N1547" i="10"/>
  <c r="N1603" i="10"/>
  <c r="N1655" i="10"/>
  <c r="N1670" i="10"/>
  <c r="N1687" i="10"/>
  <c r="N1701" i="10"/>
  <c r="N1712" i="10"/>
  <c r="N1726" i="10"/>
  <c r="N1751" i="10"/>
  <c r="N1765" i="10"/>
  <c r="N1776" i="10"/>
  <c r="N1790" i="10"/>
  <c r="N1815" i="10"/>
  <c r="N1837" i="10"/>
  <c r="N1847" i="10"/>
  <c r="N1869" i="10"/>
  <c r="N1879" i="10"/>
  <c r="N1901" i="10"/>
  <c r="N1911" i="10"/>
  <c r="N1933" i="10"/>
  <c r="N1943" i="10"/>
  <c r="N1965" i="10"/>
  <c r="N1975" i="10"/>
  <c r="N1997" i="10"/>
  <c r="N2007" i="10"/>
  <c r="N2027" i="10"/>
  <c r="N2036" i="10"/>
  <c r="N2045" i="10"/>
  <c r="N2054" i="10"/>
  <c r="N2063" i="10"/>
  <c r="N2072" i="10"/>
  <c r="N2091" i="10"/>
  <c r="N2100" i="10"/>
  <c r="N2109" i="10"/>
  <c r="N2118" i="10"/>
  <c r="N2127" i="10"/>
  <c r="N2136" i="10"/>
  <c r="N2155" i="10"/>
  <c r="N2164" i="10"/>
  <c r="N2173" i="10"/>
  <c r="N2182" i="10"/>
  <c r="N2191" i="10"/>
  <c r="N2200" i="10"/>
  <c r="N2219" i="10"/>
  <c r="N2228" i="10"/>
  <c r="N2237" i="10"/>
  <c r="N2246" i="10"/>
  <c r="N2255" i="10"/>
  <c r="N1043" i="10"/>
  <c r="N1096" i="10"/>
  <c r="N1115" i="10"/>
  <c r="N1171" i="10"/>
  <c r="N1224" i="10"/>
  <c r="N1243" i="10"/>
  <c r="N1299" i="10"/>
  <c r="N1352" i="10"/>
  <c r="N1371" i="10"/>
  <c r="N1427" i="10"/>
  <c r="N1480" i="10"/>
  <c r="N1499" i="10"/>
  <c r="N1555" i="10"/>
  <c r="N1608" i="10"/>
  <c r="N1627" i="10"/>
  <c r="N1656" i="10"/>
  <c r="N1688" i="10"/>
  <c r="N1702" i="10"/>
  <c r="N1727" i="10"/>
  <c r="N1741" i="10"/>
  <c r="N1752" i="10"/>
  <c r="N1766" i="10"/>
  <c r="N1791" i="10"/>
  <c r="N1805" i="10"/>
  <c r="N1816" i="10"/>
  <c r="N1828" i="10"/>
  <c r="N1838" i="10"/>
  <c r="N1848" i="10"/>
  <c r="N1860" i="10"/>
  <c r="N1870" i="10"/>
  <c r="N1880" i="10"/>
  <c r="N1892" i="10"/>
  <c r="N1902" i="10"/>
  <c r="N1912" i="10"/>
  <c r="N1924" i="10"/>
  <c r="N1934" i="10"/>
  <c r="N1944" i="10"/>
  <c r="N1956" i="10"/>
  <c r="N1966" i="10"/>
  <c r="N1976" i="10"/>
  <c r="N1988" i="10"/>
  <c r="N1998" i="10"/>
  <c r="N2008" i="10"/>
  <c r="N2019" i="10"/>
  <c r="N2028" i="10"/>
  <c r="N2037" i="10"/>
  <c r="N2046" i="10"/>
  <c r="N2055" i="10"/>
  <c r="N2064" i="10"/>
  <c r="N2083" i="10"/>
  <c r="N2092" i="10"/>
  <c r="N2101" i="10"/>
  <c r="N2110" i="10"/>
  <c r="N2119" i="10"/>
  <c r="N2128" i="10"/>
  <c r="N2147" i="10"/>
  <c r="N2156" i="10"/>
  <c r="N2165" i="10"/>
  <c r="N2174" i="10"/>
  <c r="N2183" i="10"/>
  <c r="N2192" i="10"/>
  <c r="N2211" i="10"/>
  <c r="N2220" i="10"/>
  <c r="N2229" i="10"/>
  <c r="N2238" i="10"/>
  <c r="N2247" i="10"/>
  <c r="N2256" i="10"/>
  <c r="N1051" i="10"/>
  <c r="N1107" i="10"/>
  <c r="N1160" i="10"/>
  <c r="N1307" i="10"/>
  <c r="N1363" i="10"/>
  <c r="N1416" i="10"/>
  <c r="N1563" i="10"/>
  <c r="N1619" i="10"/>
  <c r="N1695" i="10"/>
  <c r="N1720" i="10"/>
  <c r="N1773" i="10"/>
  <c r="N1798" i="10"/>
  <c r="N1822" i="10"/>
  <c r="N1844" i="10"/>
  <c r="N1864" i="10"/>
  <c r="N1886" i="10"/>
  <c r="N1908" i="10"/>
  <c r="N1928" i="10"/>
  <c r="N1950" i="10"/>
  <c r="N1972" i="10"/>
  <c r="N1992" i="10"/>
  <c r="N2014" i="10"/>
  <c r="N2032" i="10"/>
  <c r="N2051" i="10"/>
  <c r="N2069" i="10"/>
  <c r="N2087" i="10"/>
  <c r="N2124" i="10"/>
  <c r="N2142" i="10"/>
  <c r="N2160" i="10"/>
  <c r="N2179" i="10"/>
  <c r="N2197" i="10"/>
  <c r="N2215" i="10"/>
  <c r="N2252" i="10"/>
  <c r="N2268" i="10"/>
  <c r="N2278" i="10"/>
  <c r="N2288" i="10"/>
  <c r="N2296" i="10"/>
  <c r="N2304" i="10"/>
  <c r="N2312" i="10"/>
  <c r="N2320" i="10"/>
  <c r="N2328" i="10"/>
  <c r="N2336" i="10"/>
  <c r="N2344" i="10"/>
  <c r="N2352" i="10"/>
  <c r="N2360" i="10"/>
  <c r="N2368" i="10"/>
  <c r="N2376" i="10"/>
  <c r="N2384" i="10"/>
  <c r="N2392" i="10"/>
  <c r="N2400" i="10"/>
  <c r="N2408" i="10"/>
  <c r="N2416" i="10"/>
  <c r="N2424" i="10"/>
  <c r="N2432" i="10"/>
  <c r="N2440" i="10"/>
  <c r="N2448" i="10"/>
  <c r="N2456" i="10"/>
  <c r="N2464" i="10"/>
  <c r="N2472" i="10"/>
  <c r="N2480" i="10"/>
  <c r="N2488" i="10"/>
  <c r="N2496" i="10"/>
  <c r="N2504" i="10"/>
  <c r="N2512" i="10"/>
  <c r="N2520" i="10"/>
  <c r="N2528" i="10"/>
  <c r="N2536" i="10"/>
  <c r="N2544" i="10"/>
  <c r="N2552" i="10"/>
  <c r="N2560" i="10"/>
  <c r="N2568" i="10"/>
  <c r="N2576" i="10"/>
  <c r="N2584" i="10"/>
  <c r="N2592" i="10"/>
  <c r="N2600" i="10"/>
  <c r="N2608" i="10"/>
  <c r="N2616" i="10"/>
  <c r="N2624" i="10"/>
  <c r="N2632" i="10"/>
  <c r="N2640" i="10"/>
  <c r="N2648" i="10"/>
  <c r="N2656" i="10"/>
  <c r="N2664" i="10"/>
  <c r="N2672" i="10"/>
  <c r="N2680" i="10"/>
  <c r="N2688" i="10"/>
  <c r="N2696" i="10"/>
  <c r="N2704" i="10"/>
  <c r="N2712" i="10"/>
  <c r="N1067" i="10"/>
  <c r="N1123" i="10"/>
  <c r="N1176" i="10"/>
  <c r="N1323" i="10"/>
  <c r="N1379" i="10"/>
  <c r="N1432" i="10"/>
  <c r="N1579" i="10"/>
  <c r="N1635" i="10"/>
  <c r="N1675" i="10"/>
  <c r="N1703" i="10"/>
  <c r="N1728" i="10"/>
  <c r="N1781" i="10"/>
  <c r="N1806" i="10"/>
  <c r="N1829" i="10"/>
  <c r="N1871" i="10"/>
  <c r="N1893" i="10"/>
  <c r="N1935" i="10"/>
  <c r="N1957" i="10"/>
  <c r="N1999" i="10"/>
  <c r="N2020" i="10"/>
  <c r="N2038" i="10"/>
  <c r="N2056" i="10"/>
  <c r="N2075" i="10"/>
  <c r="N2093" i="10"/>
  <c r="N2111" i="10"/>
  <c r="N2148" i="10"/>
  <c r="N2166" i="10"/>
  <c r="N2184" i="10"/>
  <c r="N2203" i="10"/>
  <c r="N2221" i="10"/>
  <c r="N2239" i="10"/>
  <c r="N2269" i="10"/>
  <c r="N2279" i="10"/>
  <c r="N1019" i="10"/>
  <c r="N1075" i="10"/>
  <c r="N1128" i="10"/>
  <c r="N1275" i="10"/>
  <c r="N1331" i="10"/>
  <c r="N1384" i="10"/>
  <c r="N1531" i="10"/>
  <c r="N1587" i="10"/>
  <c r="N1640" i="10"/>
  <c r="N1678" i="10"/>
  <c r="N1704" i="10"/>
  <c r="N1757" i="10"/>
  <c r="N1782" i="10"/>
  <c r="N1807" i="10"/>
  <c r="N1830" i="10"/>
  <c r="N1852" i="10"/>
  <c r="N1872" i="10"/>
  <c r="N1894" i="10"/>
  <c r="N1916" i="10"/>
  <c r="N1936" i="10"/>
  <c r="N1958" i="10"/>
  <c r="N1980" i="10"/>
  <c r="N2000" i="10"/>
  <c r="N2021" i="10"/>
  <c r="N2039" i="10"/>
  <c r="N2076" i="10"/>
  <c r="N2094" i="10"/>
  <c r="N2112" i="10"/>
  <c r="N2131" i="10"/>
  <c r="N2149" i="10"/>
  <c r="N2167" i="10"/>
  <c r="N2204" i="10"/>
  <c r="N2222" i="10"/>
  <c r="N2240" i="10"/>
  <c r="N2259" i="10"/>
  <c r="N2270" i="10"/>
  <c r="N1027" i="10"/>
  <c r="N1080" i="10"/>
  <c r="N1227" i="10"/>
  <c r="N1283" i="10"/>
  <c r="N1336" i="10"/>
  <c r="N1483" i="10"/>
  <c r="N1539" i="10"/>
  <c r="N1592" i="10"/>
  <c r="N1679" i="10"/>
  <c r="N1733" i="10"/>
  <c r="N1758" i="10"/>
  <c r="N1783" i="10"/>
  <c r="N1808" i="10"/>
  <c r="N1831" i="10"/>
  <c r="N1853" i="10"/>
  <c r="N1895" i="10"/>
  <c r="N1917" i="10"/>
  <c r="N1959" i="10"/>
  <c r="N1981" i="10"/>
  <c r="N2022" i="10"/>
  <c r="N2040" i="10"/>
  <c r="N2059" i="10"/>
  <c r="N2077" i="10"/>
  <c r="N2095" i="10"/>
  <c r="N2132" i="10"/>
  <c r="N2150" i="10"/>
  <c r="N2168" i="10"/>
  <c r="N2187" i="10"/>
  <c r="N2205" i="10"/>
  <c r="N2223" i="10"/>
  <c r="N2260" i="10"/>
  <c r="N2272" i="10"/>
  <c r="N2283" i="10"/>
  <c r="N2291" i="10"/>
  <c r="N2299" i="10"/>
  <c r="N2307" i="10"/>
  <c r="N2315" i="10"/>
  <c r="N2323" i="10"/>
  <c r="N2331" i="10"/>
  <c r="N2339" i="10"/>
  <c r="N2347" i="10"/>
  <c r="N2355" i="10"/>
  <c r="N2363" i="10"/>
  <c r="N2371" i="10"/>
  <c r="N2379" i="10"/>
  <c r="N2387" i="10"/>
  <c r="N2395" i="10"/>
  <c r="N2403" i="10"/>
  <c r="N2411" i="10"/>
  <c r="N2419" i="10"/>
  <c r="N2427" i="10"/>
  <c r="N2435" i="10"/>
  <c r="N2443" i="10"/>
  <c r="N2451" i="10"/>
  <c r="N2459" i="10"/>
  <c r="N2467" i="10"/>
  <c r="N2475" i="10"/>
  <c r="N2483" i="10"/>
  <c r="N2491" i="10"/>
  <c r="N2499" i="10"/>
  <c r="N2507" i="10"/>
  <c r="N2515" i="10"/>
  <c r="N2523" i="10"/>
  <c r="N2531" i="10"/>
  <c r="N2539" i="10"/>
  <c r="N2547" i="10"/>
  <c r="N2555" i="10"/>
  <c r="N2563" i="10"/>
  <c r="N2571" i="10"/>
  <c r="N2579" i="10"/>
  <c r="N2587" i="10"/>
  <c r="N2595" i="10"/>
  <c r="N2603" i="10"/>
  <c r="N2611" i="10"/>
  <c r="N1099" i="10"/>
  <c r="N1208" i="10"/>
  <c r="N1411" i="10"/>
  <c r="N1611" i="10"/>
  <c r="N1694" i="10"/>
  <c r="N1744" i="10"/>
  <c r="N1797" i="10"/>
  <c r="N1885" i="10"/>
  <c r="N1927" i="10"/>
  <c r="N2013" i="10"/>
  <c r="N2086" i="10"/>
  <c r="N2123" i="10"/>
  <c r="N2159" i="10"/>
  <c r="N2196" i="10"/>
  <c r="N2232" i="10"/>
  <c r="N2267" i="10"/>
  <c r="N2287" i="10"/>
  <c r="N2303" i="10"/>
  <c r="N2319" i="10"/>
  <c r="N2335" i="10"/>
  <c r="N2351" i="10"/>
  <c r="N2367" i="10"/>
  <c r="N2383" i="10"/>
  <c r="N2399" i="10"/>
  <c r="N2415" i="10"/>
  <c r="N2431" i="10"/>
  <c r="N2447" i="10"/>
  <c r="N2463" i="10"/>
  <c r="N2479" i="10"/>
  <c r="N2495" i="10"/>
  <c r="N2511" i="10"/>
  <c r="N2527" i="10"/>
  <c r="N2543" i="10"/>
  <c r="N2559" i="10"/>
  <c r="N2575" i="10"/>
  <c r="N2591" i="10"/>
  <c r="N2607" i="10"/>
  <c r="N2622" i="10"/>
  <c r="N2636" i="10"/>
  <c r="N2647" i="10"/>
  <c r="N2661" i="10"/>
  <c r="N2675" i="10"/>
  <c r="N2686" i="10"/>
  <c r="N2700" i="10"/>
  <c r="N2711" i="10"/>
  <c r="N2724" i="10"/>
  <c r="N2734" i="10"/>
  <c r="N2744" i="10"/>
  <c r="N2756" i="10"/>
  <c r="N2766" i="10"/>
  <c r="N2776" i="10"/>
  <c r="N2788" i="10"/>
  <c r="N2798" i="10"/>
  <c r="N2808" i="10"/>
  <c r="N2820" i="10"/>
  <c r="N2830" i="10"/>
  <c r="N2840" i="10"/>
  <c r="N2852" i="10"/>
  <c r="N2862" i="10"/>
  <c r="N2872" i="10"/>
  <c r="N2884" i="10"/>
  <c r="N2894" i="10"/>
  <c r="N2904" i="10"/>
  <c r="N2916" i="10"/>
  <c r="N2926" i="10"/>
  <c r="N2936" i="10"/>
  <c r="N2948" i="10"/>
  <c r="N2958" i="10"/>
  <c r="N2968" i="10"/>
  <c r="N2980" i="10"/>
  <c r="N2990" i="10"/>
  <c r="N3000" i="10"/>
  <c r="N3012" i="10"/>
  <c r="N3022" i="10"/>
  <c r="N3032" i="10"/>
  <c r="N1032" i="10"/>
  <c r="N1235" i="10"/>
  <c r="N1435" i="10"/>
  <c r="N1544" i="10"/>
  <c r="N1709" i="10"/>
  <c r="N1759" i="10"/>
  <c r="N1854" i="10"/>
  <c r="N1896" i="10"/>
  <c r="N1940" i="10"/>
  <c r="N1982" i="10"/>
  <c r="N2023" i="10"/>
  <c r="N2060" i="10"/>
  <c r="N2096" i="10"/>
  <c r="N2133" i="10"/>
  <c r="N2206" i="10"/>
  <c r="N2243" i="10"/>
  <c r="N2292" i="10"/>
  <c r="N2308" i="10"/>
  <c r="N2324" i="10"/>
  <c r="N2340" i="10"/>
  <c r="N2356" i="10"/>
  <c r="N2372" i="10"/>
  <c r="N2388" i="10"/>
  <c r="N2404" i="10"/>
  <c r="N2420" i="10"/>
  <c r="N2436" i="10"/>
  <c r="N2452" i="10"/>
  <c r="N2468" i="10"/>
  <c r="N2484" i="10"/>
  <c r="N2500" i="10"/>
  <c r="N2516" i="10"/>
  <c r="N2532" i="10"/>
  <c r="N2548" i="10"/>
  <c r="N2564" i="10"/>
  <c r="N2580" i="10"/>
  <c r="N2596" i="10"/>
  <c r="N2612" i="10"/>
  <c r="N2623" i="10"/>
  <c r="N2637" i="10"/>
  <c r="N2651" i="10"/>
  <c r="N2662" i="10"/>
  <c r="N2676" i="10"/>
  <c r="N2687" i="10"/>
  <c r="N2701" i="10"/>
  <c r="N2715" i="10"/>
  <c r="N2725" i="10"/>
  <c r="N2735" i="10"/>
  <c r="N2747" i="10"/>
  <c r="N2757" i="10"/>
  <c r="N2767" i="10"/>
  <c r="N2779" i="10"/>
  <c r="N2789" i="10"/>
  <c r="N2799" i="10"/>
  <c r="N2811" i="10"/>
  <c r="N2821" i="10"/>
  <c r="N2831" i="10"/>
  <c r="N2843" i="10"/>
  <c r="N2853" i="10"/>
  <c r="N2863" i="10"/>
  <c r="N2875" i="10"/>
  <c r="N2885" i="10"/>
  <c r="N2895" i="10"/>
  <c r="N2907" i="10"/>
  <c r="N2917" i="10"/>
  <c r="N2927" i="10"/>
  <c r="N2939" i="10"/>
  <c r="N2949" i="10"/>
  <c r="N2959" i="10"/>
  <c r="N2971" i="10"/>
  <c r="N2981" i="10"/>
  <c r="N2991" i="10"/>
  <c r="N3003" i="10"/>
  <c r="N3013" i="10"/>
  <c r="N3023" i="10"/>
  <c r="N3043" i="10"/>
  <c r="N3051" i="10"/>
  <c r="N3059" i="10"/>
  <c r="N3067" i="10"/>
  <c r="N3075" i="10"/>
  <c r="N3083" i="10"/>
  <c r="N3091" i="10"/>
  <c r="N3099" i="10"/>
  <c r="N3107" i="10"/>
  <c r="N3115" i="10"/>
  <c r="N3123" i="10"/>
  <c r="N3131" i="10"/>
  <c r="N3139" i="10"/>
  <c r="N3147" i="10"/>
  <c r="N3155" i="10"/>
  <c r="N3163" i="10"/>
  <c r="N3171" i="10"/>
  <c r="N3179" i="10"/>
  <c r="N3187" i="10"/>
  <c r="N3195" i="10"/>
  <c r="N3203" i="10"/>
  <c r="N3211" i="10"/>
  <c r="N3219" i="10"/>
  <c r="N3227" i="10"/>
  <c r="N3235" i="10"/>
  <c r="N3243" i="10"/>
  <c r="N3251" i="10"/>
  <c r="N3259" i="10"/>
  <c r="N3267" i="10"/>
  <c r="N3275" i="10"/>
  <c r="N3283" i="10"/>
  <c r="N3291" i="10"/>
  <c r="N3299" i="10"/>
  <c r="N3307" i="10"/>
  <c r="N3315" i="10"/>
  <c r="N3323" i="10"/>
  <c r="N3331" i="10"/>
  <c r="N3339" i="10"/>
  <c r="N3347" i="10"/>
  <c r="N3355" i="10"/>
  <c r="N3363" i="10"/>
  <c r="N3371" i="10"/>
  <c r="N3379" i="10"/>
  <c r="N1048" i="10"/>
  <c r="N1251" i="10"/>
  <c r="N1451" i="10"/>
  <c r="N1560" i="10"/>
  <c r="N1717" i="10"/>
  <c r="N1767" i="10"/>
  <c r="N1861" i="10"/>
  <c r="N1903" i="10"/>
  <c r="N1989" i="10"/>
  <c r="N2029" i="10"/>
  <c r="N2102" i="10"/>
  <c r="N2139" i="10"/>
  <c r="N2175" i="10"/>
  <c r="N2212" i="10"/>
  <c r="N2248" i="10"/>
  <c r="N2275" i="10"/>
  <c r="N2293" i="10"/>
  <c r="N2309" i="10"/>
  <c r="N2325" i="10"/>
  <c r="N2341" i="10"/>
  <c r="N2357" i="10"/>
  <c r="N2373" i="10"/>
  <c r="N2389" i="10"/>
  <c r="N2405" i="10"/>
  <c r="N2421" i="10"/>
  <c r="N2437" i="10"/>
  <c r="N2453" i="10"/>
  <c r="N2469" i="10"/>
  <c r="N2485" i="10"/>
  <c r="N2501" i="10"/>
  <c r="N2517" i="10"/>
  <c r="N2533" i="10"/>
  <c r="N2549" i="10"/>
  <c r="N2565" i="10"/>
  <c r="N2581" i="10"/>
  <c r="N2597" i="10"/>
  <c r="N2613" i="10"/>
  <c r="N2627" i="10"/>
  <c r="N2638" i="10"/>
  <c r="N2652" i="10"/>
  <c r="N2663" i="10"/>
  <c r="N2677" i="10"/>
  <c r="N2691" i="10"/>
  <c r="N2702" i="10"/>
  <c r="N2716" i="10"/>
  <c r="N2726" i="10"/>
  <c r="N2736" i="10"/>
  <c r="N2748" i="10"/>
  <c r="N2758" i="10"/>
  <c r="N2768" i="10"/>
  <c r="N2780" i="10"/>
  <c r="N2790" i="10"/>
  <c r="N2800" i="10"/>
  <c r="N2812" i="10"/>
  <c r="N2822" i="10"/>
  <c r="N2832" i="10"/>
  <c r="N2844" i="10"/>
  <c r="N2854" i="10"/>
  <c r="N2864" i="10"/>
  <c r="N2876" i="10"/>
  <c r="N2886" i="10"/>
  <c r="N2896" i="10"/>
  <c r="N2908" i="10"/>
  <c r="N2918" i="10"/>
  <c r="N2928" i="10"/>
  <c r="N2940" i="10"/>
  <c r="N2950" i="10"/>
  <c r="N2960" i="10"/>
  <c r="N2972" i="10"/>
  <c r="N2982" i="10"/>
  <c r="N2992" i="10"/>
  <c r="N3004" i="10"/>
  <c r="N3014" i="10"/>
  <c r="N3024" i="10"/>
  <c r="N3035" i="10"/>
  <c r="N3044" i="10"/>
  <c r="N3052" i="10"/>
  <c r="N3060" i="10"/>
  <c r="N3068" i="10"/>
  <c r="N3076" i="10"/>
  <c r="N3084" i="10"/>
  <c r="N3092" i="10"/>
  <c r="N3100" i="10"/>
  <c r="N3108" i="10"/>
  <c r="N3116" i="10"/>
  <c r="N3124" i="10"/>
  <c r="N3132" i="10"/>
  <c r="N3140" i="10"/>
  <c r="N3148" i="10"/>
  <c r="N3156" i="10"/>
  <c r="N3164" i="10"/>
  <c r="N3172" i="10"/>
  <c r="N3180" i="10"/>
  <c r="N3188" i="10"/>
  <c r="N3196" i="10"/>
  <c r="N3204" i="10"/>
  <c r="N3212" i="10"/>
  <c r="N3220" i="10"/>
  <c r="N3228" i="10"/>
  <c r="N3236" i="10"/>
  <c r="N3244" i="10"/>
  <c r="N3252" i="10"/>
  <c r="N3260" i="10"/>
  <c r="N3268" i="10"/>
  <c r="N3276" i="10"/>
  <c r="N3284" i="10"/>
  <c r="N3292" i="10"/>
  <c r="N3300" i="10"/>
  <c r="N3308" i="10"/>
  <c r="N3316" i="10"/>
  <c r="N3324" i="10"/>
  <c r="N3332" i="10"/>
  <c r="N3340" i="10"/>
  <c r="N3348" i="10"/>
  <c r="N3356" i="10"/>
  <c r="N3364" i="10"/>
  <c r="N3372" i="10"/>
  <c r="N3380" i="10"/>
  <c r="N3388" i="10"/>
  <c r="N3396" i="10"/>
  <c r="N3404" i="10"/>
  <c r="N3412" i="10"/>
  <c r="N3420" i="10"/>
  <c r="N3428" i="10"/>
  <c r="N1155" i="10"/>
  <c r="N1491" i="10"/>
  <c r="N1742" i="10"/>
  <c r="N1821" i="10"/>
  <c r="N1884" i="10"/>
  <c r="N1960" i="10"/>
  <c r="N2030" i="10"/>
  <c r="N2084" i="10"/>
  <c r="N2141" i="10"/>
  <c r="N2195" i="10"/>
  <c r="N2261" i="10"/>
  <c r="N2294" i="10"/>
  <c r="N2317" i="10"/>
  <c r="N2343" i="10"/>
  <c r="N2366" i="10"/>
  <c r="N2396" i="10"/>
  <c r="N2422" i="10"/>
  <c r="N2445" i="10"/>
  <c r="N2471" i="10"/>
  <c r="N2494" i="10"/>
  <c r="N2524" i="10"/>
  <c r="N2550" i="10"/>
  <c r="N2573" i="10"/>
  <c r="N2599" i="10"/>
  <c r="N2621" i="10"/>
  <c r="N2644" i="10"/>
  <c r="N2667" i="10"/>
  <c r="N2684" i="10"/>
  <c r="N2707" i="10"/>
  <c r="N2723" i="10"/>
  <c r="N2741" i="10"/>
  <c r="N2759" i="10"/>
  <c r="N2774" i="10"/>
  <c r="N2792" i="10"/>
  <c r="N2807" i="10"/>
  <c r="N2827" i="10"/>
  <c r="N2845" i="10"/>
  <c r="N2860" i="10"/>
  <c r="N2878" i="10"/>
  <c r="N2893" i="10"/>
  <c r="N2911" i="10"/>
  <c r="N2931" i="10"/>
  <c r="N2944" i="10"/>
  <c r="N2964" i="10"/>
  <c r="N2979" i="10"/>
  <c r="N2997" i="10"/>
  <c r="N3015" i="10"/>
  <c r="N3030" i="10"/>
  <c r="N3046" i="10"/>
  <c r="N3071" i="10"/>
  <c r="N3085" i="10"/>
  <c r="N3096" i="10"/>
  <c r="N3110" i="10"/>
  <c r="N3135" i="10"/>
  <c r="N3149" i="10"/>
  <c r="N3160" i="10"/>
  <c r="N3174" i="10"/>
  <c r="N1179" i="10"/>
  <c r="N1507" i="10"/>
  <c r="N1664" i="10"/>
  <c r="N1743" i="10"/>
  <c r="N1832" i="10"/>
  <c r="N1904" i="10"/>
  <c r="N1967" i="10"/>
  <c r="N2031" i="10"/>
  <c r="N2085" i="10"/>
  <c r="N2151" i="10"/>
  <c r="N2213" i="10"/>
  <c r="N2264" i="10"/>
  <c r="N2295" i="10"/>
  <c r="N2318" i="10"/>
  <c r="N2348" i="10"/>
  <c r="N2374" i="10"/>
  <c r="N2397" i="10"/>
  <c r="N2423" i="10"/>
  <c r="N2446" i="10"/>
  <c r="N2476" i="10"/>
  <c r="N2502" i="10"/>
  <c r="N2525" i="10"/>
  <c r="N2551" i="10"/>
  <c r="N2574" i="10"/>
  <c r="N2604" i="10"/>
  <c r="N2628" i="10"/>
  <c r="N2645" i="10"/>
  <c r="N2668" i="10"/>
  <c r="N2685" i="10"/>
  <c r="N2708" i="10"/>
  <c r="N2727" i="10"/>
  <c r="N2742" i="10"/>
  <c r="N2760" i="10"/>
  <c r="N2775" i="10"/>
  <c r="N2795" i="10"/>
  <c r="N2813" i="10"/>
  <c r="N2828" i="10"/>
  <c r="N2846" i="10"/>
  <c r="N2861" i="10"/>
  <c r="N2879" i="10"/>
  <c r="N2899" i="10"/>
  <c r="N2912" i="10"/>
  <c r="N2932" i="10"/>
  <c r="N2947" i="10"/>
  <c r="N2965" i="10"/>
  <c r="N2983" i="10"/>
  <c r="N2998" i="10"/>
  <c r="N3016" i="10"/>
  <c r="N3031" i="10"/>
  <c r="N3047" i="10"/>
  <c r="N3061" i="10"/>
  <c r="N3072" i="10"/>
  <c r="N3086" i="10"/>
  <c r="N3111" i="10"/>
  <c r="N3125" i="10"/>
  <c r="N3136" i="10"/>
  <c r="N3150" i="10"/>
  <c r="N3175" i="10"/>
  <c r="N3189" i="10"/>
  <c r="N3200" i="10"/>
  <c r="N3214" i="10"/>
  <c r="N3239" i="10"/>
  <c r="N3253" i="10"/>
  <c r="N3264" i="10"/>
  <c r="N3278" i="10"/>
  <c r="N3303" i="10"/>
  <c r="N3317" i="10"/>
  <c r="N3328" i="10"/>
  <c r="N3342" i="10"/>
  <c r="N3367" i="10"/>
  <c r="N3381" i="10"/>
  <c r="N3391" i="10"/>
  <c r="N3413" i="10"/>
  <c r="N3423" i="10"/>
  <c r="N3443" i="10"/>
  <c r="N3452" i="10"/>
  <c r="N3461" i="10"/>
  <c r="N3470" i="10"/>
  <c r="N3479" i="10"/>
  <c r="N3488" i="10"/>
  <c r="N3507" i="10"/>
  <c r="N3516" i="10"/>
  <c r="N3525" i="10"/>
  <c r="N3534" i="10"/>
  <c r="N3543" i="10"/>
  <c r="N3552" i="10"/>
  <c r="N1195" i="10"/>
  <c r="N1355" i="10"/>
  <c r="N1512" i="10"/>
  <c r="N1680" i="10"/>
  <c r="N1768" i="10"/>
  <c r="N1839" i="10"/>
  <c r="N1968" i="10"/>
  <c r="N2103" i="10"/>
  <c r="N2157" i="10"/>
  <c r="N2214" i="10"/>
  <c r="N2300" i="10"/>
  <c r="N2326" i="10"/>
  <c r="N2349" i="10"/>
  <c r="N2375" i="10"/>
  <c r="N2398" i="10"/>
  <c r="N2428" i="10"/>
  <c r="N2454" i="10"/>
  <c r="N2477" i="10"/>
  <c r="N2503" i="10"/>
  <c r="N2526" i="10"/>
  <c r="N2556" i="10"/>
  <c r="N2582" i="10"/>
  <c r="N2605" i="10"/>
  <c r="N2629" i="10"/>
  <c r="N2646" i="10"/>
  <c r="N2669" i="10"/>
  <c r="N2692" i="10"/>
  <c r="N2709" i="10"/>
  <c r="N2728" i="10"/>
  <c r="N2743" i="10"/>
  <c r="N2763" i="10"/>
  <c r="N2781" i="10"/>
  <c r="N2796" i="10"/>
  <c r="N2814" i="10"/>
  <c r="N2829" i="10"/>
  <c r="N2847" i="10"/>
  <c r="N2867" i="10"/>
  <c r="N2880" i="10"/>
  <c r="N2900" i="10"/>
  <c r="N2915" i="10"/>
  <c r="N2933" i="10"/>
  <c r="N2951" i="10"/>
  <c r="N2966" i="10"/>
  <c r="N2984" i="10"/>
  <c r="N2999" i="10"/>
  <c r="N3019" i="10"/>
  <c r="N3036" i="10"/>
  <c r="N3048" i="10"/>
  <c r="N3062" i="10"/>
  <c r="N3087" i="10"/>
  <c r="N3101" i="10"/>
  <c r="N3112" i="10"/>
  <c r="N3126" i="10"/>
  <c r="N3151" i="10"/>
  <c r="N3165" i="10"/>
  <c r="N3176" i="10"/>
  <c r="N3190" i="10"/>
  <c r="N3215" i="10"/>
  <c r="N3229" i="10"/>
  <c r="N3240" i="10"/>
  <c r="N3254" i="10"/>
  <c r="N3279" i="10"/>
  <c r="N3293" i="10"/>
  <c r="N3304" i="10"/>
  <c r="N3318" i="10"/>
  <c r="N3343" i="10"/>
  <c r="N3357" i="10"/>
  <c r="N3368" i="10"/>
  <c r="N3382" i="10"/>
  <c r="N3392" i="10"/>
  <c r="N3403" i="10"/>
  <c r="N3414" i="10"/>
  <c r="N3424" i="10"/>
  <c r="N3435" i="10"/>
  <c r="N3444" i="10"/>
  <c r="N3453" i="10"/>
  <c r="N3462" i="10"/>
  <c r="N3471" i="10"/>
  <c r="N3480" i="10"/>
  <c r="N3499" i="10"/>
  <c r="N3508" i="10"/>
  <c r="N3517" i="10"/>
  <c r="N3526" i="10"/>
  <c r="N3535" i="10"/>
  <c r="N3544" i="10"/>
  <c r="N3563" i="10"/>
  <c r="N1203" i="10"/>
  <c r="N1840" i="10"/>
  <c r="N1918" i="10"/>
  <c r="N1990" i="10"/>
  <c r="N2047" i="10"/>
  <c r="N2104" i="10"/>
  <c r="N2158" i="10"/>
  <c r="N2224" i="10"/>
  <c r="N2276" i="10"/>
  <c r="N2301" i="10"/>
  <c r="N2327" i="10"/>
  <c r="N2350" i="10"/>
  <c r="N2380" i="10"/>
  <c r="N2406" i="10"/>
  <c r="N2429" i="10"/>
  <c r="N2455" i="10"/>
  <c r="N2478" i="10"/>
  <c r="N2508" i="10"/>
  <c r="N2534" i="10"/>
  <c r="N2557" i="10"/>
  <c r="N2583" i="10"/>
  <c r="N2606" i="10"/>
  <c r="N2630" i="10"/>
  <c r="N2653" i="10"/>
  <c r="N2670" i="10"/>
  <c r="N2693" i="10"/>
  <c r="N2710" i="10"/>
  <c r="N2731" i="10"/>
  <c r="N2749" i="10"/>
  <c r="N2764" i="10"/>
  <c r="N2782" i="10"/>
  <c r="N2797" i="10"/>
  <c r="N2815" i="10"/>
  <c r="N2835" i="10"/>
  <c r="N2848" i="10"/>
  <c r="N2868" i="10"/>
  <c r="N2883" i="10"/>
  <c r="N2901" i="10"/>
  <c r="N2919" i="10"/>
  <c r="N2934" i="10"/>
  <c r="N2952" i="10"/>
  <c r="N2967" i="10"/>
  <c r="N2987" i="10"/>
  <c r="N3005" i="10"/>
  <c r="N3020" i="10"/>
  <c r="N3037" i="10"/>
  <c r="N3063" i="10"/>
  <c r="N3077" i="10"/>
  <c r="N3088" i="10"/>
  <c r="N1256" i="10"/>
  <c r="N1693" i="10"/>
  <c r="N1784" i="10"/>
  <c r="N1862" i="10"/>
  <c r="N1925" i="10"/>
  <c r="N1991" i="10"/>
  <c r="N2048" i="10"/>
  <c r="N2115" i="10"/>
  <c r="N2176" i="10"/>
  <c r="N2230" i="10"/>
  <c r="N2277" i="10"/>
  <c r="N2302" i="10"/>
  <c r="N2332" i="10"/>
  <c r="N2358" i="10"/>
  <c r="N2381" i="10"/>
  <c r="N2407" i="10"/>
  <c r="N2430" i="10"/>
  <c r="N2460" i="10"/>
  <c r="N2486" i="10"/>
  <c r="N2509" i="10"/>
  <c r="N2535" i="10"/>
  <c r="N2558" i="10"/>
  <c r="N2588" i="10"/>
  <c r="N2614" i="10"/>
  <c r="N2631" i="10"/>
  <c r="N2654" i="10"/>
  <c r="N2671" i="10"/>
  <c r="N2694" i="10"/>
  <c r="N2717" i="10"/>
  <c r="N2732" i="10"/>
  <c r="N2750" i="10"/>
  <c r="N2765" i="10"/>
  <c r="N2783" i="10"/>
  <c r="N2803" i="10"/>
  <c r="N2816" i="10"/>
  <c r="N2836" i="10"/>
  <c r="N2851" i="10"/>
  <c r="N2869" i="10"/>
  <c r="N2887" i="10"/>
  <c r="N2902" i="10"/>
  <c r="N2920" i="10"/>
  <c r="N2935" i="10"/>
  <c r="N2955" i="10"/>
  <c r="N2973" i="10"/>
  <c r="N2988" i="10"/>
  <c r="N3006" i="10"/>
  <c r="N3021" i="10"/>
  <c r="N3038" i="10"/>
  <c r="N3053" i="10"/>
  <c r="N3064" i="10"/>
  <c r="N3078" i="10"/>
  <c r="N3103" i="10"/>
  <c r="N3117" i="10"/>
  <c r="N3128" i="10"/>
  <c r="N3142" i="10"/>
  <c r="N3167" i="10"/>
  <c r="N3181" i="10"/>
  <c r="N3192" i="10"/>
  <c r="N3206" i="10"/>
  <c r="N3231" i="10"/>
  <c r="N3245" i="10"/>
  <c r="N3256" i="10"/>
  <c r="N3270" i="10"/>
  <c r="N3295" i="10"/>
  <c r="N3309" i="10"/>
  <c r="N3320" i="10"/>
  <c r="N3334" i="10"/>
  <c r="N3359" i="10"/>
  <c r="N3373" i="10"/>
  <c r="N3384" i="10"/>
  <c r="N3395" i="10"/>
  <c r="N3406" i="10"/>
  <c r="N3416" i="10"/>
  <c r="N3427" i="10"/>
  <c r="N3437" i="10"/>
  <c r="N3446" i="10"/>
  <c r="N3455" i="10"/>
  <c r="N3464" i="10"/>
  <c r="N3483" i="10"/>
  <c r="N3492" i="10"/>
  <c r="N3501" i="10"/>
  <c r="N3510" i="10"/>
  <c r="N3519" i="10"/>
  <c r="N3528" i="10"/>
  <c r="N3547" i="10"/>
  <c r="N3556" i="10"/>
  <c r="N3565" i="10"/>
  <c r="N1403" i="10"/>
  <c r="N1718" i="10"/>
  <c r="N1792" i="10"/>
  <c r="N1863" i="10"/>
  <c r="N1926" i="10"/>
  <c r="N2004" i="10"/>
  <c r="N2067" i="10"/>
  <c r="N2120" i="10"/>
  <c r="N2231" i="10"/>
  <c r="N2284" i="10"/>
  <c r="N2310" i="10"/>
  <c r="N2333" i="10"/>
  <c r="N2359" i="10"/>
  <c r="N2382" i="10"/>
  <c r="N2412" i="10"/>
  <c r="N2438" i="10"/>
  <c r="N2461" i="10"/>
  <c r="N2487" i="10"/>
  <c r="N2510" i="10"/>
  <c r="N2540" i="10"/>
  <c r="N2566" i="10"/>
  <c r="N2589" i="10"/>
  <c r="N2615" i="10"/>
  <c r="N2635" i="10"/>
  <c r="N2655" i="10"/>
  <c r="N2678" i="10"/>
  <c r="N2695" i="10"/>
  <c r="N2718" i="10"/>
  <c r="N2733" i="10"/>
  <c r="N2751" i="10"/>
  <c r="N2771" i="10"/>
  <c r="N2784" i="10"/>
  <c r="N2804" i="10"/>
  <c r="N2819" i="10"/>
  <c r="N2837" i="10"/>
  <c r="N2855" i="10"/>
  <c r="N2870" i="10"/>
  <c r="N2888" i="10"/>
  <c r="N2903" i="10"/>
  <c r="N2923" i="10"/>
  <c r="N2941" i="10"/>
  <c r="N2956" i="10"/>
  <c r="N2974" i="10"/>
  <c r="N2989" i="10"/>
  <c r="N3007" i="10"/>
  <c r="N3027" i="10"/>
  <c r="N3039" i="10"/>
  <c r="N3054" i="10"/>
  <c r="N3079" i="10"/>
  <c r="N3093" i="10"/>
  <c r="N3104" i="10"/>
  <c r="N3118" i="10"/>
  <c r="N3143" i="10"/>
  <c r="N3157" i="10"/>
  <c r="N3168" i="10"/>
  <c r="N3182" i="10"/>
  <c r="N3207" i="10"/>
  <c r="N3221" i="10"/>
  <c r="N3232" i="10"/>
  <c r="N3246" i="10"/>
  <c r="N3271" i="10"/>
  <c r="N3285" i="10"/>
  <c r="N3296" i="10"/>
  <c r="N3310" i="10"/>
  <c r="N3335" i="10"/>
  <c r="N3349" i="10"/>
  <c r="N3360" i="10"/>
  <c r="N3374" i="10"/>
  <c r="N3397" i="10"/>
  <c r="N3407" i="10"/>
  <c r="N3429" i="10"/>
  <c r="N3438" i="10"/>
  <c r="N3447" i="10"/>
  <c r="N3456" i="10"/>
  <c r="N1948" i="10"/>
  <c r="N2188" i="10"/>
  <c r="N2334" i="10"/>
  <c r="N2439" i="10"/>
  <c r="N2541" i="10"/>
  <c r="N2639" i="10"/>
  <c r="N2719" i="10"/>
  <c r="N2787" i="10"/>
  <c r="N2856" i="10"/>
  <c r="N2924" i="10"/>
  <c r="N2995" i="10"/>
  <c r="N3055" i="10"/>
  <c r="N3102" i="10"/>
  <c r="N3134" i="10"/>
  <c r="N3199" i="10"/>
  <c r="N3224" i="10"/>
  <c r="N3277" i="10"/>
  <c r="N3302" i="10"/>
  <c r="N3327" i="10"/>
  <c r="N3352" i="10"/>
  <c r="N3400" i="10"/>
  <c r="N3422" i="10"/>
  <c r="N3460" i="10"/>
  <c r="N3476" i="10"/>
  <c r="N3491" i="10"/>
  <c r="N3504" i="10"/>
  <c r="N3520" i="10"/>
  <c r="N3533" i="10"/>
  <c r="N3549" i="10"/>
  <c r="N3573" i="10"/>
  <c r="N3582" i="10"/>
  <c r="N3591" i="10"/>
  <c r="N3600" i="10"/>
  <c r="N3619" i="10"/>
  <c r="N3628" i="10"/>
  <c r="N3637" i="10"/>
  <c r="N3646" i="10"/>
  <c r="N3655" i="10"/>
  <c r="N3664" i="10"/>
  <c r="N3683" i="10"/>
  <c r="N3692" i="10"/>
  <c r="N3701" i="10"/>
  <c r="N3710" i="10"/>
  <c r="N3719" i="10"/>
  <c r="N3728" i="10"/>
  <c r="N3747" i="10"/>
  <c r="N3756" i="10"/>
  <c r="N3764" i="10"/>
  <c r="N3772" i="10"/>
  <c r="N3780" i="10"/>
  <c r="N3788" i="10"/>
  <c r="N3796" i="10"/>
  <c r="N3804" i="10"/>
  <c r="N3812" i="10"/>
  <c r="N3820" i="10"/>
  <c r="N3828" i="10"/>
  <c r="N3836" i="10"/>
  <c r="N3844" i="10"/>
  <c r="N3852" i="10"/>
  <c r="N3860" i="10"/>
  <c r="N3868" i="10"/>
  <c r="N3876" i="10"/>
  <c r="N3884" i="10"/>
  <c r="N3892" i="10"/>
  <c r="N3900" i="10"/>
  <c r="N3908" i="10"/>
  <c r="N3916" i="10"/>
  <c r="N3924" i="10"/>
  <c r="N3932" i="10"/>
  <c r="N3940" i="10"/>
  <c r="N3948" i="10"/>
  <c r="N3956" i="10"/>
  <c r="N3964" i="10"/>
  <c r="N3972" i="10"/>
  <c r="N3980" i="10"/>
  <c r="N3988" i="10"/>
  <c r="N1949" i="10"/>
  <c r="N2342" i="10"/>
  <c r="N2444" i="10"/>
  <c r="N2542" i="10"/>
  <c r="N2643" i="10"/>
  <c r="N2720" i="10"/>
  <c r="N2791" i="10"/>
  <c r="N2859" i="10"/>
  <c r="N2925" i="10"/>
  <c r="N2996" i="10"/>
  <c r="N3056" i="10"/>
  <c r="N3141" i="10"/>
  <c r="N3173" i="10"/>
  <c r="N3205" i="10"/>
  <c r="N3230" i="10"/>
  <c r="N3255" i="10"/>
  <c r="N3280" i="10"/>
  <c r="N3333" i="10"/>
  <c r="N3358" i="10"/>
  <c r="N3383" i="10"/>
  <c r="N3405" i="10"/>
  <c r="N3445" i="10"/>
  <c r="N3463" i="10"/>
  <c r="N3477" i="10"/>
  <c r="N3493" i="10"/>
  <c r="N3536" i="10"/>
  <c r="N3550" i="10"/>
  <c r="N3564" i="10"/>
  <c r="N3574" i="10"/>
  <c r="N3583" i="10"/>
  <c r="N3592" i="10"/>
  <c r="N3611" i="10"/>
  <c r="N3620" i="10"/>
  <c r="N3629" i="10"/>
  <c r="N3638" i="10"/>
  <c r="N3647" i="10"/>
  <c r="N3656" i="10"/>
  <c r="N3675" i="10"/>
  <c r="N3684" i="10"/>
  <c r="N3693" i="10"/>
  <c r="N3702" i="10"/>
  <c r="N3711" i="10"/>
  <c r="N3720" i="10"/>
  <c r="N3739" i="10"/>
  <c r="N3748" i="10"/>
  <c r="N3757" i="10"/>
  <c r="N3765" i="10"/>
  <c r="N3773" i="10"/>
  <c r="N3781" i="10"/>
  <c r="N3789" i="10"/>
  <c r="N3797" i="10"/>
  <c r="N3805" i="10"/>
  <c r="N3813" i="10"/>
  <c r="N3821" i="10"/>
  <c r="N3829" i="10"/>
  <c r="N3837" i="10"/>
  <c r="N3845" i="10"/>
  <c r="N3853" i="10"/>
  <c r="N3861" i="10"/>
  <c r="N3869" i="10"/>
  <c r="N3877" i="10"/>
  <c r="N3885" i="10"/>
  <c r="N3893" i="10"/>
  <c r="N3901" i="10"/>
  <c r="N3909" i="10"/>
  <c r="N3917" i="10"/>
  <c r="N3925" i="10"/>
  <c r="N3933" i="10"/>
  <c r="N3941" i="10"/>
  <c r="N3949" i="10"/>
  <c r="N3957" i="10"/>
  <c r="N3965" i="10"/>
  <c r="N3973" i="10"/>
  <c r="N3981" i="10"/>
  <c r="N3989" i="10"/>
  <c r="N3997" i="10"/>
  <c r="N4005" i="10"/>
  <c r="N4013" i="10"/>
  <c r="N4021" i="10"/>
  <c r="N4029" i="10"/>
  <c r="N4037" i="10"/>
  <c r="N4045" i="10"/>
  <c r="N4053" i="10"/>
  <c r="N4061" i="10"/>
  <c r="N4069" i="10"/>
  <c r="N4077" i="10"/>
  <c r="N4085" i="10"/>
  <c r="N4093" i="10"/>
  <c r="N4101" i="10"/>
  <c r="N4109" i="10"/>
  <c r="N1719" i="10"/>
  <c r="N2364" i="10"/>
  <c r="N2462" i="10"/>
  <c r="N2567" i="10"/>
  <c r="N2659" i="10"/>
  <c r="N2739" i="10"/>
  <c r="N2805" i="10"/>
  <c r="N2871" i="10"/>
  <c r="N2942" i="10"/>
  <c r="N3008" i="10"/>
  <c r="N3069" i="10"/>
  <c r="N3109" i="10"/>
  <c r="N3144" i="10"/>
  <c r="N3208" i="10"/>
  <c r="N3261" i="10"/>
  <c r="N3286" i="10"/>
  <c r="N3311" i="10"/>
  <c r="N3336" i="10"/>
  <c r="N3387" i="10"/>
  <c r="N3408" i="10"/>
  <c r="N3430" i="10"/>
  <c r="N3448" i="10"/>
  <c r="N3478" i="10"/>
  <c r="N3494" i="10"/>
  <c r="N3509" i="10"/>
  <c r="N3523" i="10"/>
  <c r="N3539" i="10"/>
  <c r="N3551" i="10"/>
  <c r="N3566" i="10"/>
  <c r="N3575" i="10"/>
  <c r="N3584" i="10"/>
  <c r="N3603" i="10"/>
  <c r="N3612" i="10"/>
  <c r="N3621" i="10"/>
  <c r="N3630" i="10"/>
  <c r="N3639" i="10"/>
  <c r="N3648" i="10"/>
  <c r="N3667" i="10"/>
  <c r="N3676" i="10"/>
  <c r="N3685" i="10"/>
  <c r="N3694" i="10"/>
  <c r="N3703" i="10"/>
  <c r="N3712" i="10"/>
  <c r="N3731" i="10"/>
  <c r="N3740" i="10"/>
  <c r="N3749" i="10"/>
  <c r="N3758" i="10"/>
  <c r="N3766" i="10"/>
  <c r="N3774" i="10"/>
  <c r="N3782" i="10"/>
  <c r="N3790" i="10"/>
  <c r="N3798" i="10"/>
  <c r="N3806" i="10"/>
  <c r="N3814" i="10"/>
  <c r="N3822" i="10"/>
  <c r="N3830" i="10"/>
  <c r="N3838" i="10"/>
  <c r="N3846" i="10"/>
  <c r="N3854" i="10"/>
  <c r="N3862" i="10"/>
  <c r="N3870" i="10"/>
  <c r="N3878" i="10"/>
  <c r="N3886" i="10"/>
  <c r="N3894" i="10"/>
  <c r="N3902" i="10"/>
  <c r="N3910" i="10"/>
  <c r="N3918" i="10"/>
  <c r="N3926" i="10"/>
  <c r="N3934" i="10"/>
  <c r="N3942" i="10"/>
  <c r="N3950" i="10"/>
  <c r="N3958" i="10"/>
  <c r="N3966" i="10"/>
  <c r="N3974" i="10"/>
  <c r="N3982" i="10"/>
  <c r="N3990" i="10"/>
  <c r="N3998" i="10"/>
  <c r="N4006" i="10"/>
  <c r="N4014" i="10"/>
  <c r="N4022" i="10"/>
  <c r="N4030" i="10"/>
  <c r="N4038" i="10"/>
  <c r="N4046" i="10"/>
  <c r="N4054" i="10"/>
  <c r="N4062" i="10"/>
  <c r="N4070" i="10"/>
  <c r="N4078" i="10"/>
  <c r="N4086" i="10"/>
  <c r="N1147" i="10"/>
  <c r="N1734" i="10"/>
  <c r="N2012" i="10"/>
  <c r="N2251" i="10"/>
  <c r="N2365" i="10"/>
  <c r="N2470" i="10"/>
  <c r="N2572" i="10"/>
  <c r="N2660" i="10"/>
  <c r="N2740" i="10"/>
  <c r="N2806" i="10"/>
  <c r="N2877" i="10"/>
  <c r="N2943" i="10"/>
  <c r="N3011" i="10"/>
  <c r="N3070" i="10"/>
  <c r="N3183" i="10"/>
  <c r="N3237" i="10"/>
  <c r="N3262" i="10"/>
  <c r="N3287" i="10"/>
  <c r="N3312" i="10"/>
  <c r="N3365" i="10"/>
  <c r="N3389" i="10"/>
  <c r="N3431" i="10"/>
  <c r="N3467" i="10"/>
  <c r="N3495" i="10"/>
  <c r="N3511" i="10"/>
  <c r="N3524" i="10"/>
  <c r="N3540" i="10"/>
  <c r="N3555" i="10"/>
  <c r="N3567" i="10"/>
  <c r="N3576" i="10"/>
  <c r="N3595" i="10"/>
  <c r="N3604" i="10"/>
  <c r="N3613" i="10"/>
  <c r="N3622" i="10"/>
  <c r="N3631" i="10"/>
  <c r="N3640" i="10"/>
  <c r="N3659" i="10"/>
  <c r="N3668" i="10"/>
  <c r="N3677" i="10"/>
  <c r="N3686" i="10"/>
  <c r="N3695" i="10"/>
  <c r="N3704" i="10"/>
  <c r="N3723" i="10"/>
  <c r="N3732" i="10"/>
  <c r="N3741" i="10"/>
  <c r="N3750" i="10"/>
  <c r="N3759" i="10"/>
  <c r="N3767" i="10"/>
  <c r="N3775" i="10"/>
  <c r="N3783" i="10"/>
  <c r="N3791" i="10"/>
  <c r="N3799" i="10"/>
  <c r="N3807" i="10"/>
  <c r="N3815" i="10"/>
  <c r="N3823" i="10"/>
  <c r="N3831" i="10"/>
  <c r="N3839" i="10"/>
  <c r="N3847" i="10"/>
  <c r="N3855" i="10"/>
  <c r="N3863" i="10"/>
  <c r="N3871" i="10"/>
  <c r="N3879" i="10"/>
  <c r="N3887" i="10"/>
  <c r="N3895" i="10"/>
  <c r="N3903" i="10"/>
  <c r="N3911" i="10"/>
  <c r="N3919" i="10"/>
  <c r="N3927" i="10"/>
  <c r="N3935" i="10"/>
  <c r="N3943" i="10"/>
  <c r="N3951" i="10"/>
  <c r="N3959" i="10"/>
  <c r="N3967" i="10"/>
  <c r="N3975" i="10"/>
  <c r="N3983" i="10"/>
  <c r="N3991" i="10"/>
  <c r="N1288" i="10"/>
  <c r="N2068" i="10"/>
  <c r="N2285" i="10"/>
  <c r="N2390" i="10"/>
  <c r="N2492" i="10"/>
  <c r="N2590" i="10"/>
  <c r="N2679" i="10"/>
  <c r="N2752" i="10"/>
  <c r="N2823" i="10"/>
  <c r="N2891" i="10"/>
  <c r="N2957" i="10"/>
  <c r="N3028" i="10"/>
  <c r="N3080" i="10"/>
  <c r="N3119" i="10"/>
  <c r="N3152" i="10"/>
  <c r="N3184" i="10"/>
  <c r="N3213" i="10"/>
  <c r="N3238" i="10"/>
  <c r="N3263" i="10"/>
  <c r="N3288" i="10"/>
  <c r="N3341" i="10"/>
  <c r="N3366" i="10"/>
  <c r="N3390" i="10"/>
  <c r="N3411" i="10"/>
  <c r="N3432" i="10"/>
  <c r="N3451" i="10"/>
  <c r="N3468" i="10"/>
  <c r="N3484" i="10"/>
  <c r="N3496" i="10"/>
  <c r="N3512" i="10"/>
  <c r="N3527" i="10"/>
  <c r="N3541" i="10"/>
  <c r="N3557" i="10"/>
  <c r="N3568" i="10"/>
  <c r="N3587" i="10"/>
  <c r="N3596" i="10"/>
  <c r="N3605" i="10"/>
  <c r="N3614" i="10"/>
  <c r="N3623" i="10"/>
  <c r="N3632" i="10"/>
  <c r="N3651" i="10"/>
  <c r="N3660" i="10"/>
  <c r="N3669" i="10"/>
  <c r="N3678" i="10"/>
  <c r="N3687" i="10"/>
  <c r="N3696" i="10"/>
  <c r="N3715" i="10"/>
  <c r="N3724" i="10"/>
  <c r="N3733" i="10"/>
  <c r="N3742" i="10"/>
  <c r="N3751" i="10"/>
  <c r="N3760" i="10"/>
  <c r="N3768" i="10"/>
  <c r="N3776" i="10"/>
  <c r="N3784" i="10"/>
  <c r="N3792" i="10"/>
  <c r="N3800" i="10"/>
  <c r="N3808" i="10"/>
  <c r="N3816" i="10"/>
  <c r="N3824" i="10"/>
  <c r="N3832" i="10"/>
  <c r="N3840" i="10"/>
  <c r="N3848" i="10"/>
  <c r="N3856" i="10"/>
  <c r="N3864" i="10"/>
  <c r="N3872" i="10"/>
  <c r="N3880" i="10"/>
  <c r="N3888" i="10"/>
  <c r="N3896" i="10"/>
  <c r="N3904" i="10"/>
  <c r="N3912" i="10"/>
  <c r="N3920" i="10"/>
  <c r="N3928" i="10"/>
  <c r="N3936" i="10"/>
  <c r="N3944" i="10"/>
  <c r="N3952" i="10"/>
  <c r="N3960" i="10"/>
  <c r="N3968" i="10"/>
  <c r="N3976" i="10"/>
  <c r="N3984" i="10"/>
  <c r="N3992" i="10"/>
  <c r="N4000" i="10"/>
  <c r="N4008" i="10"/>
  <c r="N4016" i="10"/>
  <c r="N4024" i="10"/>
  <c r="N4032" i="10"/>
  <c r="N4040" i="10"/>
  <c r="N4048" i="10"/>
  <c r="N4056" i="10"/>
  <c r="N4064" i="10"/>
  <c r="N4072" i="10"/>
  <c r="N4080" i="10"/>
  <c r="N4088" i="10"/>
  <c r="N4096" i="10"/>
  <c r="N4104" i="10"/>
  <c r="N4112" i="10"/>
  <c r="N4120" i="10"/>
  <c r="N1304" i="10"/>
  <c r="N1820" i="10"/>
  <c r="N2078" i="10"/>
  <c r="N2286" i="10"/>
  <c r="N2391" i="10"/>
  <c r="N2493" i="10"/>
  <c r="N2598" i="10"/>
  <c r="N2683" i="10"/>
  <c r="N2755" i="10"/>
  <c r="N2824" i="10"/>
  <c r="N2892" i="10"/>
  <c r="N2963" i="10"/>
  <c r="N3029" i="10"/>
  <c r="N3120" i="10"/>
  <c r="N3158" i="10"/>
  <c r="N3191" i="10"/>
  <c r="N3216" i="10"/>
  <c r="N3269" i="10"/>
  <c r="N3294" i="10"/>
  <c r="N3319" i="10"/>
  <c r="N3344" i="10"/>
  <c r="N3415" i="10"/>
  <c r="N3436" i="10"/>
  <c r="N3454" i="10"/>
  <c r="N3469" i="10"/>
  <c r="N3485" i="10"/>
  <c r="N3500" i="10"/>
  <c r="N3542" i="10"/>
  <c r="N3558" i="10"/>
  <c r="N3579" i="10"/>
  <c r="N3588" i="10"/>
  <c r="N3597" i="10"/>
  <c r="N3606" i="10"/>
  <c r="N3615" i="10"/>
  <c r="N3624" i="10"/>
  <c r="N3643" i="10"/>
  <c r="N3652" i="10"/>
  <c r="N3661" i="10"/>
  <c r="N3670" i="10"/>
  <c r="N3679" i="10"/>
  <c r="N3688" i="10"/>
  <c r="N3707" i="10"/>
  <c r="N3716" i="10"/>
  <c r="N3725" i="10"/>
  <c r="N3734" i="10"/>
  <c r="N3743" i="10"/>
  <c r="N3752" i="10"/>
  <c r="N2311" i="10"/>
  <c r="N2699" i="10"/>
  <c r="N2975" i="10"/>
  <c r="N3159" i="10"/>
  <c r="N3272" i="10"/>
  <c r="N3375" i="10"/>
  <c r="N3515" i="10"/>
  <c r="N3571" i="10"/>
  <c r="N3607" i="10"/>
  <c r="N3644" i="10"/>
  <c r="N3680" i="10"/>
  <c r="N3717" i="10"/>
  <c r="N4095" i="10"/>
  <c r="N4108" i="10"/>
  <c r="N4119" i="10"/>
  <c r="N4139" i="10"/>
  <c r="N4148" i="10"/>
  <c r="N4157" i="10"/>
  <c r="N4166" i="10"/>
  <c r="N4175" i="10"/>
  <c r="N4184" i="10"/>
  <c r="N4203" i="10"/>
  <c r="N4212" i="10"/>
  <c r="N4221" i="10"/>
  <c r="N4230" i="10"/>
  <c r="N4239" i="10"/>
  <c r="N4248" i="10"/>
  <c r="N4267" i="10"/>
  <c r="N4276" i="10"/>
  <c r="N4285" i="10"/>
  <c r="N4294" i="10"/>
  <c r="N4303" i="10"/>
  <c r="N4312" i="10"/>
  <c r="N4331" i="10"/>
  <c r="N4340" i="10"/>
  <c r="N4349" i="10"/>
  <c r="N4358" i="10"/>
  <c r="N4367" i="10"/>
  <c r="N4376" i="10"/>
  <c r="N4395" i="10"/>
  <c r="N4404" i="10"/>
  <c r="N4413" i="10"/>
  <c r="N4422" i="10"/>
  <c r="N4431" i="10"/>
  <c r="N4440" i="10"/>
  <c r="N4459" i="10"/>
  <c r="N4468" i="10"/>
  <c r="N4477" i="10"/>
  <c r="N4486" i="10"/>
  <c r="N4495" i="10"/>
  <c r="N4504" i="10"/>
  <c r="N4523" i="10"/>
  <c r="N4532" i="10"/>
  <c r="N4540" i="10"/>
  <c r="N4548" i="10"/>
  <c r="N4556" i="10"/>
  <c r="N4564" i="10"/>
  <c r="N4572" i="10"/>
  <c r="N4580" i="10"/>
  <c r="N4588" i="10"/>
  <c r="N4596" i="10"/>
  <c r="N4604" i="10"/>
  <c r="N4612" i="10"/>
  <c r="N4620" i="10"/>
  <c r="N4628" i="10"/>
  <c r="N4636" i="10"/>
  <c r="N4644" i="10"/>
  <c r="N4652" i="10"/>
  <c r="N4660" i="10"/>
  <c r="N4668" i="10"/>
  <c r="N4676" i="10"/>
  <c r="N4684" i="10"/>
  <c r="N4692" i="10"/>
  <c r="N4700" i="10"/>
  <c r="N4708" i="10"/>
  <c r="N4716" i="10"/>
  <c r="N4724" i="10"/>
  <c r="N4732" i="10"/>
  <c r="N4740" i="10"/>
  <c r="N4748" i="10"/>
  <c r="N4756" i="10"/>
  <c r="N4764" i="10"/>
  <c r="N4772" i="10"/>
  <c r="N4780" i="10"/>
  <c r="N4788" i="10"/>
  <c r="N4796" i="10"/>
  <c r="N4804" i="10"/>
  <c r="N4812" i="10"/>
  <c r="N4820" i="10"/>
  <c r="N4828" i="10"/>
  <c r="N4836" i="10"/>
  <c r="N4844" i="10"/>
  <c r="N4852" i="10"/>
  <c r="N4860" i="10"/>
  <c r="N4868" i="10"/>
  <c r="N4876" i="10"/>
  <c r="N4884" i="10"/>
  <c r="N4892" i="10"/>
  <c r="N4900" i="10"/>
  <c r="N4908" i="10"/>
  <c r="N4916" i="10"/>
  <c r="N4924" i="10"/>
  <c r="N4932" i="10"/>
  <c r="N4940" i="10"/>
  <c r="N4948" i="10"/>
  <c r="N4956" i="10"/>
  <c r="N4964" i="10"/>
  <c r="N4972" i="10"/>
  <c r="N4980" i="10"/>
  <c r="N4988" i="10"/>
  <c r="N4996" i="10"/>
  <c r="N4942" i="10"/>
  <c r="N4974" i="10"/>
  <c r="N3486" i="10"/>
  <c r="N3735" i="10"/>
  <c r="N4125" i="10"/>
  <c r="N4152" i="10"/>
  <c r="N4198" i="10"/>
  <c r="N4235" i="10"/>
  <c r="N4280" i="10"/>
  <c r="N4335" i="10"/>
  <c r="N4390" i="10"/>
  <c r="N4436" i="10"/>
  <c r="N4500" i="10"/>
  <c r="N4544" i="10"/>
  <c r="N4584" i="10"/>
  <c r="N4624" i="10"/>
  <c r="N4672" i="10"/>
  <c r="N4704" i="10"/>
  <c r="N4736" i="10"/>
  <c r="N4776" i="10"/>
  <c r="N4808" i="10"/>
  <c r="N4848" i="10"/>
  <c r="N4880" i="10"/>
  <c r="N4920" i="10"/>
  <c r="N4960" i="10"/>
  <c r="N2316" i="10"/>
  <c r="N2703" i="10"/>
  <c r="N2976" i="10"/>
  <c r="N3166" i="10"/>
  <c r="N3376" i="10"/>
  <c r="N3459" i="10"/>
  <c r="N3518" i="10"/>
  <c r="N3572" i="10"/>
  <c r="N3608" i="10"/>
  <c r="N3645" i="10"/>
  <c r="N3718" i="10"/>
  <c r="N3755" i="10"/>
  <c r="N3787" i="10"/>
  <c r="N3819" i="10"/>
  <c r="N3851" i="10"/>
  <c r="N3883" i="10"/>
  <c r="N3915" i="10"/>
  <c r="N3947" i="10"/>
  <c r="N3979" i="10"/>
  <c r="N4003" i="10"/>
  <c r="N4019" i="10"/>
  <c r="N4035" i="10"/>
  <c r="N4051" i="10"/>
  <c r="N4067" i="10"/>
  <c r="N4083" i="10"/>
  <c r="N4110" i="10"/>
  <c r="N4131" i="10"/>
  <c r="N4140" i="10"/>
  <c r="N4149" i="10"/>
  <c r="N4158" i="10"/>
  <c r="N4167" i="10"/>
  <c r="N4176" i="10"/>
  <c r="N4195" i="10"/>
  <c r="N4204" i="10"/>
  <c r="N4213" i="10"/>
  <c r="N4222" i="10"/>
  <c r="N4231" i="10"/>
  <c r="N4240" i="10"/>
  <c r="N4259" i="10"/>
  <c r="N4268" i="10"/>
  <c r="N4277" i="10"/>
  <c r="N4286" i="10"/>
  <c r="N4295" i="10"/>
  <c r="N4304" i="10"/>
  <c r="N4323" i="10"/>
  <c r="N4332" i="10"/>
  <c r="N4341" i="10"/>
  <c r="N4350" i="10"/>
  <c r="N4359" i="10"/>
  <c r="N4368" i="10"/>
  <c r="N4387" i="10"/>
  <c r="N4396" i="10"/>
  <c r="N4405" i="10"/>
  <c r="N4414" i="10"/>
  <c r="N4423" i="10"/>
  <c r="N4432" i="10"/>
  <c r="N4451" i="10"/>
  <c r="N4460" i="10"/>
  <c r="N4469" i="10"/>
  <c r="N4478" i="10"/>
  <c r="N4487" i="10"/>
  <c r="N4496" i="10"/>
  <c r="N4515" i="10"/>
  <c r="N4524" i="10"/>
  <c r="N4533" i="10"/>
  <c r="N4541" i="10"/>
  <c r="N4549" i="10"/>
  <c r="N4557" i="10"/>
  <c r="N4565" i="10"/>
  <c r="N4573" i="10"/>
  <c r="N4581" i="10"/>
  <c r="N4589" i="10"/>
  <c r="N4597" i="10"/>
  <c r="N4605" i="10"/>
  <c r="N4613" i="10"/>
  <c r="N4621" i="10"/>
  <c r="N4629" i="10"/>
  <c r="N4637" i="10"/>
  <c r="N4645" i="10"/>
  <c r="N4653" i="10"/>
  <c r="N4661" i="10"/>
  <c r="N4669" i="10"/>
  <c r="N4677" i="10"/>
  <c r="N4685" i="10"/>
  <c r="N4693" i="10"/>
  <c r="N4701" i="10"/>
  <c r="N4709" i="10"/>
  <c r="N4717" i="10"/>
  <c r="N4725" i="10"/>
  <c r="N4733" i="10"/>
  <c r="N4741" i="10"/>
  <c r="N4749" i="10"/>
  <c r="N4757" i="10"/>
  <c r="N4765" i="10"/>
  <c r="N4773" i="10"/>
  <c r="N4781" i="10"/>
  <c r="N4789" i="10"/>
  <c r="N4797" i="10"/>
  <c r="N4805" i="10"/>
  <c r="N4813" i="10"/>
  <c r="N4821" i="10"/>
  <c r="N4829" i="10"/>
  <c r="N4837" i="10"/>
  <c r="N4845" i="10"/>
  <c r="N4853" i="10"/>
  <c r="N4861" i="10"/>
  <c r="N4869" i="10"/>
  <c r="N4877" i="10"/>
  <c r="N4885" i="10"/>
  <c r="N4893" i="10"/>
  <c r="N4901" i="10"/>
  <c r="N4909" i="10"/>
  <c r="N4917" i="10"/>
  <c r="N4925" i="10"/>
  <c r="N4933" i="10"/>
  <c r="N4941" i="10"/>
  <c r="N4949" i="10"/>
  <c r="N4957" i="10"/>
  <c r="N4965" i="10"/>
  <c r="N4973" i="10"/>
  <c r="N4981" i="10"/>
  <c r="N4989" i="10"/>
  <c r="N4926" i="10"/>
  <c r="N4958" i="10"/>
  <c r="N4982" i="10"/>
  <c r="N4134" i="10"/>
  <c r="N4207" i="10"/>
  <c r="N4262" i="10"/>
  <c r="N4317" i="10"/>
  <c r="N4372" i="10"/>
  <c r="N4454" i="10"/>
  <c r="N4509" i="10"/>
  <c r="N4552" i="10"/>
  <c r="N4592" i="10"/>
  <c r="N4632" i="10"/>
  <c r="N4656" i="10"/>
  <c r="N4696" i="10"/>
  <c r="N4744" i="10"/>
  <c r="N4792" i="10"/>
  <c r="N4832" i="10"/>
  <c r="N4872" i="10"/>
  <c r="N4912" i="10"/>
  <c r="N4952" i="10"/>
  <c r="N4992" i="10"/>
  <c r="N1459" i="10"/>
  <c r="N2413" i="10"/>
  <c r="N2772" i="10"/>
  <c r="N3040" i="10"/>
  <c r="N3197" i="10"/>
  <c r="N3398" i="10"/>
  <c r="N3472" i="10"/>
  <c r="N3531" i="10"/>
  <c r="N3580" i="10"/>
  <c r="N3616" i="10"/>
  <c r="N3653" i="10"/>
  <c r="N3726" i="10"/>
  <c r="N4004" i="10"/>
  <c r="N4020" i="10"/>
  <c r="N4036" i="10"/>
  <c r="N4052" i="10"/>
  <c r="N4068" i="10"/>
  <c r="N4084" i="10"/>
  <c r="N4099" i="10"/>
  <c r="N4111" i="10"/>
  <c r="N4123" i="10"/>
  <c r="N4132" i="10"/>
  <c r="N4141" i="10"/>
  <c r="N4150" i="10"/>
  <c r="N4159" i="10"/>
  <c r="N4168" i="10"/>
  <c r="N4187" i="10"/>
  <c r="N4196" i="10"/>
  <c r="N4205" i="10"/>
  <c r="N4214" i="10"/>
  <c r="N4223" i="10"/>
  <c r="N4232" i="10"/>
  <c r="N4251" i="10"/>
  <c r="N4260" i="10"/>
  <c r="N4269" i="10"/>
  <c r="N4278" i="10"/>
  <c r="N4287" i="10"/>
  <c r="N4296" i="10"/>
  <c r="N4315" i="10"/>
  <c r="N4324" i="10"/>
  <c r="N4333" i="10"/>
  <c r="N4342" i="10"/>
  <c r="N4351" i="10"/>
  <c r="N4360" i="10"/>
  <c r="N4379" i="10"/>
  <c r="N4388" i="10"/>
  <c r="N4397" i="10"/>
  <c r="N4406" i="10"/>
  <c r="N4415" i="10"/>
  <c r="N4424" i="10"/>
  <c r="N4443" i="10"/>
  <c r="N4452" i="10"/>
  <c r="N4461" i="10"/>
  <c r="N4470" i="10"/>
  <c r="N4479" i="10"/>
  <c r="N4488" i="10"/>
  <c r="N4507" i="10"/>
  <c r="N4516" i="10"/>
  <c r="N4525" i="10"/>
  <c r="N4534" i="10"/>
  <c r="N4542" i="10"/>
  <c r="N4550" i="10"/>
  <c r="N4558" i="10"/>
  <c r="N4566" i="10"/>
  <c r="N4574" i="10"/>
  <c r="N4582" i="10"/>
  <c r="N4590" i="10"/>
  <c r="N4598" i="10"/>
  <c r="N4606" i="10"/>
  <c r="N4614" i="10"/>
  <c r="N4622" i="10"/>
  <c r="N4630" i="10"/>
  <c r="N4638" i="10"/>
  <c r="N4646" i="10"/>
  <c r="N4654" i="10"/>
  <c r="N4662" i="10"/>
  <c r="N4670" i="10"/>
  <c r="N4678" i="10"/>
  <c r="N4686" i="10"/>
  <c r="N4694" i="10"/>
  <c r="N4702" i="10"/>
  <c r="N4710" i="10"/>
  <c r="N4718" i="10"/>
  <c r="N4726" i="10"/>
  <c r="N4734" i="10"/>
  <c r="N4742" i="10"/>
  <c r="N4750" i="10"/>
  <c r="N4758" i="10"/>
  <c r="N4766" i="10"/>
  <c r="N4774" i="10"/>
  <c r="N4782" i="10"/>
  <c r="N4790" i="10"/>
  <c r="N4798" i="10"/>
  <c r="N4806" i="10"/>
  <c r="N4814" i="10"/>
  <c r="N4822" i="10"/>
  <c r="N4830" i="10"/>
  <c r="N4838" i="10"/>
  <c r="N4846" i="10"/>
  <c r="N4854" i="10"/>
  <c r="N4862" i="10"/>
  <c r="N4870" i="10"/>
  <c r="N4878" i="10"/>
  <c r="N4886" i="10"/>
  <c r="N4894" i="10"/>
  <c r="N4902" i="10"/>
  <c r="N4910" i="10"/>
  <c r="N4918" i="10"/>
  <c r="N4934" i="10"/>
  <c r="N4950" i="10"/>
  <c r="N4966" i="10"/>
  <c r="N4990" i="10"/>
  <c r="N4171" i="10"/>
  <c r="N4216" i="10"/>
  <c r="N4271" i="10"/>
  <c r="N4308" i="10"/>
  <c r="N4381" i="10"/>
  <c r="N4427" i="10"/>
  <c r="N4472" i="10"/>
  <c r="N4527" i="10"/>
  <c r="N4568" i="10"/>
  <c r="N4608" i="10"/>
  <c r="N4640" i="10"/>
  <c r="N4680" i="10"/>
  <c r="N4720" i="10"/>
  <c r="N4760" i="10"/>
  <c r="N4800" i="10"/>
  <c r="N4840" i="10"/>
  <c r="N4888" i="10"/>
  <c r="N4936" i="10"/>
  <c r="N4976" i="10"/>
  <c r="N1464" i="10"/>
  <c r="N2414" i="10"/>
  <c r="N2773" i="10"/>
  <c r="N3045" i="10"/>
  <c r="N3198" i="10"/>
  <c r="N3301" i="10"/>
  <c r="N3399" i="10"/>
  <c r="N3475" i="10"/>
  <c r="N3532" i="10"/>
  <c r="N3581" i="10"/>
  <c r="N3654" i="10"/>
  <c r="N3691" i="10"/>
  <c r="N3727" i="10"/>
  <c r="N3763" i="10"/>
  <c r="N3795" i="10"/>
  <c r="N3827" i="10"/>
  <c r="N3859" i="10"/>
  <c r="N3891" i="10"/>
  <c r="N3923" i="10"/>
  <c r="N3955" i="10"/>
  <c r="N3987" i="10"/>
  <c r="N4007" i="10"/>
  <c r="N4023" i="10"/>
  <c r="N4039" i="10"/>
  <c r="N4055" i="10"/>
  <c r="N4071" i="10"/>
  <c r="N4087" i="10"/>
  <c r="N4100" i="10"/>
  <c r="N4124" i="10"/>
  <c r="N4133" i="10"/>
  <c r="N4142" i="10"/>
  <c r="N4151" i="10"/>
  <c r="N4160" i="10"/>
  <c r="N4179" i="10"/>
  <c r="N4188" i="10"/>
  <c r="N4197" i="10"/>
  <c r="N4206" i="10"/>
  <c r="N4215" i="10"/>
  <c r="N4224" i="10"/>
  <c r="N4243" i="10"/>
  <c r="N4252" i="10"/>
  <c r="N4261" i="10"/>
  <c r="N4270" i="10"/>
  <c r="N4279" i="10"/>
  <c r="N4288" i="10"/>
  <c r="N4307" i="10"/>
  <c r="N4316" i="10"/>
  <c r="N4325" i="10"/>
  <c r="N4334" i="10"/>
  <c r="N4343" i="10"/>
  <c r="N4352" i="10"/>
  <c r="N4371" i="10"/>
  <c r="N4380" i="10"/>
  <c r="N4389" i="10"/>
  <c r="N4398" i="10"/>
  <c r="N4407" i="10"/>
  <c r="N4416" i="10"/>
  <c r="N4435" i="10"/>
  <c r="N4444" i="10"/>
  <c r="N4453" i="10"/>
  <c r="N4462" i="10"/>
  <c r="N4471" i="10"/>
  <c r="N4480" i="10"/>
  <c r="N4499" i="10"/>
  <c r="N4508" i="10"/>
  <c r="N4517" i="10"/>
  <c r="N4526" i="10"/>
  <c r="N4535" i="10"/>
  <c r="N4543" i="10"/>
  <c r="N4551" i="10"/>
  <c r="N4559" i="10"/>
  <c r="N4567" i="10"/>
  <c r="N4575" i="10"/>
  <c r="N4583" i="10"/>
  <c r="N4591" i="10"/>
  <c r="N4599" i="10"/>
  <c r="N4607" i="10"/>
  <c r="N4615" i="10"/>
  <c r="N4623" i="10"/>
  <c r="N4631" i="10"/>
  <c r="N4639" i="10"/>
  <c r="N4647" i="10"/>
  <c r="N4655" i="10"/>
  <c r="N4663" i="10"/>
  <c r="N4671" i="10"/>
  <c r="N4679" i="10"/>
  <c r="N4687" i="10"/>
  <c r="N4695" i="10"/>
  <c r="N4703" i="10"/>
  <c r="N4711" i="10"/>
  <c r="N4719" i="10"/>
  <c r="N4727" i="10"/>
  <c r="N4735" i="10"/>
  <c r="N4743" i="10"/>
  <c r="N4751" i="10"/>
  <c r="N4759" i="10"/>
  <c r="N4767" i="10"/>
  <c r="N4775" i="10"/>
  <c r="N4783" i="10"/>
  <c r="N4791" i="10"/>
  <c r="N4799" i="10"/>
  <c r="N4807" i="10"/>
  <c r="N4815" i="10"/>
  <c r="N4823" i="10"/>
  <c r="N4831" i="10"/>
  <c r="N4839" i="10"/>
  <c r="N4847" i="10"/>
  <c r="N4855" i="10"/>
  <c r="N4863" i="10"/>
  <c r="N4871" i="10"/>
  <c r="N4879" i="10"/>
  <c r="N4887" i="10"/>
  <c r="N4895" i="10"/>
  <c r="N4903" i="10"/>
  <c r="N4911" i="10"/>
  <c r="N4919" i="10"/>
  <c r="N4927" i="10"/>
  <c r="N4935" i="10"/>
  <c r="N4943" i="10"/>
  <c r="N4951" i="10"/>
  <c r="N4959" i="10"/>
  <c r="N4967" i="10"/>
  <c r="N4975" i="10"/>
  <c r="N4983" i="10"/>
  <c r="N4991" i="10"/>
  <c r="N3419" i="10"/>
  <c r="N3699" i="10"/>
  <c r="N4102" i="10"/>
  <c r="N4143" i="10"/>
  <c r="N4189" i="10"/>
  <c r="N4244" i="10"/>
  <c r="N4299" i="10"/>
  <c r="N4344" i="10"/>
  <c r="N4399" i="10"/>
  <c r="N4445" i="10"/>
  <c r="N4491" i="10"/>
  <c r="N4536" i="10"/>
  <c r="N4576" i="10"/>
  <c r="N4616" i="10"/>
  <c r="N4664" i="10"/>
  <c r="N4712" i="10"/>
  <c r="N4752" i="10"/>
  <c r="N4784" i="10"/>
  <c r="N4824" i="10"/>
  <c r="N4856" i="10"/>
  <c r="N4896" i="10"/>
  <c r="N4928" i="10"/>
  <c r="N4968" i="10"/>
  <c r="N1876" i="10"/>
  <c r="N2518" i="10"/>
  <c r="N2838" i="10"/>
  <c r="N3094" i="10"/>
  <c r="N3222" i="10"/>
  <c r="N3325" i="10"/>
  <c r="N3589" i="10"/>
  <c r="N3662" i="10"/>
  <c r="N4115" i="10"/>
  <c r="N4180" i="10"/>
  <c r="N4253" i="10"/>
  <c r="N4326" i="10"/>
  <c r="N4363" i="10"/>
  <c r="N4408" i="10"/>
  <c r="N4463" i="10"/>
  <c r="N4518" i="10"/>
  <c r="N4560" i="10"/>
  <c r="N4600" i="10"/>
  <c r="N4648" i="10"/>
  <c r="N4688" i="10"/>
  <c r="N4728" i="10"/>
  <c r="N4768" i="10"/>
  <c r="N4816" i="10"/>
  <c r="N4864" i="10"/>
  <c r="N4904" i="10"/>
  <c r="N4944" i="10"/>
  <c r="N4984" i="10"/>
  <c r="N2519" i="10"/>
  <c r="N2839" i="10"/>
  <c r="N3095" i="10"/>
  <c r="N3223" i="10"/>
  <c r="N3326" i="10"/>
  <c r="N3421" i="10"/>
  <c r="N3487" i="10"/>
  <c r="N3548" i="10"/>
  <c r="N3590" i="10"/>
  <c r="N3627" i="10"/>
  <c r="N3663" i="10"/>
  <c r="N3700" i="10"/>
  <c r="N3736" i="10"/>
  <c r="N3771" i="10"/>
  <c r="N3803" i="10"/>
  <c r="N3835" i="10"/>
  <c r="N3867" i="10"/>
  <c r="N3899" i="10"/>
  <c r="N3931" i="10"/>
  <c r="N3963" i="10"/>
  <c r="N3995" i="10"/>
  <c r="N4011" i="10"/>
  <c r="N4027" i="10"/>
  <c r="N4043" i="10"/>
  <c r="N4059" i="10"/>
  <c r="N4075" i="10"/>
  <c r="N4091" i="10"/>
  <c r="N4103" i="10"/>
  <c r="N4116" i="10"/>
  <c r="N4126" i="10"/>
  <c r="N4135" i="10"/>
  <c r="N4144" i="10"/>
  <c r="N4163" i="10"/>
  <c r="N4172" i="10"/>
  <c r="N4181" i="10"/>
  <c r="N4190" i="10"/>
  <c r="N4199" i="10"/>
  <c r="N4208" i="10"/>
  <c r="N4227" i="10"/>
  <c r="N4236" i="10"/>
  <c r="N4245" i="10"/>
  <c r="N4254" i="10"/>
  <c r="N4263" i="10"/>
  <c r="N4272" i="10"/>
  <c r="N4291" i="10"/>
  <c r="N4300" i="10"/>
  <c r="N4309" i="10"/>
  <c r="N4318" i="10"/>
  <c r="N4327" i="10"/>
  <c r="N4336" i="10"/>
  <c r="N4355" i="10"/>
  <c r="N4364" i="10"/>
  <c r="N4373" i="10"/>
  <c r="N4382" i="10"/>
  <c r="N4391" i="10"/>
  <c r="N4400" i="10"/>
  <c r="N4419" i="10"/>
  <c r="N4428" i="10"/>
  <c r="N4437" i="10"/>
  <c r="N4446" i="10"/>
  <c r="N4455" i="10"/>
  <c r="N4464" i="10"/>
  <c r="N4483" i="10"/>
  <c r="N4492" i="10"/>
  <c r="N4501" i="10"/>
  <c r="N4510" i="10"/>
  <c r="N4519" i="10"/>
  <c r="N4528" i="10"/>
  <c r="N3127" i="10"/>
  <c r="N3502" i="10"/>
  <c r="N3671" i="10"/>
  <c r="N4028" i="10"/>
  <c r="N4092" i="10"/>
  <c r="N4136" i="10"/>
  <c r="N4173" i="10"/>
  <c r="N4246" i="10"/>
  <c r="N4283" i="10"/>
  <c r="N4319" i="10"/>
  <c r="N4356" i="10"/>
  <c r="N4392" i="10"/>
  <c r="N4429" i="10"/>
  <c r="N4502" i="10"/>
  <c r="N4699" i="10"/>
  <c r="N4763" i="10"/>
  <c r="N4827" i="10"/>
  <c r="N4891" i="10"/>
  <c r="N4955" i="10"/>
  <c r="N3560" i="10"/>
  <c r="N4107" i="10"/>
  <c r="N4256" i="10"/>
  <c r="N4439" i="10"/>
  <c r="N4547" i="10"/>
  <c r="N4675" i="10"/>
  <c r="N4739" i="10"/>
  <c r="N4867" i="10"/>
  <c r="N3133" i="10"/>
  <c r="N3503" i="10"/>
  <c r="N3672" i="10"/>
  <c r="N3811" i="10"/>
  <c r="N3939" i="10"/>
  <c r="N4031" i="10"/>
  <c r="N4094" i="10"/>
  <c r="N4174" i="10"/>
  <c r="N4211" i="10"/>
  <c r="N4247" i="10"/>
  <c r="N4284" i="10"/>
  <c r="N4320" i="10"/>
  <c r="N4357" i="10"/>
  <c r="N4430" i="10"/>
  <c r="N4467" i="10"/>
  <c r="N4503" i="10"/>
  <c r="N4539" i="10"/>
  <c r="N4571" i="10"/>
  <c r="N4603" i="10"/>
  <c r="N4635" i="10"/>
  <c r="N4667" i="10"/>
  <c r="N4731" i="10"/>
  <c r="N4795" i="10"/>
  <c r="N4859" i="10"/>
  <c r="N4923" i="10"/>
  <c r="N4987" i="10"/>
  <c r="N3843" i="10"/>
  <c r="N4220" i="10"/>
  <c r="N4403" i="10"/>
  <c r="N4579" i="10"/>
  <c r="N4707" i="10"/>
  <c r="N4835" i="10"/>
  <c r="N4931" i="10"/>
  <c r="N3247" i="10"/>
  <c r="N3559" i="10"/>
  <c r="N3708" i="10"/>
  <c r="N4044" i="10"/>
  <c r="N4182" i="10"/>
  <c r="N4219" i="10"/>
  <c r="N4255" i="10"/>
  <c r="N4292" i="10"/>
  <c r="N4328" i="10"/>
  <c r="N4365" i="10"/>
  <c r="N4438" i="10"/>
  <c r="N4475" i="10"/>
  <c r="N4511" i="10"/>
  <c r="N3248" i="10"/>
  <c r="N3971" i="10"/>
  <c r="N4047" i="10"/>
  <c r="N4183" i="10"/>
  <c r="N4366" i="10"/>
  <c r="N4512" i="10"/>
  <c r="N4643" i="10"/>
  <c r="N4771" i="10"/>
  <c r="N4899" i="10"/>
  <c r="N4995" i="10"/>
  <c r="N2140" i="10"/>
  <c r="N3709" i="10"/>
  <c r="N4147" i="10"/>
  <c r="N4293" i="10"/>
  <c r="N4476" i="10"/>
  <c r="N4611" i="10"/>
  <c r="N4803" i="10"/>
  <c r="N4963" i="10"/>
  <c r="N2619" i="10"/>
  <c r="N3350" i="10"/>
  <c r="N3598" i="10"/>
  <c r="N3744" i="10"/>
  <c r="N3996" i="10"/>
  <c r="N4060" i="10"/>
  <c r="N4117" i="10"/>
  <c r="N4155" i="10"/>
  <c r="N4191" i="10"/>
  <c r="N4228" i="10"/>
  <c r="N4264" i="10"/>
  <c r="N4301" i="10"/>
  <c r="N4374" i="10"/>
  <c r="N4411" i="10"/>
  <c r="N4447" i="10"/>
  <c r="N4484" i="10"/>
  <c r="N4520" i="10"/>
  <c r="N4811" i="10"/>
  <c r="N4875" i="10"/>
  <c r="N4939" i="10"/>
  <c r="N2620" i="10"/>
  <c r="N3351" i="10"/>
  <c r="N3599" i="10"/>
  <c r="N3875" i="10"/>
  <c r="N3999" i="10"/>
  <c r="N4063" i="10"/>
  <c r="N4118" i="10"/>
  <c r="N4156" i="10"/>
  <c r="N4192" i="10"/>
  <c r="N4229" i="10"/>
  <c r="N4302" i="10"/>
  <c r="N4339" i="10"/>
  <c r="N4375" i="10"/>
  <c r="N4412" i="10"/>
  <c r="N4448" i="10"/>
  <c r="N4485" i="10"/>
  <c r="N4555" i="10"/>
  <c r="N4587" i="10"/>
  <c r="N4619" i="10"/>
  <c r="N4651" i="10"/>
  <c r="N4683" i="10"/>
  <c r="N4715" i="10"/>
  <c r="N4747" i="10"/>
  <c r="N4779" i="10"/>
  <c r="N4843" i="10"/>
  <c r="N4907" i="10"/>
  <c r="N4971" i="10"/>
  <c r="N4127" i="10"/>
  <c r="N4420" i="10"/>
  <c r="N3779" i="10"/>
  <c r="N4128" i="10"/>
  <c r="N4275" i="10"/>
  <c r="N4421" i="10"/>
  <c r="N4563" i="10"/>
  <c r="N4691" i="10"/>
  <c r="N4819" i="10"/>
  <c r="N4947" i="10"/>
  <c r="N4237" i="10"/>
  <c r="N4079" i="10"/>
  <c r="N4787" i="10"/>
  <c r="N2909" i="10"/>
  <c r="N4164" i="10"/>
  <c r="N4310" i="10"/>
  <c r="N4456" i="10"/>
  <c r="N4979" i="10"/>
  <c r="N4238" i="10"/>
  <c r="N2910" i="10"/>
  <c r="N3907" i="10"/>
  <c r="N4165" i="10"/>
  <c r="N4311" i="10"/>
  <c r="N4595" i="10"/>
  <c r="N4723" i="10"/>
  <c r="N4851" i="10"/>
  <c r="N4383" i="10"/>
  <c r="N3636" i="10"/>
  <c r="N4531" i="10"/>
  <c r="N3439" i="10"/>
  <c r="N4012" i="10"/>
  <c r="N4200" i="10"/>
  <c r="N4347" i="10"/>
  <c r="N4493" i="10"/>
  <c r="N4915" i="10"/>
  <c r="N3440" i="10"/>
  <c r="N4015" i="10"/>
  <c r="N4348" i="10"/>
  <c r="N4494" i="10"/>
  <c r="N4627" i="10"/>
  <c r="N4755" i="10"/>
  <c r="N4883" i="10"/>
  <c r="N4659" i="10"/>
  <c r="N3635" i="10"/>
  <c r="N4076" i="10"/>
  <c r="N4384" i="10"/>
  <c r="N4850" i="10"/>
  <c r="N4594" i="10"/>
  <c r="N4458" i="10"/>
  <c r="N3698" i="10"/>
  <c r="N3226" i="10"/>
  <c r="N2730" i="10"/>
  <c r="N2218" i="10"/>
  <c r="N1706" i="10"/>
  <c r="N1178" i="10"/>
  <c r="N4674" i="10"/>
  <c r="N4082" i="10"/>
  <c r="N2906" i="10"/>
  <c r="N2370" i="10"/>
  <c r="N1866" i="10"/>
  <c r="N1354" i="10"/>
  <c r="N4937" i="10"/>
  <c r="N4874" i="10"/>
  <c r="N4298" i="10"/>
  <c r="N3866" i="10"/>
  <c r="N3402" i="10"/>
  <c r="N2890" i="10"/>
  <c r="N2362" i="10"/>
  <c r="N1842" i="10"/>
  <c r="N1330" i="10"/>
  <c r="N4938" i="10"/>
  <c r="N4394" i="10"/>
  <c r="N3970" i="10"/>
  <c r="N3490" i="10"/>
  <c r="N2994" i="10"/>
  <c r="N2514" i="10"/>
  <c r="N2010" i="10"/>
  <c r="N1514" i="10"/>
  <c r="N4961" i="10"/>
  <c r="N4418" i="10"/>
  <c r="N3994" i="10"/>
  <c r="N3498" i="10"/>
  <c r="N3002" i="10"/>
  <c r="N2522" i="10"/>
  <c r="N2002" i="10"/>
  <c r="N1506" i="10"/>
  <c r="N4985" i="10"/>
  <c r="N4498" i="10"/>
  <c r="N4058" i="10"/>
  <c r="N3618" i="10"/>
  <c r="N3138" i="10"/>
  <c r="N2618" i="10"/>
  <c r="N2098" i="10"/>
  <c r="N1586" i="10"/>
  <c r="N1082" i="10"/>
  <c r="N4602" i="10"/>
  <c r="N4146" i="10"/>
  <c r="N3714" i="10"/>
  <c r="N3282" i="10"/>
  <c r="N2778" i="10"/>
  <c r="N2242" i="10"/>
  <c r="N1730" i="10"/>
  <c r="N1218" i="10"/>
  <c r="N4506" i="10"/>
  <c r="N3986" i="10"/>
  <c r="N3530" i="10"/>
  <c r="N3042" i="10"/>
  <c r="N2530" i="10"/>
  <c r="N2026" i="10"/>
  <c r="N1490" i="10"/>
  <c r="N4881" i="10"/>
  <c r="N4449" i="10"/>
  <c r="N4001" i="10"/>
  <c r="N3537" i="10"/>
  <c r="N3097" i="10"/>
  <c r="N2729" i="10"/>
  <c r="N2353" i="10"/>
  <c r="N2009" i="10"/>
  <c r="N1745" i="10"/>
  <c r="N1577" i="10"/>
  <c r="N1497" i="10"/>
  <c r="N4713" i="10"/>
  <c r="N4273" i="10"/>
  <c r="N3833" i="10"/>
  <c r="N3409" i="10"/>
  <c r="N3049" i="10"/>
  <c r="N2673" i="10"/>
  <c r="N2297" i="10"/>
  <c r="N1937" i="10"/>
  <c r="N4801" i="10"/>
  <c r="N4369" i="10"/>
  <c r="N3921" i="10"/>
  <c r="N3505" i="10"/>
  <c r="N3129" i="10"/>
  <c r="N2737" i="10"/>
  <c r="N2345" i="10"/>
  <c r="N4625" i="10"/>
  <c r="N4201" i="10"/>
  <c r="N3761" i="10"/>
  <c r="N2249" i="10"/>
  <c r="N4457" i="10"/>
  <c r="N4017" i="10"/>
  <c r="N3585" i="10"/>
  <c r="N3153" i="10"/>
  <c r="N2801" i="10"/>
  <c r="N2425" i="10"/>
  <c r="N2065" i="10"/>
  <c r="N1777" i="10"/>
  <c r="N1537" i="10"/>
  <c r="N4433" i="10"/>
  <c r="N3937" i="10"/>
  <c r="N3401" i="10"/>
  <c r="N2929" i="10"/>
  <c r="N2505" i="10"/>
  <c r="N2113" i="10"/>
  <c r="N4809" i="10"/>
  <c r="N4345" i="10"/>
  <c r="N3929" i="10"/>
  <c r="N3473" i="10"/>
  <c r="N3073" i="10"/>
  <c r="N2697" i="10"/>
  <c r="N2321" i="10"/>
  <c r="N1977" i="10"/>
  <c r="N1729" i="10"/>
  <c r="N1377" i="10"/>
  <c r="N1337" i="10"/>
  <c r="N1297" i="10"/>
  <c r="N4786" i="10"/>
  <c r="N4658" i="10"/>
  <c r="N4626" i="10"/>
  <c r="N3642" i="10"/>
  <c r="N3162" i="10"/>
  <c r="N2666" i="10"/>
  <c r="N2154" i="10"/>
  <c r="N1642" i="10"/>
  <c r="N1114" i="10"/>
  <c r="N4610" i="10"/>
  <c r="N3354" i="10"/>
  <c r="N2842" i="10"/>
  <c r="N2314" i="10"/>
  <c r="N1802" i="10"/>
  <c r="N1290" i="10"/>
  <c r="N4929" i="10"/>
  <c r="N4826" i="10"/>
  <c r="N4242" i="10"/>
  <c r="N3810" i="10"/>
  <c r="N3338" i="10"/>
  <c r="N2818" i="10"/>
  <c r="N2306" i="10"/>
  <c r="N1786" i="10"/>
  <c r="N1266" i="10"/>
  <c r="N4898" i="10"/>
  <c r="N4338" i="10"/>
  <c r="N3914" i="10"/>
  <c r="N3434" i="10"/>
  <c r="N2930" i="10"/>
  <c r="N2450" i="10"/>
  <c r="N1938" i="10"/>
  <c r="N1442" i="10"/>
  <c r="N4890" i="10"/>
  <c r="N4362" i="10"/>
  <c r="N3946" i="10"/>
  <c r="N3442" i="10"/>
  <c r="N2938" i="10"/>
  <c r="N2458" i="10"/>
  <c r="N1946" i="10"/>
  <c r="N1450" i="10"/>
  <c r="N4962" i="10"/>
  <c r="N4442" i="10"/>
  <c r="N4010" i="10"/>
  <c r="N3570" i="10"/>
  <c r="N3074" i="10"/>
  <c r="N2554" i="10"/>
  <c r="N2042" i="10"/>
  <c r="N1530" i="10"/>
  <c r="N1034" i="10"/>
  <c r="N4538" i="10"/>
  <c r="N4106" i="10"/>
  <c r="N3666" i="10"/>
  <c r="N3234" i="10"/>
  <c r="N2706" i="10"/>
  <c r="N2178" i="10"/>
  <c r="N1666" i="10"/>
  <c r="N1154" i="10"/>
  <c r="N4402" i="10"/>
  <c r="N3930" i="10"/>
  <c r="N3466" i="10"/>
  <c r="N2978" i="10"/>
  <c r="N2466" i="10"/>
  <c r="N1954" i="10"/>
  <c r="N1426" i="10"/>
  <c r="N4833" i="10"/>
  <c r="N4393" i="10"/>
  <c r="N3953" i="10"/>
  <c r="N3481" i="10"/>
  <c r="N3057" i="10"/>
  <c r="N2681" i="10"/>
  <c r="N2313" i="10"/>
  <c r="N1969" i="10"/>
  <c r="N1721" i="10"/>
  <c r="N1569" i="10"/>
  <c r="N1489" i="10"/>
  <c r="N4657" i="10"/>
  <c r="N4217" i="10"/>
  <c r="N3777" i="10"/>
  <c r="N3369" i="10"/>
  <c r="N3009" i="10"/>
  <c r="N2625" i="10"/>
  <c r="N2241" i="10"/>
  <c r="N1905" i="10"/>
  <c r="N4745" i="10"/>
  <c r="N4305" i="10"/>
  <c r="N3865" i="10"/>
  <c r="N3457" i="10"/>
  <c r="N3081" i="10"/>
  <c r="N2689" i="10"/>
  <c r="N2289" i="10"/>
  <c r="N4593" i="10"/>
  <c r="N4153" i="10"/>
  <c r="N3713" i="10"/>
  <c r="N4873" i="10"/>
  <c r="N4401" i="10"/>
  <c r="N3977" i="10"/>
  <c r="N3529" i="10"/>
  <c r="N3113" i="10"/>
  <c r="N2753" i="10"/>
  <c r="N2377" i="10"/>
  <c r="N2017" i="10"/>
  <c r="N1753" i="10"/>
  <c r="N4841" i="10"/>
  <c r="N4361" i="10"/>
  <c r="N3857" i="10"/>
  <c r="N3345" i="10"/>
  <c r="N2873" i="10"/>
  <c r="N2449" i="10"/>
  <c r="N2073" i="10"/>
  <c r="N4753" i="10"/>
  <c r="N4297" i="10"/>
  <c r="N3881" i="10"/>
  <c r="N3393" i="10"/>
  <c r="N3025" i="10"/>
  <c r="N2657" i="10"/>
  <c r="N2281" i="10"/>
  <c r="N1945" i="10"/>
  <c r="N1705" i="10"/>
  <c r="N1329" i="10"/>
  <c r="N1281" i="10"/>
  <c r="N1265" i="10"/>
  <c r="N1241" i="10"/>
  <c r="N1273" i="10"/>
  <c r="N1249" i="10"/>
  <c r="N1233" i="10"/>
  <c r="N1217" i="10"/>
  <c r="N1185" i="10"/>
  <c r="N1081" i="10"/>
  <c r="N2777" i="10"/>
  <c r="N1585" i="10"/>
  <c r="N4329" i="10"/>
  <c r="N1961" i="10"/>
  <c r="N2393" i="10"/>
  <c r="N3641" i="10"/>
  <c r="N1609" i="10"/>
  <c r="N4857" i="10"/>
  <c r="N1761" i="10"/>
  <c r="N1353" i="10"/>
  <c r="N4754" i="10"/>
  <c r="N4914" i="10"/>
  <c r="N4946" i="10"/>
  <c r="N3594" i="10"/>
  <c r="N3106" i="10"/>
  <c r="N2602" i="10"/>
  <c r="N2090" i="10"/>
  <c r="N1562" i="10"/>
  <c r="N1018" i="10"/>
  <c r="N4546" i="10"/>
  <c r="N3306" i="10"/>
  <c r="N2770" i="10"/>
  <c r="N2250" i="10"/>
  <c r="N1738" i="10"/>
  <c r="N1226" i="10"/>
  <c r="N4921" i="10"/>
  <c r="N4778" i="10"/>
  <c r="N4186" i="10"/>
  <c r="N3730" i="10"/>
  <c r="N3274" i="10"/>
  <c r="N2754" i="10"/>
  <c r="N2226" i="10"/>
  <c r="N1714" i="10"/>
  <c r="N1210" i="10"/>
  <c r="N4794" i="10"/>
  <c r="N4290" i="10"/>
  <c r="N3858" i="10"/>
  <c r="N3378" i="10"/>
  <c r="N2866" i="10"/>
  <c r="N2394" i="10"/>
  <c r="N1874" i="10"/>
  <c r="N1386" i="10"/>
  <c r="N4842" i="10"/>
  <c r="N4314" i="10"/>
  <c r="N3850" i="10"/>
  <c r="N3386" i="10"/>
  <c r="N2874" i="10"/>
  <c r="N2386" i="10"/>
  <c r="N1882" i="10"/>
  <c r="N1378" i="10"/>
  <c r="N4906" i="10"/>
  <c r="N4386" i="10"/>
  <c r="N3962" i="10"/>
  <c r="N3514" i="10"/>
  <c r="N3018" i="10"/>
  <c r="N2498" i="10"/>
  <c r="N1986" i="10"/>
  <c r="N1466" i="10"/>
  <c r="N4993" i="10"/>
  <c r="N4482" i="10"/>
  <c r="N4050" i="10"/>
  <c r="N3634" i="10"/>
  <c r="N3170" i="10"/>
  <c r="N2642" i="10"/>
  <c r="N2114" i="10"/>
  <c r="N1602" i="10"/>
  <c r="N1090" i="10"/>
  <c r="N4346" i="10"/>
  <c r="N3874" i="10"/>
  <c r="N3418" i="10"/>
  <c r="N2914" i="10"/>
  <c r="N2402" i="10"/>
  <c r="N1890" i="10"/>
  <c r="N1370" i="10"/>
  <c r="N4777" i="10"/>
  <c r="N4337" i="10"/>
  <c r="N3897" i="10"/>
  <c r="N3433" i="10"/>
  <c r="N3001" i="10"/>
  <c r="N2633" i="10"/>
  <c r="N2265" i="10"/>
  <c r="N1929" i="10"/>
  <c r="N1689" i="10"/>
  <c r="N1561" i="10"/>
  <c r="N1481" i="10"/>
  <c r="N4609" i="10"/>
  <c r="N4161" i="10"/>
  <c r="N3721" i="10"/>
  <c r="N3337" i="10"/>
  <c r="N2961" i="10"/>
  <c r="N2577" i="10"/>
  <c r="N2201" i="10"/>
  <c r="N1873" i="10"/>
  <c r="N4689" i="10"/>
  <c r="N4241" i="10"/>
  <c r="N3809" i="10"/>
  <c r="N3417" i="10"/>
  <c r="N3017" i="10"/>
  <c r="N2641" i="10"/>
  <c r="N2169" i="10"/>
  <c r="N4537" i="10"/>
  <c r="N4097" i="10"/>
  <c r="N3649" i="10"/>
  <c r="N4817" i="10"/>
  <c r="N4353" i="10"/>
  <c r="N3905" i="10"/>
  <c r="N3465" i="10"/>
  <c r="N3065" i="10"/>
  <c r="N2705" i="10"/>
  <c r="N2329" i="10"/>
  <c r="N1985" i="10"/>
  <c r="N1737" i="10"/>
  <c r="N4785" i="10"/>
  <c r="N4289" i="10"/>
  <c r="N3785" i="10"/>
  <c r="N3281" i="10"/>
  <c r="N2809" i="10"/>
  <c r="N2409" i="10"/>
  <c r="N2033" i="10"/>
  <c r="N4697" i="10"/>
  <c r="N4249" i="10"/>
  <c r="N3825" i="10"/>
  <c r="N3353" i="10"/>
  <c r="N2985" i="10"/>
  <c r="N2609" i="10"/>
  <c r="N2225" i="10"/>
  <c r="N1913" i="10"/>
  <c r="N1673" i="10"/>
  <c r="N1257" i="10"/>
  <c r="N1209" i="10"/>
  <c r="N1225" i="10"/>
  <c r="N1177" i="10"/>
  <c r="N1193" i="10"/>
  <c r="N1129" i="10"/>
  <c r="N3601" i="10"/>
  <c r="N3889" i="10"/>
  <c r="N3969" i="10"/>
  <c r="N3817" i="10"/>
  <c r="N2473" i="10"/>
  <c r="N2993" i="10"/>
  <c r="N3121" i="10"/>
  <c r="N1345" i="10"/>
  <c r="N1321" i="10"/>
  <c r="N4722" i="10"/>
  <c r="N4818" i="10"/>
  <c r="N4530" i="10"/>
  <c r="N3538" i="10"/>
  <c r="N3050" i="10"/>
  <c r="N2538" i="10"/>
  <c r="N2018" i="10"/>
  <c r="N1498" i="10"/>
  <c r="N4970" i="10"/>
  <c r="N4490" i="10"/>
  <c r="N3242" i="10"/>
  <c r="N2714" i="10"/>
  <c r="N2186" i="10"/>
  <c r="N1674" i="10"/>
  <c r="N1162" i="10"/>
  <c r="N4913" i="10"/>
  <c r="N4642" i="10"/>
  <c r="N4138" i="10"/>
  <c r="N3690" i="10"/>
  <c r="N3210" i="10"/>
  <c r="N2690" i="10"/>
  <c r="N2162" i="10"/>
  <c r="N1658" i="10"/>
  <c r="N1138" i="10"/>
  <c r="N4762" i="10"/>
  <c r="N4234" i="10"/>
  <c r="N3802" i="10"/>
  <c r="N3314" i="10"/>
  <c r="N2810" i="10"/>
  <c r="N2330" i="10"/>
  <c r="N1818" i="10"/>
  <c r="N1314" i="10"/>
  <c r="N4770" i="10"/>
  <c r="N4218" i="10"/>
  <c r="N3794" i="10"/>
  <c r="N3322" i="10"/>
  <c r="N2802" i="10"/>
  <c r="N2322" i="10"/>
  <c r="N1810" i="10"/>
  <c r="N1322" i="10"/>
  <c r="N4834" i="10"/>
  <c r="N4330" i="10"/>
  <c r="N3898" i="10"/>
  <c r="N3458" i="10"/>
  <c r="N2954" i="10"/>
  <c r="N2418" i="10"/>
  <c r="N1914" i="10"/>
  <c r="N1402" i="10"/>
  <c r="N4954" i="10"/>
  <c r="N4426" i="10"/>
  <c r="N4002" i="10"/>
  <c r="N3578" i="10"/>
  <c r="N3090" i="10"/>
  <c r="N2562" i="10"/>
  <c r="N2058" i="10"/>
  <c r="N1538" i="10"/>
  <c r="N1026" i="10"/>
  <c r="N4282" i="10"/>
  <c r="N3818" i="10"/>
  <c r="N3362" i="10"/>
  <c r="N2850" i="10"/>
  <c r="N2346" i="10"/>
  <c r="N1826" i="10"/>
  <c r="N1298" i="10"/>
  <c r="N4721" i="10"/>
  <c r="N4281" i="10"/>
  <c r="N3841" i="10"/>
  <c r="N3329" i="10"/>
  <c r="N2953" i="10"/>
  <c r="N2585" i="10"/>
  <c r="N2217" i="10"/>
  <c r="N1889" i="10"/>
  <c r="N1665" i="10"/>
  <c r="N1553" i="10"/>
  <c r="N1465" i="10"/>
  <c r="N4561" i="10"/>
  <c r="N4105" i="10"/>
  <c r="N3665" i="10"/>
  <c r="N3297" i="10"/>
  <c r="N2913" i="10"/>
  <c r="N2529" i="10"/>
  <c r="N2161" i="10"/>
  <c r="N1849" i="10"/>
  <c r="N4633" i="10"/>
  <c r="N4209" i="10"/>
  <c r="N3753" i="10"/>
  <c r="N3377" i="10"/>
  <c r="N2969" i="10"/>
  <c r="N2593" i="10"/>
  <c r="N1457" i="10"/>
  <c r="N4481" i="10"/>
  <c r="N4041" i="10"/>
  <c r="N3609" i="10"/>
  <c r="N4761" i="10"/>
  <c r="N4313" i="10"/>
  <c r="N3849" i="10"/>
  <c r="N3385" i="10"/>
  <c r="N3033" i="10"/>
  <c r="N2649" i="10"/>
  <c r="N2273" i="10"/>
  <c r="N1953" i="10"/>
  <c r="N1697" i="10"/>
  <c r="N4729" i="10"/>
  <c r="N4233" i="10"/>
  <c r="N3697" i="10"/>
  <c r="N3217" i="10"/>
  <c r="N2761" i="10"/>
  <c r="N2361" i="10"/>
  <c r="N1993" i="10"/>
  <c r="N4641" i="10"/>
  <c r="N4193" i="10"/>
  <c r="N3769" i="10"/>
  <c r="N3313" i="10"/>
  <c r="N2945" i="10"/>
  <c r="N2553" i="10"/>
  <c r="N2185" i="10"/>
  <c r="N1865" i="10"/>
  <c r="N1649" i="10"/>
  <c r="N1201" i="10"/>
  <c r="N1145" i="10"/>
  <c r="N1169" i="10"/>
  <c r="N1121" i="10"/>
  <c r="N1161" i="10"/>
  <c r="N1137" i="10"/>
  <c r="N4505" i="10"/>
  <c r="N2721" i="10"/>
  <c r="N3553" i="10"/>
  <c r="N3273" i="10"/>
  <c r="N2097" i="10"/>
  <c r="N2153" i="10"/>
  <c r="N2369" i="10"/>
  <c r="N1385" i="10"/>
  <c r="N1313" i="10"/>
  <c r="N4274" i="10"/>
  <c r="N4690" i="10"/>
  <c r="N3938" i="10"/>
  <c r="N3482" i="10"/>
  <c r="N2986" i="10"/>
  <c r="N2474" i="10"/>
  <c r="N1962" i="10"/>
  <c r="N1434" i="10"/>
  <c r="N4922" i="10"/>
  <c r="N4434" i="10"/>
  <c r="N3178" i="10"/>
  <c r="N2650" i="10"/>
  <c r="N2122" i="10"/>
  <c r="N1610" i="10"/>
  <c r="N1098" i="10"/>
  <c r="N3745" i="10"/>
  <c r="N4522" i="10"/>
  <c r="N4090" i="10"/>
  <c r="N3626" i="10"/>
  <c r="N3146" i="10"/>
  <c r="N2610" i="10"/>
  <c r="N2106" i="10"/>
  <c r="N1594" i="10"/>
  <c r="N1074" i="10"/>
  <c r="N4706" i="10"/>
  <c r="N4162" i="10"/>
  <c r="N3746" i="10"/>
  <c r="N3258" i="10"/>
  <c r="N2738" i="10"/>
  <c r="N2266" i="10"/>
  <c r="N1754" i="10"/>
  <c r="N1250" i="10"/>
  <c r="N4698" i="10"/>
  <c r="N4178" i="10"/>
  <c r="N3738" i="10"/>
  <c r="N3250" i="10"/>
  <c r="N2746" i="10"/>
  <c r="N2258" i="10"/>
  <c r="N1746" i="10"/>
  <c r="N1258" i="10"/>
  <c r="N4746" i="10"/>
  <c r="N4266" i="10"/>
  <c r="N3842" i="10"/>
  <c r="N3394" i="10"/>
  <c r="N2882" i="10"/>
  <c r="N2354" i="10"/>
  <c r="N1850" i="10"/>
  <c r="N1338" i="10"/>
  <c r="N4858" i="10"/>
  <c r="N4370" i="10"/>
  <c r="N3954" i="10"/>
  <c r="N3522" i="10"/>
  <c r="N3026" i="10"/>
  <c r="N2490" i="10"/>
  <c r="N1994" i="10"/>
  <c r="N1474" i="10"/>
  <c r="N4953" i="10"/>
  <c r="N4226" i="10"/>
  <c r="N3762" i="10"/>
  <c r="N3290" i="10"/>
  <c r="N2794" i="10"/>
  <c r="N2274" i="10"/>
  <c r="N1762" i="10"/>
  <c r="N1242" i="10"/>
  <c r="N4665" i="10"/>
  <c r="N4225" i="10"/>
  <c r="N3793" i="10"/>
  <c r="N3289" i="10"/>
  <c r="N2905" i="10"/>
  <c r="N2545" i="10"/>
  <c r="N2177" i="10"/>
  <c r="N1857" i="10"/>
  <c r="N1641" i="10"/>
  <c r="N1529" i="10"/>
  <c r="N1449" i="10"/>
  <c r="N4497" i="10"/>
  <c r="N4049" i="10"/>
  <c r="N3593" i="10"/>
  <c r="N3241" i="10"/>
  <c r="N2865" i="10"/>
  <c r="N2481" i="10"/>
  <c r="N2081" i="10"/>
  <c r="N1801" i="10"/>
  <c r="N4569" i="10"/>
  <c r="N4145" i="10"/>
  <c r="N3705" i="10"/>
  <c r="N3321" i="10"/>
  <c r="N2921" i="10"/>
  <c r="N2537" i="10"/>
  <c r="N4865" i="10"/>
  <c r="N4417" i="10"/>
  <c r="N3961" i="10"/>
  <c r="N3561" i="10"/>
  <c r="N4705" i="10"/>
  <c r="N4257" i="10"/>
  <c r="N3801" i="10"/>
  <c r="N3361" i="10"/>
  <c r="N2977" i="10"/>
  <c r="N2601" i="10"/>
  <c r="N2233" i="10"/>
  <c r="N1921" i="10"/>
  <c r="N1681" i="10"/>
  <c r="N4673" i="10"/>
  <c r="N4177" i="10"/>
  <c r="N3625" i="10"/>
  <c r="N3161" i="10"/>
  <c r="N2713" i="10"/>
  <c r="N2305" i="10"/>
  <c r="N1897" i="10"/>
  <c r="N4585" i="10"/>
  <c r="N4137" i="10"/>
  <c r="N3681" i="10"/>
  <c r="N3249" i="10"/>
  <c r="N2897" i="10"/>
  <c r="N2521" i="10"/>
  <c r="N2145" i="10"/>
  <c r="N1841" i="10"/>
  <c r="N1633" i="10"/>
  <c r="N1153" i="10"/>
  <c r="N1073" i="10"/>
  <c r="N1105" i="10"/>
  <c r="N1065" i="10"/>
  <c r="N1113" i="10"/>
  <c r="N1089" i="10"/>
  <c r="N4057" i="10"/>
  <c r="N3089" i="10"/>
  <c r="N3177" i="10"/>
  <c r="N4513" i="10"/>
  <c r="N1817" i="10"/>
  <c r="N2569" i="10"/>
  <c r="N2745" i="10"/>
  <c r="N1369" i="10"/>
  <c r="N1289" i="10"/>
  <c r="N4202" i="10"/>
  <c r="N4882" i="10"/>
  <c r="N3882" i="10"/>
  <c r="N3426" i="10"/>
  <c r="N2922" i="10"/>
  <c r="N2410" i="10"/>
  <c r="N1898" i="10"/>
  <c r="N1362" i="10"/>
  <c r="N4866" i="10"/>
  <c r="N4378" i="10"/>
  <c r="N3098" i="10"/>
  <c r="N2586" i="10"/>
  <c r="N2034" i="10"/>
  <c r="N1546" i="10"/>
  <c r="N1050" i="10"/>
  <c r="N2121" i="10"/>
  <c r="N4466" i="10"/>
  <c r="N4034" i="10"/>
  <c r="N3562" i="10"/>
  <c r="N3082" i="10"/>
  <c r="N2546" i="10"/>
  <c r="N2050" i="10"/>
  <c r="N1522" i="10"/>
  <c r="N1042" i="10"/>
  <c r="N4578" i="10"/>
  <c r="N4122" i="10"/>
  <c r="N3682" i="10"/>
  <c r="N3194" i="10"/>
  <c r="N2682" i="10"/>
  <c r="N2202" i="10"/>
  <c r="N1690" i="10"/>
  <c r="N1186" i="10"/>
  <c r="N4634" i="10"/>
  <c r="N4130" i="10"/>
  <c r="N3658" i="10"/>
  <c r="N3186" i="10"/>
  <c r="N2698" i="10"/>
  <c r="N2194" i="10"/>
  <c r="N1682" i="10"/>
  <c r="N1194" i="10"/>
  <c r="N4682" i="10"/>
  <c r="N4210" i="10"/>
  <c r="N3786" i="10"/>
  <c r="N3330" i="10"/>
  <c r="N2826" i="10"/>
  <c r="N2290" i="10"/>
  <c r="N1778" i="10"/>
  <c r="N1274" i="10"/>
  <c r="N4802" i="10"/>
  <c r="N4306" i="10"/>
  <c r="N3890" i="10"/>
  <c r="N3474" i="10"/>
  <c r="N2962" i="10"/>
  <c r="N2434" i="10"/>
  <c r="N1922" i="10"/>
  <c r="N1418" i="10"/>
  <c r="N4714" i="10"/>
  <c r="N4170" i="10"/>
  <c r="N3706" i="10"/>
  <c r="N3218" i="10"/>
  <c r="N2722" i="10"/>
  <c r="N2210" i="10"/>
  <c r="N1698" i="10"/>
  <c r="N1170" i="10"/>
  <c r="N4617" i="10"/>
  <c r="N4169" i="10"/>
  <c r="N3729" i="10"/>
  <c r="N3233" i="10"/>
  <c r="N2857" i="10"/>
  <c r="N2497" i="10"/>
  <c r="N2129" i="10"/>
  <c r="N1825" i="10"/>
  <c r="N1617" i="10"/>
  <c r="N1521" i="10"/>
  <c r="N4905" i="10"/>
  <c r="N4441" i="10"/>
  <c r="N3993" i="10"/>
  <c r="N3545" i="10"/>
  <c r="N3185" i="10"/>
  <c r="N2817" i="10"/>
  <c r="N2433" i="10"/>
  <c r="N2049" i="10"/>
  <c r="N1713" i="10"/>
  <c r="N4521" i="10"/>
  <c r="N4089" i="10"/>
  <c r="N3657" i="10"/>
  <c r="N3265" i="10"/>
  <c r="N2881" i="10"/>
  <c r="N2489" i="10"/>
  <c r="N4793" i="10"/>
  <c r="N4377" i="10"/>
  <c r="N3913" i="10"/>
  <c r="N3497" i="10"/>
  <c r="N4649" i="10"/>
  <c r="N4185" i="10"/>
  <c r="N3737" i="10"/>
  <c r="N3305" i="10"/>
  <c r="N2937" i="10"/>
  <c r="N2561" i="10"/>
  <c r="N2193" i="10"/>
  <c r="N1881" i="10"/>
  <c r="N1657" i="10"/>
  <c r="N4601" i="10"/>
  <c r="N4121" i="10"/>
  <c r="N3569" i="10"/>
  <c r="N3105" i="10"/>
  <c r="N2665" i="10"/>
  <c r="N2257" i="10"/>
  <c r="N1473" i="10"/>
  <c r="N4529" i="10"/>
  <c r="N4081" i="10"/>
  <c r="N3633" i="10"/>
  <c r="N3209" i="10"/>
  <c r="N2841" i="10"/>
  <c r="N2465" i="10"/>
  <c r="N2105" i="10"/>
  <c r="N1809" i="10"/>
  <c r="N1601" i="10"/>
  <c r="N1097" i="10"/>
  <c r="N1025" i="10"/>
  <c r="N1057" i="10"/>
  <c r="N1041" i="10"/>
  <c r="N1049" i="10"/>
  <c r="N1009" i="10"/>
  <c r="N1033" i="10"/>
  <c r="N3145" i="10"/>
  <c r="N3449" i="10"/>
  <c r="N4425" i="10"/>
  <c r="N4265" i="10"/>
  <c r="N2849" i="10"/>
  <c r="N3441" i="10"/>
  <c r="N3521" i="10"/>
  <c r="N1393" i="10"/>
  <c r="N1305" i="10"/>
  <c r="N3906" i="10"/>
  <c r="N4562" i="10"/>
  <c r="N3826" i="10"/>
  <c r="N3370" i="10"/>
  <c r="N2858" i="10"/>
  <c r="N2338" i="10"/>
  <c r="N1834" i="10"/>
  <c r="N1306" i="10"/>
  <c r="N4810" i="10"/>
  <c r="N4322" i="10"/>
  <c r="N3034" i="10"/>
  <c r="N2506" i="10"/>
  <c r="N1978" i="10"/>
  <c r="N1482" i="10"/>
  <c r="N4977" i="10"/>
  <c r="N4986" i="10"/>
  <c r="N4410" i="10"/>
  <c r="N3978" i="10"/>
  <c r="N3506" i="10"/>
  <c r="N3010" i="10"/>
  <c r="N2482" i="10"/>
  <c r="N1970" i="10"/>
  <c r="N1458" i="10"/>
  <c r="N4969" i="10"/>
  <c r="N4514" i="10"/>
  <c r="N4066" i="10"/>
  <c r="N3610" i="10"/>
  <c r="N3130" i="10"/>
  <c r="N2634" i="10"/>
  <c r="N2130" i="10"/>
  <c r="N1618" i="10"/>
  <c r="N1130" i="10"/>
  <c r="N4570" i="10"/>
  <c r="N4074" i="10"/>
  <c r="N3602" i="10"/>
  <c r="N3122" i="10"/>
  <c r="N2626" i="10"/>
  <c r="N2138" i="10"/>
  <c r="N1626" i="10"/>
  <c r="N1122" i="10"/>
  <c r="N4618" i="10"/>
  <c r="N4154" i="10"/>
  <c r="N3722" i="10"/>
  <c r="N3266" i="10"/>
  <c r="N2762" i="10"/>
  <c r="N2234" i="10"/>
  <c r="N1722" i="10"/>
  <c r="N1202" i="10"/>
  <c r="N4730" i="10"/>
  <c r="N4250" i="10"/>
  <c r="N3834" i="10"/>
  <c r="N3410" i="10"/>
  <c r="N2898" i="10"/>
  <c r="N2378" i="10"/>
  <c r="N1858" i="10"/>
  <c r="N1346" i="10"/>
  <c r="N4650" i="10"/>
  <c r="N4098" i="10"/>
  <c r="N3650" i="10"/>
  <c r="N3154" i="10"/>
  <c r="N2658" i="10"/>
  <c r="N2146" i="10"/>
  <c r="N1634" i="10"/>
  <c r="N1106" i="10"/>
  <c r="N4553" i="10"/>
  <c r="N4113" i="10"/>
  <c r="N3673" i="10"/>
  <c r="N3193" i="10"/>
  <c r="N2825" i="10"/>
  <c r="N2457" i="10"/>
  <c r="N2089" i="10"/>
  <c r="N1793" i="10"/>
  <c r="N1593" i="10"/>
  <c r="N1513" i="10"/>
  <c r="N4825" i="10"/>
  <c r="N4385" i="10"/>
  <c r="N3945" i="10"/>
  <c r="N3489" i="10"/>
  <c r="N3137" i="10"/>
  <c r="N2769" i="10"/>
  <c r="N2385" i="10"/>
  <c r="N2001" i="10"/>
  <c r="N4889" i="10"/>
  <c r="N4473" i="10"/>
  <c r="N4033" i="10"/>
  <c r="N3617" i="10"/>
  <c r="N3225" i="10"/>
  <c r="N2833" i="10"/>
  <c r="N2441" i="10"/>
  <c r="N4737" i="10"/>
  <c r="N4321" i="10"/>
  <c r="N3873" i="10"/>
  <c r="N3425" i="10"/>
  <c r="N4577" i="10"/>
  <c r="N4129" i="10"/>
  <c r="N3689" i="10"/>
  <c r="N3257" i="10"/>
  <c r="N2889" i="10"/>
  <c r="N2513" i="10"/>
  <c r="N2137" i="10"/>
  <c r="N1833" i="10"/>
  <c r="N1625" i="10"/>
  <c r="N4545" i="10"/>
  <c r="N4065" i="10"/>
  <c r="N3513" i="10"/>
  <c r="N3041" i="10"/>
  <c r="N2617" i="10"/>
  <c r="N2209" i="10"/>
  <c r="N4897" i="10"/>
  <c r="N4465" i="10"/>
  <c r="N4025" i="10"/>
  <c r="N3577" i="10"/>
  <c r="N3169" i="10"/>
  <c r="N2793" i="10"/>
  <c r="N2417" i="10"/>
  <c r="N2057" i="10"/>
  <c r="N1785" i="10"/>
  <c r="N1545" i="10"/>
  <c r="N1017" i="10"/>
  <c r="N1433" i="10"/>
  <c r="N1409" i="10"/>
  <c r="N1441" i="10"/>
  <c r="N1417" i="10"/>
  <c r="N1401" i="10"/>
  <c r="N2594" i="10"/>
  <c r="N4769" i="10"/>
  <c r="N4849" i="10"/>
  <c r="N4681" i="10"/>
  <c r="N3201" i="10"/>
  <c r="N4009" i="10"/>
  <c r="N4409" i="10"/>
  <c r="N2025" i="10"/>
  <c r="N1361" i="10"/>
  <c r="N3778" i="10"/>
  <c r="N4978" i="10"/>
  <c r="N3754" i="10"/>
  <c r="N3298" i="10"/>
  <c r="N2786" i="10"/>
  <c r="N2282" i="10"/>
  <c r="N1770" i="10"/>
  <c r="N1234" i="10"/>
  <c r="N4738" i="10"/>
  <c r="N4258" i="10"/>
  <c r="N2970" i="10"/>
  <c r="N2442" i="10"/>
  <c r="N1930" i="10"/>
  <c r="N1410" i="10"/>
  <c r="N4945" i="10"/>
  <c r="N4930" i="10"/>
  <c r="N4354" i="10"/>
  <c r="N3922" i="10"/>
  <c r="N3450" i="10"/>
  <c r="N2946" i="10"/>
  <c r="N2426" i="10"/>
  <c r="N1906" i="10"/>
  <c r="N1394" i="10"/>
  <c r="N4994" i="10"/>
  <c r="N4450" i="10"/>
  <c r="N4018" i="10"/>
  <c r="N3554" i="10"/>
  <c r="N3066" i="10"/>
  <c r="N2570" i="10"/>
  <c r="N2066" i="10"/>
  <c r="N1570" i="10"/>
  <c r="N1058" i="10"/>
  <c r="N4474" i="10"/>
  <c r="N4026" i="10"/>
  <c r="N3546" i="10"/>
  <c r="N3058" i="10"/>
  <c r="N2578" i="10"/>
  <c r="N2074" i="10"/>
  <c r="N1578" i="10"/>
  <c r="N1066" i="10"/>
  <c r="N4554" i="10"/>
  <c r="N4114" i="10"/>
  <c r="N3674" i="10"/>
  <c r="N3202" i="10"/>
  <c r="N2674" i="10"/>
  <c r="N2170" i="10"/>
  <c r="N1650" i="10"/>
  <c r="N1146" i="10"/>
  <c r="N4666" i="10"/>
  <c r="N4194" i="10"/>
  <c r="N3770" i="10"/>
  <c r="N3346" i="10"/>
  <c r="N2834" i="10"/>
  <c r="N2298" i="10"/>
  <c r="N1794" i="10"/>
  <c r="N1282" i="10"/>
  <c r="N4586" i="10"/>
  <c r="N4042" i="10"/>
  <c r="N3586" i="10"/>
  <c r="N3114" i="10"/>
  <c r="N2082" i="10"/>
  <c r="N1554" i="10"/>
  <c r="N1010" i="10"/>
  <c r="N2401" i="10"/>
  <c r="N2041" i="10"/>
  <c r="N1769" i="10"/>
  <c r="N1505" i="10"/>
  <c r="N2337" i="10"/>
  <c r="N2785" i="10"/>
  <c r="N4073" i="10"/>
  <c r="N4489" i="10"/>
  <c r="N3985" i="10"/>
  <c r="N1425" i="10"/>
  <c r="N993" i="10"/>
  <c r="N977" i="10"/>
  <c r="N961" i="10"/>
  <c r="N945" i="10"/>
  <c r="N929" i="10"/>
  <c r="N913" i="10"/>
  <c r="N897" i="10"/>
  <c r="N969" i="10"/>
  <c r="N953" i="10"/>
  <c r="N889" i="10"/>
  <c r="N997" i="10"/>
  <c r="N981" i="10"/>
  <c r="N965" i="10"/>
  <c r="N949" i="10"/>
  <c r="N933" i="10"/>
  <c r="N917" i="10"/>
  <c r="N901" i="10"/>
  <c r="N885" i="10"/>
  <c r="N921" i="10"/>
  <c r="N1001" i="10"/>
  <c r="N985" i="10"/>
  <c r="N937" i="10"/>
  <c r="N905" i="10"/>
  <c r="N999" i="10"/>
  <c r="N983" i="10"/>
  <c r="N951" i="10"/>
  <c r="N935" i="10"/>
  <c r="N919" i="10"/>
  <c r="N903" i="10"/>
  <c r="N887" i="10"/>
  <c r="N967" i="10"/>
  <c r="N893" i="10"/>
  <c r="N943" i="10"/>
  <c r="N899" i="10"/>
  <c r="N971" i="10"/>
  <c r="N700" i="10"/>
  <c r="N864" i="10"/>
  <c r="N978" i="10"/>
  <c r="N677" i="10"/>
  <c r="N761" i="10"/>
  <c r="N821" i="10"/>
  <c r="N888" i="10"/>
  <c r="N645" i="10"/>
  <c r="N620" i="10"/>
  <c r="N647" i="10"/>
  <c r="N708" i="10"/>
  <c r="N789" i="10"/>
  <c r="N829" i="10"/>
  <c r="N894" i="10"/>
  <c r="N661" i="10"/>
  <c r="N734" i="10"/>
  <c r="N748" i="10"/>
  <c r="N964" i="10"/>
  <c r="N657" i="10"/>
  <c r="N717" i="10"/>
  <c r="N792" i="10"/>
  <c r="N869" i="10"/>
  <c r="N1002" i="10"/>
  <c r="N900" i="10"/>
  <c r="N656" i="10"/>
  <c r="N725" i="10"/>
  <c r="N786" i="10"/>
  <c r="N837" i="10"/>
  <c r="N928" i="10"/>
  <c r="N675" i="10"/>
  <c r="N861" i="10"/>
  <c r="N623" i="10"/>
  <c r="N683" i="10"/>
  <c r="N745" i="10"/>
  <c r="N809" i="10"/>
  <c r="N875" i="10"/>
  <c r="N982" i="10"/>
  <c r="N606" i="10"/>
  <c r="N662" i="10"/>
  <c r="N707" i="10"/>
  <c r="N766" i="10"/>
  <c r="N843" i="10"/>
  <c r="N940" i="10"/>
  <c r="N909" i="10"/>
  <c r="N959" i="10"/>
  <c r="N907" i="10"/>
  <c r="N979" i="10"/>
  <c r="N721" i="10"/>
  <c r="N873" i="10"/>
  <c r="N994" i="10"/>
  <c r="N688" i="10"/>
  <c r="N764" i="10"/>
  <c r="N826" i="10"/>
  <c r="N904" i="10"/>
  <c r="N710" i="10"/>
  <c r="N644" i="10"/>
  <c r="N659" i="10"/>
  <c r="N719" i="10"/>
  <c r="N781" i="10"/>
  <c r="N848" i="10"/>
  <c r="N910" i="10"/>
  <c r="N692" i="10"/>
  <c r="N762" i="10"/>
  <c r="N780" i="10"/>
  <c r="N980" i="10"/>
  <c r="N669" i="10"/>
  <c r="N733" i="10"/>
  <c r="N804" i="10"/>
  <c r="N890" i="10"/>
  <c r="N605" i="10"/>
  <c r="N608" i="10"/>
  <c r="N668" i="10"/>
  <c r="N732" i="10"/>
  <c r="N791" i="10"/>
  <c r="N853" i="10"/>
  <c r="N944" i="10"/>
  <c r="N705" i="10"/>
  <c r="N870" i="10"/>
  <c r="N635" i="10"/>
  <c r="N694" i="10"/>
  <c r="N758" i="10"/>
  <c r="N824" i="10"/>
  <c r="N880" i="10"/>
  <c r="N998" i="10"/>
  <c r="N612" i="10"/>
  <c r="N666" i="10"/>
  <c r="N711" i="10"/>
  <c r="N776" i="10"/>
  <c r="N859" i="10"/>
  <c r="N956" i="10"/>
  <c r="N925" i="10"/>
  <c r="N975" i="10"/>
  <c r="N915" i="10"/>
  <c r="N987" i="10"/>
  <c r="N751" i="10"/>
  <c r="N878" i="10"/>
  <c r="N601" i="10"/>
  <c r="N709" i="10"/>
  <c r="N774" i="10"/>
  <c r="N830" i="10"/>
  <c r="N920" i="10"/>
  <c r="N737" i="10"/>
  <c r="N672" i="10"/>
  <c r="N671" i="10"/>
  <c r="N735" i="10"/>
  <c r="N794" i="10"/>
  <c r="N840" i="10"/>
  <c r="N926" i="10"/>
  <c r="N729" i="10"/>
  <c r="N793" i="10"/>
  <c r="N812" i="10"/>
  <c r="N609" i="10"/>
  <c r="N682" i="10"/>
  <c r="N742" i="10"/>
  <c r="N811" i="10"/>
  <c r="N906" i="10"/>
  <c r="N633" i="10"/>
  <c r="N614" i="10"/>
  <c r="N681" i="10"/>
  <c r="N741" i="10"/>
  <c r="N797" i="10"/>
  <c r="N867" i="10"/>
  <c r="N960" i="10"/>
  <c r="N743" i="10"/>
  <c r="N916" i="10"/>
  <c r="N639" i="10"/>
  <c r="N702" i="10"/>
  <c r="N767" i="10"/>
  <c r="N816" i="10"/>
  <c r="N886" i="10"/>
  <c r="N621" i="10"/>
  <c r="N617" i="10"/>
  <c r="N679" i="10"/>
  <c r="N722" i="10"/>
  <c r="N779" i="10"/>
  <c r="N865" i="10"/>
  <c r="N972" i="10"/>
  <c r="N941" i="10"/>
  <c r="N991" i="10"/>
  <c r="N931" i="10"/>
  <c r="N995" i="10"/>
  <c r="N808" i="10"/>
  <c r="N882" i="10"/>
  <c r="N610" i="10"/>
  <c r="N720" i="10"/>
  <c r="N782" i="10"/>
  <c r="N841" i="10"/>
  <c r="N936" i="10"/>
  <c r="N775" i="10"/>
  <c r="N603" i="10"/>
  <c r="N676" i="10"/>
  <c r="N727" i="10"/>
  <c r="N806" i="10"/>
  <c r="N851" i="10"/>
  <c r="N942" i="10"/>
  <c r="N756" i="10"/>
  <c r="N839" i="10"/>
  <c r="N819" i="10"/>
  <c r="N615" i="10"/>
  <c r="N674" i="10"/>
  <c r="N747" i="10"/>
  <c r="N818" i="10"/>
  <c r="N922" i="10"/>
  <c r="N626" i="10"/>
  <c r="N624" i="10"/>
  <c r="N684" i="10"/>
  <c r="N746" i="10"/>
  <c r="N803" i="10"/>
  <c r="N876" i="10"/>
  <c r="N976" i="10"/>
  <c r="N788" i="10"/>
  <c r="N948" i="10"/>
  <c r="N651" i="10"/>
  <c r="N712" i="10"/>
  <c r="N770" i="10"/>
  <c r="N833" i="10"/>
  <c r="N902" i="10"/>
  <c r="N665" i="10"/>
  <c r="N619" i="10"/>
  <c r="N690" i="10"/>
  <c r="N730" i="10"/>
  <c r="N784" i="10"/>
  <c r="N874" i="10"/>
  <c r="N988" i="10"/>
  <c r="N932" i="10"/>
  <c r="N618" i="10"/>
  <c r="N866" i="10"/>
  <c r="N650" i="10"/>
  <c r="N835" i="10"/>
  <c r="N989" i="10"/>
  <c r="N973" i="10"/>
  <c r="N939" i="10"/>
  <c r="N1003" i="10"/>
  <c r="N822" i="10"/>
  <c r="N898" i="10"/>
  <c r="N632" i="10"/>
  <c r="N736" i="10"/>
  <c r="N795" i="10"/>
  <c r="N852" i="10"/>
  <c r="N952" i="10"/>
  <c r="N800" i="10"/>
  <c r="N627" i="10"/>
  <c r="N687" i="10"/>
  <c r="N749" i="10"/>
  <c r="N798" i="10"/>
  <c r="N856" i="10"/>
  <c r="N958" i="10"/>
  <c r="N796" i="10"/>
  <c r="N678" i="10"/>
  <c r="N847" i="10"/>
  <c r="N625" i="10"/>
  <c r="N685" i="10"/>
  <c r="N760" i="10"/>
  <c r="N827" i="10"/>
  <c r="N938" i="10"/>
  <c r="N654" i="10"/>
  <c r="N636" i="10"/>
  <c r="N695" i="10"/>
  <c r="N759" i="10"/>
  <c r="N810" i="10"/>
  <c r="N877" i="10"/>
  <c r="N992" i="10"/>
  <c r="N805" i="10"/>
  <c r="N996" i="10"/>
  <c r="N663" i="10"/>
  <c r="N723" i="10"/>
  <c r="N777" i="10"/>
  <c r="N844" i="10"/>
  <c r="N918" i="10"/>
  <c r="N689" i="10"/>
  <c r="N622" i="10"/>
  <c r="N691" i="10"/>
  <c r="N739" i="10"/>
  <c r="N801" i="10"/>
  <c r="N881" i="10"/>
  <c r="N1004" i="10"/>
  <c r="N927" i="10"/>
  <c r="N891" i="10"/>
  <c r="N646" i="10"/>
  <c r="N858" i="10"/>
  <c r="N946" i="10"/>
  <c r="N673" i="10"/>
  <c r="N755" i="10"/>
  <c r="N814" i="10"/>
  <c r="N872" i="10"/>
  <c r="N1000" i="10"/>
  <c r="N643" i="10"/>
  <c r="N716" i="10"/>
  <c r="N825" i="10"/>
  <c r="N616" i="10"/>
  <c r="N715" i="10"/>
  <c r="N714" i="10"/>
  <c r="N849" i="10"/>
  <c r="N726" i="10"/>
  <c r="N724" i="10"/>
  <c r="N845" i="10"/>
  <c r="N658" i="10"/>
  <c r="N753" i="10"/>
  <c r="N966" i="10"/>
  <c r="N701" i="10"/>
  <c r="N924" i="10"/>
  <c r="N895" i="10"/>
  <c r="N957" i="10"/>
  <c r="N947" i="10"/>
  <c r="N923" i="10"/>
  <c r="N842" i="10"/>
  <c r="N914" i="10"/>
  <c r="N648" i="10"/>
  <c r="N728" i="10"/>
  <c r="N807" i="10"/>
  <c r="N857" i="10"/>
  <c r="N968" i="10"/>
  <c r="N831" i="10"/>
  <c r="N628" i="10"/>
  <c r="N698" i="10"/>
  <c r="N754" i="10"/>
  <c r="N813" i="10"/>
  <c r="N862" i="10"/>
  <c r="N974" i="10"/>
  <c r="N602" i="10"/>
  <c r="N655" i="10"/>
  <c r="N855" i="10"/>
  <c r="N629" i="10"/>
  <c r="N696" i="10"/>
  <c r="N769" i="10"/>
  <c r="N846" i="10"/>
  <c r="N954" i="10"/>
  <c r="N697" i="10"/>
  <c r="N637" i="10"/>
  <c r="N703" i="10"/>
  <c r="N768" i="10"/>
  <c r="N817" i="10"/>
  <c r="N879" i="10"/>
  <c r="N649" i="10"/>
  <c r="N815" i="10"/>
  <c r="N607" i="10"/>
  <c r="N664" i="10"/>
  <c r="N731" i="10"/>
  <c r="N785" i="10"/>
  <c r="N836" i="10"/>
  <c r="N934" i="10"/>
  <c r="N738" i="10"/>
  <c r="N634" i="10"/>
  <c r="N693" i="10"/>
  <c r="N752" i="10"/>
  <c r="N823" i="10"/>
  <c r="N892" i="10"/>
  <c r="N911" i="10"/>
  <c r="N883" i="10"/>
  <c r="N955" i="10"/>
  <c r="N611" i="10"/>
  <c r="N854" i="10"/>
  <c r="N930" i="10"/>
  <c r="N660" i="10"/>
  <c r="N750" i="10"/>
  <c r="N799" i="10"/>
  <c r="N863" i="10"/>
  <c r="N984" i="10"/>
  <c r="N962" i="10"/>
  <c r="N631" i="10"/>
  <c r="N706" i="10"/>
  <c r="N763" i="10"/>
  <c r="N820" i="10"/>
  <c r="N868" i="10"/>
  <c r="N990" i="10"/>
  <c r="N642" i="10"/>
  <c r="N686" i="10"/>
  <c r="N884" i="10"/>
  <c r="N641" i="10"/>
  <c r="N704" i="10"/>
  <c r="N772" i="10"/>
  <c r="N838" i="10"/>
  <c r="N970" i="10"/>
  <c r="N718" i="10"/>
  <c r="N640" i="10"/>
  <c r="N713" i="10"/>
  <c r="N771" i="10"/>
  <c r="N834" i="10"/>
  <c r="N896" i="10"/>
  <c r="N630" i="10"/>
  <c r="N828" i="10"/>
  <c r="N613" i="10"/>
  <c r="N667" i="10"/>
  <c r="N740" i="10"/>
  <c r="N790" i="10"/>
  <c r="N860" i="10"/>
  <c r="N950" i="10"/>
  <c r="N765" i="10"/>
  <c r="N638" i="10"/>
  <c r="N699" i="10"/>
  <c r="N744" i="10"/>
  <c r="N832" i="10"/>
  <c r="N908" i="10"/>
  <c r="N963" i="10"/>
  <c r="N604" i="10"/>
  <c r="N773" i="10"/>
  <c r="N871" i="10"/>
  <c r="N670" i="10"/>
  <c r="N653" i="10"/>
  <c r="N787" i="10"/>
  <c r="N986" i="10"/>
  <c r="N652" i="10"/>
  <c r="N778" i="10"/>
  <c r="N912" i="10"/>
  <c r="N850" i="10"/>
  <c r="N680" i="10"/>
  <c r="N802" i="10"/>
  <c r="N783" i="10"/>
  <c r="N757" i="10"/>
  <c r="N279" i="10"/>
  <c r="N276" i="10"/>
  <c r="N275" i="10"/>
  <c r="N273" i="10"/>
  <c r="N267" i="10"/>
  <c r="N287" i="10"/>
  <c r="N285" i="10"/>
  <c r="N283" i="10"/>
  <c r="N292" i="10"/>
  <c r="N271" i="10"/>
  <c r="N269" i="10"/>
  <c r="N281" i="10"/>
  <c r="N277" i="10"/>
  <c r="N296" i="10"/>
  <c r="N294" i="10"/>
  <c r="N272" i="10"/>
  <c r="N289" i="10"/>
  <c r="N297" i="10"/>
  <c r="N278" i="10"/>
  <c r="N282" i="10"/>
  <c r="N291" i="10"/>
  <c r="N295" i="10"/>
  <c r="N293" i="10"/>
  <c r="N290" i="10"/>
  <c r="N288" i="10"/>
  <c r="N274" i="10"/>
  <c r="N286" i="10"/>
  <c r="N268" i="10"/>
  <c r="N270" i="10"/>
  <c r="N280" i="10"/>
  <c r="N284" i="10"/>
  <c r="N262" i="10"/>
  <c r="N266" i="10"/>
  <c r="N261" i="10"/>
  <c r="N258" i="10"/>
  <c r="N253" i="10"/>
  <c r="N265" i="10"/>
  <c r="N260" i="10"/>
  <c r="N255" i="10"/>
  <c r="N298" i="10"/>
  <c r="N264" i="10"/>
  <c r="N254" i="10"/>
  <c r="N256" i="10"/>
  <c r="N263" i="10"/>
  <c r="N259" i="10"/>
  <c r="N257" i="10"/>
  <c r="N204" i="10"/>
  <c r="N216" i="10"/>
  <c r="N214" i="10"/>
  <c r="N213" i="10"/>
  <c r="N212" i="10"/>
  <c r="N230" i="10"/>
  <c r="N229" i="10"/>
  <c r="N228" i="10"/>
  <c r="N208" i="10"/>
  <c r="N232" i="10"/>
  <c r="N222" i="10"/>
  <c r="N220" i="10"/>
  <c r="N227" i="10"/>
  <c r="N225" i="10"/>
  <c r="N223" i="10"/>
  <c r="N245" i="10"/>
  <c r="N201" i="10"/>
  <c r="N207" i="10"/>
  <c r="N251" i="10"/>
  <c r="N249" i="10"/>
  <c r="N248" i="10"/>
  <c r="N247" i="10"/>
  <c r="N238" i="10"/>
  <c r="N237" i="10"/>
  <c r="N236" i="10"/>
  <c r="N250" i="10"/>
  <c r="N235" i="10"/>
  <c r="N233" i="10"/>
  <c r="N205" i="10"/>
  <c r="N199" i="10"/>
  <c r="N218" i="10"/>
  <c r="N226" i="10"/>
  <c r="N243" i="10"/>
  <c r="N241" i="10"/>
  <c r="N240" i="10"/>
  <c r="N239" i="10"/>
  <c r="N197" i="10"/>
  <c r="N252" i="10"/>
  <c r="N200" i="10"/>
  <c r="N198" i="10"/>
  <c r="N242" i="10"/>
  <c r="N203" i="10"/>
  <c r="N202" i="10"/>
  <c r="N219" i="10"/>
  <c r="N234" i="10"/>
  <c r="N195" i="10"/>
  <c r="N194" i="10"/>
  <c r="N193" i="10"/>
  <c r="N211" i="10"/>
  <c r="N210" i="10"/>
  <c r="N209" i="10"/>
  <c r="N196" i="10"/>
  <c r="N206" i="10"/>
  <c r="N231" i="10"/>
  <c r="N221" i="10"/>
  <c r="N215" i="10"/>
  <c r="N224" i="10"/>
  <c r="N246" i="10"/>
  <c r="N244" i="10"/>
  <c r="N217" i="10"/>
  <c r="N423" i="10"/>
  <c r="N403" i="10"/>
  <c r="N428" i="10"/>
  <c r="N421" i="10"/>
  <c r="N369" i="10"/>
  <c r="N341" i="10"/>
  <c r="N518" i="10"/>
  <c r="N356" i="10"/>
  <c r="N337" i="10"/>
  <c r="N456" i="10"/>
  <c r="N422" i="10"/>
  <c r="N567" i="10"/>
  <c r="N579" i="10"/>
  <c r="N449" i="10"/>
  <c r="N319" i="10"/>
  <c r="N467" i="10"/>
  <c r="N331" i="10"/>
  <c r="N382" i="10"/>
  <c r="N184" i="10"/>
  <c r="N572" i="10"/>
  <c r="N386" i="10"/>
  <c r="N419" i="10"/>
  <c r="N440" i="10"/>
  <c r="N524" i="10"/>
  <c r="N433" i="10"/>
  <c r="N454" i="10"/>
  <c r="N377" i="10"/>
  <c r="N357" i="10"/>
  <c r="N468" i="10"/>
  <c r="N469" i="10"/>
  <c r="N299" i="10"/>
  <c r="N498" i="10"/>
  <c r="N432" i="10"/>
  <c r="N183" i="10"/>
  <c r="N407" i="10"/>
  <c r="N188" i="10"/>
  <c r="N373" i="10"/>
  <c r="N559" i="10"/>
  <c r="N354" i="10"/>
  <c r="N387" i="10"/>
  <c r="N391" i="10"/>
  <c r="N522" i="10"/>
  <c r="N453" i="10"/>
  <c r="N362" i="10"/>
  <c r="N395" i="10"/>
  <c r="N491" i="10"/>
  <c r="N508" i="10"/>
  <c r="N486" i="10"/>
  <c r="N545" i="10"/>
  <c r="N493" i="10"/>
  <c r="N582" i="10"/>
  <c r="N590" i="10"/>
  <c r="N497" i="10"/>
  <c r="N157" i="10"/>
  <c r="N513" i="10"/>
  <c r="N156" i="10"/>
  <c r="N509" i="10"/>
  <c r="N481" i="10"/>
  <c r="N544" i="10"/>
  <c r="N515" i="10"/>
  <c r="N584" i="10"/>
  <c r="N546" i="10"/>
  <c r="N583" i="10"/>
  <c r="N591" i="10"/>
  <c r="N501" i="10"/>
  <c r="N489" i="10"/>
  <c r="N538" i="10"/>
  <c r="N485" i="10"/>
  <c r="N163" i="10"/>
  <c r="N549" i="10"/>
  <c r="N547" i="10"/>
  <c r="N585" i="10"/>
  <c r="N594" i="10"/>
  <c r="N595" i="10"/>
  <c r="N593" i="10"/>
  <c r="N592" i="10"/>
  <c r="N511" i="10"/>
  <c r="N521" i="10"/>
  <c r="N548" i="10"/>
  <c r="N482" i="10"/>
  <c r="N599" i="10"/>
  <c r="N598" i="10"/>
  <c r="N586" i="10"/>
  <c r="N169" i="10"/>
  <c r="N168" i="10"/>
  <c r="N175" i="10"/>
  <c r="N167" i="10"/>
  <c r="N166" i="10"/>
  <c r="N519" i="10"/>
  <c r="N588" i="10"/>
  <c r="N587" i="10"/>
  <c r="N539" i="10"/>
  <c r="N479" i="10"/>
  <c r="N164" i="10"/>
  <c r="N596" i="10"/>
  <c r="N161" i="10"/>
  <c r="N160" i="10"/>
  <c r="N478" i="10"/>
  <c r="N159" i="10"/>
  <c r="N158" i="10"/>
  <c r="N597" i="10"/>
  <c r="N502" i="10"/>
  <c r="N178" i="10"/>
  <c r="N170" i="10"/>
  <c r="N477" i="10"/>
  <c r="N174" i="10"/>
  <c r="N499" i="10"/>
  <c r="N173" i="10"/>
  <c r="N180" i="10"/>
  <c r="N589" i="10"/>
  <c r="N483" i="10"/>
  <c r="N171" i="10"/>
  <c r="N162" i="10"/>
  <c r="N172" i="10"/>
  <c r="N487" i="10"/>
  <c r="N176" i="10"/>
  <c r="N504" i="10"/>
  <c r="N484" i="10"/>
  <c r="N517" i="10"/>
  <c r="N540" i="10"/>
  <c r="N480" i="10"/>
  <c r="N165" i="10"/>
  <c r="N506" i="10"/>
  <c r="N495" i="10"/>
  <c r="N327" i="10"/>
  <c r="N570" i="10"/>
  <c r="N338" i="10"/>
  <c r="N332" i="10"/>
  <c r="N311" i="10"/>
  <c r="N320" i="10"/>
  <c r="N551" i="10"/>
  <c r="N402" i="10"/>
  <c r="N525" i="10"/>
  <c r="N542" i="10"/>
  <c r="N528" i="10"/>
  <c r="N490" i="10"/>
  <c r="N343" i="10"/>
  <c r="N561" i="10"/>
  <c r="N430" i="10"/>
  <c r="N472" i="10"/>
  <c r="N555" i="10"/>
  <c r="N385" i="10"/>
  <c r="N503" i="10"/>
  <c r="N305" i="10"/>
  <c r="N349" i="10"/>
  <c r="N577" i="10"/>
  <c r="N494" i="10"/>
  <c r="N442" i="10"/>
  <c r="N526" i="10"/>
  <c r="N392" i="10"/>
  <c r="N475" i="10"/>
  <c r="N372" i="10"/>
  <c r="N455" i="10"/>
  <c r="N553" i="10"/>
  <c r="N441" i="10"/>
  <c r="N460" i="10"/>
  <c r="N307" i="10"/>
  <c r="N464" i="10"/>
  <c r="N450" i="10"/>
  <c r="N368" i="10"/>
  <c r="N374" i="10"/>
  <c r="N415" i="10"/>
  <c r="N317" i="10"/>
  <c r="N476" i="10"/>
  <c r="N408" i="10"/>
  <c r="N406" i="10"/>
  <c r="N376" i="10"/>
  <c r="N325" i="10"/>
  <c r="N370" i="10"/>
  <c r="N316" i="10"/>
  <c r="N534" i="10"/>
  <c r="N474" i="10"/>
  <c r="N514" i="10"/>
  <c r="N189" i="10"/>
  <c r="N179" i="10"/>
  <c r="N512" i="10"/>
  <c r="N445" i="10"/>
  <c r="N556" i="10"/>
  <c r="N324" i="10"/>
  <c r="N366" i="10"/>
  <c r="N398" i="10"/>
  <c r="N359" i="10"/>
  <c r="N302" i="10"/>
  <c r="N438" i="10"/>
  <c r="N416" i="10"/>
  <c r="N333" i="10"/>
  <c r="N411" i="10"/>
  <c r="N543" i="10"/>
  <c r="N313" i="10"/>
  <c r="N552" i="10"/>
  <c r="N413" i="10"/>
  <c r="N399" i="10"/>
  <c r="N330" i="10"/>
  <c r="N363" i="10"/>
  <c r="N537" i="10"/>
  <c r="N531" i="10"/>
  <c r="N344" i="10"/>
  <c r="N318" i="10"/>
  <c r="N448" i="10"/>
  <c r="N301" i="10"/>
  <c r="N339" i="10"/>
  <c r="N346" i="10"/>
  <c r="N379" i="10"/>
  <c r="N351" i="10"/>
  <c r="N564" i="10"/>
  <c r="N573" i="10"/>
  <c r="N439" i="10"/>
  <c r="N192" i="10"/>
  <c r="N381" i="10"/>
  <c r="N404" i="10"/>
  <c r="N581" i="10"/>
  <c r="N384" i="10"/>
  <c r="N576" i="10"/>
  <c r="N389" i="10"/>
  <c r="N510" i="10"/>
  <c r="N361" i="10"/>
  <c r="N371" i="10"/>
  <c r="N437" i="10"/>
  <c r="N529" i="10"/>
  <c r="N434" i="10"/>
  <c r="N527" i="10"/>
  <c r="N565" i="10"/>
  <c r="N436" i="10"/>
  <c r="N342" i="10"/>
  <c r="N328" i="10"/>
  <c r="N424" i="10"/>
  <c r="N569" i="10"/>
  <c r="N397" i="10"/>
  <c r="N462" i="10"/>
  <c r="N186" i="10"/>
  <c r="N558" i="10"/>
  <c r="N457" i="10"/>
  <c r="N390" i="10"/>
  <c r="N580" i="10"/>
  <c r="N394" i="10"/>
  <c r="N427" i="10"/>
  <c r="N321" i="10"/>
  <c r="N312" i="10"/>
  <c r="N185" i="10"/>
  <c r="N383" i="10"/>
  <c r="N417" i="10"/>
  <c r="N365" i="10"/>
  <c r="N414" i="10"/>
  <c r="N410" i="10"/>
  <c r="N308" i="10"/>
  <c r="N401" i="10"/>
  <c r="N182" i="10"/>
  <c r="N452" i="10"/>
  <c r="N177" i="10"/>
  <c r="N505" i="10"/>
  <c r="N571" i="10"/>
  <c r="N412" i="10"/>
  <c r="N329" i="10"/>
  <c r="N191" i="10"/>
  <c r="N496" i="10"/>
  <c r="N520" i="10"/>
  <c r="N360" i="10"/>
  <c r="N530" i="10"/>
  <c r="N187" i="10"/>
  <c r="N380" i="10"/>
  <c r="N562" i="10"/>
  <c r="N353" i="10"/>
  <c r="N314" i="10"/>
  <c r="N347" i="10"/>
  <c r="N306" i="10"/>
  <c r="N575" i="10"/>
  <c r="N471" i="10"/>
  <c r="N447" i="10"/>
  <c r="N463" i="10"/>
  <c r="N516" i="10"/>
  <c r="N444" i="10"/>
  <c r="N578" i="10"/>
  <c r="N431" i="10"/>
  <c r="N500" i="10"/>
  <c r="N348" i="10"/>
  <c r="N554" i="10"/>
  <c r="N560" i="10"/>
  <c r="N378" i="10"/>
  <c r="N523" i="10"/>
  <c r="N393" i="10"/>
  <c r="N533" i="10"/>
  <c r="N429" i="10"/>
  <c r="N466" i="10"/>
  <c r="N388" i="10"/>
  <c r="N326" i="10"/>
  <c r="N535" i="10"/>
  <c r="N425" i="10"/>
  <c r="N557" i="10"/>
  <c r="N488" i="10"/>
  <c r="N340" i="10"/>
  <c r="N541" i="10"/>
  <c r="N405" i="10"/>
  <c r="N550" i="10"/>
  <c r="N470" i="10"/>
  <c r="N364" i="10"/>
  <c r="N465" i="10"/>
  <c r="N451" i="10"/>
  <c r="N536" i="10"/>
  <c r="N400" i="10"/>
  <c r="N507" i="10"/>
  <c r="N418" i="10"/>
  <c r="N426" i="10"/>
  <c r="N190" i="10"/>
  <c r="N435" i="10"/>
  <c r="N420" i="10"/>
  <c r="N303" i="10"/>
  <c r="N335" i="10"/>
  <c r="N461" i="10"/>
  <c r="N396" i="10"/>
  <c r="N375" i="10"/>
  <c r="N334" i="10"/>
  <c r="N322" i="10"/>
  <c r="N355" i="10"/>
  <c r="N566" i="10"/>
  <c r="N304" i="10"/>
  <c r="N336" i="10"/>
  <c r="N473" i="10"/>
  <c r="N492" i="10"/>
  <c r="N446" i="10"/>
  <c r="N458" i="10"/>
  <c r="N574" i="10"/>
  <c r="N532" i="10"/>
  <c r="N300" i="10"/>
  <c r="N181" i="10"/>
  <c r="N352" i="10"/>
  <c r="N358" i="10"/>
  <c r="N367" i="10"/>
  <c r="N309" i="10"/>
  <c r="N568" i="10"/>
  <c r="N459" i="10"/>
  <c r="N315" i="10"/>
  <c r="N310" i="10"/>
  <c r="N345" i="10"/>
  <c r="N563" i="10"/>
  <c r="N443" i="10"/>
  <c r="N323" i="10"/>
  <c r="N350" i="10"/>
  <c r="N409" i="10"/>
  <c r="I31" i="10"/>
  <c r="N31" i="10" s="1"/>
  <c r="I86" i="10"/>
  <c r="N86" i="10" s="1"/>
  <c r="I22" i="10"/>
  <c r="N22" i="10" s="1"/>
  <c r="I14" i="10"/>
  <c r="N14" i="10" s="1"/>
  <c r="I6" i="10"/>
  <c r="N6" i="10" s="1"/>
  <c r="I32" i="10"/>
  <c r="N32" i="10" s="1"/>
  <c r="I41" i="10"/>
  <c r="N41" i="10" s="1"/>
  <c r="I49" i="10"/>
  <c r="N49" i="10" s="1"/>
  <c r="I58" i="10"/>
  <c r="N58" i="10" s="1"/>
  <c r="I65" i="10"/>
  <c r="N65" i="10" s="1"/>
  <c r="I73" i="10"/>
  <c r="N73" i="10" s="1"/>
  <c r="I78" i="10"/>
  <c r="N78" i="10" s="1"/>
  <c r="I87" i="10"/>
  <c r="N87" i="10" s="1"/>
  <c r="I96" i="10"/>
  <c r="N96" i="10" s="1"/>
  <c r="I21" i="10"/>
  <c r="N21" i="10" s="1"/>
  <c r="I20" i="10"/>
  <c r="N20" i="10" s="1"/>
  <c r="I12" i="10"/>
  <c r="N12" i="10" s="1"/>
  <c r="I4" i="10"/>
  <c r="N4" i="10" s="1"/>
  <c r="I30" i="10"/>
  <c r="N30" i="10" s="1"/>
  <c r="I39" i="10"/>
  <c r="N39" i="10" s="1"/>
  <c r="I47" i="10"/>
  <c r="N47" i="10" s="1"/>
  <c r="I56" i="10"/>
  <c r="N56" i="10" s="1"/>
  <c r="I63" i="10"/>
  <c r="N63" i="10" s="1"/>
  <c r="I71" i="10"/>
  <c r="N71" i="10" s="1"/>
  <c r="I76" i="10"/>
  <c r="N76" i="10" s="1"/>
  <c r="I85" i="10"/>
  <c r="N85" i="10" s="1"/>
  <c r="I94" i="10"/>
  <c r="N94" i="10" s="1"/>
  <c r="I5" i="10"/>
  <c r="N5" i="10" s="1"/>
  <c r="I64" i="10"/>
  <c r="N64" i="10" s="1"/>
  <c r="I3" i="10"/>
  <c r="N3" i="10" s="1"/>
  <c r="I29" i="10"/>
  <c r="N29" i="10" s="1"/>
  <c r="I46" i="10"/>
  <c r="N46" i="10" s="1"/>
  <c r="I55" i="10"/>
  <c r="N55" i="10" s="1"/>
  <c r="I62" i="10"/>
  <c r="N62" i="10" s="1"/>
  <c r="I70" i="10"/>
  <c r="N70" i="10" s="1"/>
  <c r="I75" i="10"/>
  <c r="N75" i="10" s="1"/>
  <c r="I84" i="10"/>
  <c r="N84" i="10" s="1"/>
  <c r="I93" i="10"/>
  <c r="N93" i="10" s="1"/>
  <c r="I40" i="10"/>
  <c r="N40" i="10" s="1"/>
  <c r="I95" i="10"/>
  <c r="N95" i="10" s="1"/>
  <c r="I11" i="10"/>
  <c r="N11" i="10" s="1"/>
  <c r="I38" i="10"/>
  <c r="N38" i="10" s="1"/>
  <c r="I26" i="10"/>
  <c r="N26" i="10" s="1"/>
  <c r="I18" i="10"/>
  <c r="N18" i="10" s="1"/>
  <c r="I10" i="10"/>
  <c r="N10" i="10" s="1"/>
  <c r="I2" i="10"/>
  <c r="N2" i="10" s="1"/>
  <c r="I28" i="10"/>
  <c r="N28" i="10" s="1"/>
  <c r="I37" i="10"/>
  <c r="N37" i="10" s="1"/>
  <c r="I45" i="10"/>
  <c r="N45" i="10" s="1"/>
  <c r="I54" i="10"/>
  <c r="N54" i="10" s="1"/>
  <c r="I61" i="10"/>
  <c r="N61" i="10" s="1"/>
  <c r="I69" i="10"/>
  <c r="N69" i="10" s="1"/>
  <c r="I82" i="10"/>
  <c r="N82" i="10" s="1"/>
  <c r="I83" i="10"/>
  <c r="N83" i="10" s="1"/>
  <c r="I92" i="10"/>
  <c r="N92" i="10" s="1"/>
  <c r="I48" i="10"/>
  <c r="N48" i="10" s="1"/>
  <c r="I72" i="10"/>
  <c r="N72" i="10" s="1"/>
  <c r="I19" i="10"/>
  <c r="N19" i="10" s="1"/>
  <c r="I17" i="10"/>
  <c r="N17" i="10" s="1"/>
  <c r="I35" i="10"/>
  <c r="N35" i="10" s="1"/>
  <c r="I27" i="10"/>
  <c r="N27" i="10" s="1"/>
  <c r="I36" i="10"/>
  <c r="N36" i="10" s="1"/>
  <c r="I44" i="10"/>
  <c r="N44" i="10" s="1"/>
  <c r="I53" i="10"/>
  <c r="N53" i="10" s="1"/>
  <c r="I60" i="10"/>
  <c r="N60" i="10" s="1"/>
  <c r="I81" i="10"/>
  <c r="N81" i="10" s="1"/>
  <c r="I90" i="10"/>
  <c r="N90" i="10" s="1"/>
  <c r="I99" i="10"/>
  <c r="N99" i="10" s="1"/>
  <c r="I91" i="10"/>
  <c r="N91" i="10" s="1"/>
  <c r="I57" i="10"/>
  <c r="N57" i="10" s="1"/>
  <c r="I9" i="10"/>
  <c r="N9" i="10" s="1"/>
  <c r="I24" i="10"/>
  <c r="N24" i="10" s="1"/>
  <c r="I16" i="10"/>
  <c r="N16" i="10" s="1"/>
  <c r="I8" i="10"/>
  <c r="N8" i="10" s="1"/>
  <c r="I34" i="10"/>
  <c r="N34" i="10" s="1"/>
  <c r="I43" i="10"/>
  <c r="N43" i="10" s="1"/>
  <c r="I51" i="10"/>
  <c r="N51" i="10" s="1"/>
  <c r="I52" i="10"/>
  <c r="N52" i="10" s="1"/>
  <c r="I67" i="10"/>
  <c r="N67" i="10" s="1"/>
  <c r="I68" i="10"/>
  <c r="N68" i="10" s="1"/>
  <c r="I80" i="10"/>
  <c r="N80" i="10" s="1"/>
  <c r="I89" i="10"/>
  <c r="N89" i="10" s="1"/>
  <c r="I98" i="10"/>
  <c r="N98" i="10" s="1"/>
  <c r="I13" i="10"/>
  <c r="N13" i="10" s="1"/>
  <c r="I77" i="10"/>
  <c r="N77" i="10" s="1"/>
  <c r="I23" i="10"/>
  <c r="N23" i="10" s="1"/>
  <c r="I15" i="10"/>
  <c r="N15" i="10" s="1"/>
  <c r="I7" i="10"/>
  <c r="N7" i="10" s="1"/>
  <c r="I33" i="10"/>
  <c r="N33" i="10" s="1"/>
  <c r="I42" i="10"/>
  <c r="N42" i="10" s="1"/>
  <c r="I50" i="10"/>
  <c r="N50" i="10" s="1"/>
  <c r="I59" i="10"/>
  <c r="N59" i="10" s="1"/>
  <c r="I66" i="10"/>
  <c r="N66" i="10" s="1"/>
  <c r="I74" i="10"/>
  <c r="N74" i="10" s="1"/>
  <c r="I79" i="10"/>
  <c r="N79" i="10" s="1"/>
  <c r="I88" i="10"/>
  <c r="N88" i="10" s="1"/>
  <c r="I97" i="10"/>
  <c r="N97" i="10" s="1"/>
  <c r="N150" i="10"/>
  <c r="N151" i="10"/>
  <c r="N152" i="10"/>
  <c r="N154" i="10"/>
  <c r="N155" i="10"/>
  <c r="N149" i="10"/>
  <c r="N147" i="10"/>
  <c r="N148" i="10"/>
  <c r="N145" i="10"/>
  <c r="N146" i="10"/>
  <c r="N153" i="10"/>
  <c r="N135" i="10"/>
  <c r="N143" i="10"/>
  <c r="N139" i="10"/>
  <c r="N140" i="10"/>
  <c r="N137" i="10"/>
  <c r="N142" i="10"/>
  <c r="N141" i="10"/>
  <c r="N136" i="10"/>
  <c r="N138" i="10"/>
  <c r="N144" i="10"/>
  <c r="N134" i="10"/>
  <c r="N100" i="10"/>
  <c r="N111" i="10"/>
  <c r="N119" i="10"/>
  <c r="N101" i="10"/>
  <c r="N112" i="10"/>
  <c r="N120" i="10"/>
  <c r="N102" i="10"/>
  <c r="N113" i="10"/>
  <c r="N103" i="10"/>
  <c r="N114" i="10"/>
  <c r="N104" i="10"/>
  <c r="N115" i="10"/>
  <c r="N108" i="10"/>
  <c r="N116" i="10"/>
  <c r="N109" i="10"/>
  <c r="N117" i="10"/>
  <c r="N110" i="10"/>
  <c r="N118" i="10"/>
  <c r="N128" i="10"/>
  <c r="N105" i="10"/>
  <c r="N121" i="10"/>
  <c r="N129" i="10"/>
  <c r="N106" i="10"/>
  <c r="N122" i="10"/>
  <c r="N130" i="10"/>
  <c r="N107" i="10"/>
  <c r="N123" i="10"/>
  <c r="N131" i="10"/>
  <c r="N124" i="10"/>
  <c r="N132" i="10"/>
  <c r="N125" i="10"/>
  <c r="N133" i="10"/>
  <c r="N126" i="10"/>
  <c r="N127" i="10"/>
  <c r="M74" i="18"/>
  <c r="M47" i="18"/>
  <c r="M18" i="18"/>
  <c r="M2" i="18"/>
  <c r="M83" i="18"/>
  <c r="M39" i="18"/>
  <c r="M23" i="18"/>
  <c r="M88" i="18"/>
  <c r="M69" i="18"/>
  <c r="M30" i="18"/>
  <c r="M11" i="18"/>
  <c r="M78" i="18"/>
  <c r="M6" i="18"/>
  <c r="M76" i="18"/>
  <c r="M49" i="18"/>
  <c r="M29" i="18"/>
  <c r="M70" i="18"/>
  <c r="M14" i="18"/>
  <c r="M57" i="18"/>
  <c r="M68" i="18"/>
  <c r="M20" i="18"/>
  <c r="M19" i="18"/>
  <c r="M27" i="18"/>
  <c r="M28" i="18"/>
  <c r="I25" i="10"/>
  <c r="N25" i="10" s="1"/>
  <c r="F1399" i="13"/>
  <c r="C1399" i="13"/>
  <c r="F1398" i="13"/>
  <c r="C1398" i="13"/>
  <c r="F1397" i="13"/>
  <c r="C1397" i="13"/>
  <c r="F1396" i="13"/>
  <c r="C1396" i="13"/>
  <c r="F1395" i="13"/>
  <c r="C1395" i="13"/>
  <c r="F1394" i="13"/>
  <c r="C1394" i="13"/>
  <c r="F1393" i="13"/>
  <c r="C1393" i="13"/>
  <c r="F1392" i="13"/>
  <c r="C1392" i="13"/>
  <c r="F1391" i="13"/>
  <c r="C1391" i="13"/>
  <c r="F1390" i="13"/>
  <c r="C1390" i="13"/>
  <c r="F1389" i="13"/>
  <c r="C1389" i="13"/>
  <c r="F1388" i="13"/>
  <c r="C1388" i="13"/>
  <c r="F1387" i="13"/>
  <c r="C1387" i="13"/>
  <c r="F1386" i="13"/>
  <c r="C1386" i="13"/>
  <c r="F1385" i="13"/>
  <c r="C1385" i="13"/>
  <c r="F1384" i="13"/>
  <c r="C1384" i="13"/>
  <c r="F1383" i="13"/>
  <c r="C1383" i="13"/>
  <c r="F1382" i="13"/>
  <c r="C1382" i="13"/>
  <c r="F1381" i="13"/>
  <c r="C1381" i="13"/>
  <c r="F1380" i="13"/>
  <c r="C1380" i="13"/>
  <c r="F1379" i="13"/>
  <c r="C1379" i="13"/>
  <c r="F1378" i="13"/>
  <c r="C1378" i="13"/>
  <c r="F1377" i="13"/>
  <c r="C1377" i="13"/>
  <c r="F1376" i="13"/>
  <c r="C1376" i="13"/>
  <c r="F1375" i="13"/>
  <c r="C1375" i="13"/>
  <c r="F1374" i="13"/>
  <c r="C1374" i="13"/>
  <c r="F1373" i="13"/>
  <c r="C1373" i="13"/>
  <c r="F1372" i="13"/>
  <c r="C1372" i="13"/>
  <c r="F1371" i="13"/>
  <c r="C1371" i="13"/>
  <c r="F1370" i="13"/>
  <c r="C1370" i="13"/>
  <c r="F1369" i="13"/>
  <c r="C1369" i="13"/>
  <c r="F1368" i="13"/>
  <c r="C1368" i="13"/>
  <c r="F1367" i="13"/>
  <c r="C1367" i="13"/>
  <c r="F1366" i="13"/>
  <c r="C1366" i="13"/>
  <c r="F1365" i="13"/>
  <c r="C1365" i="13"/>
  <c r="F1364" i="13"/>
  <c r="C1364" i="13"/>
  <c r="F1363" i="13"/>
  <c r="C1363" i="13"/>
  <c r="F1362" i="13"/>
  <c r="C1362" i="13"/>
  <c r="F1361" i="13"/>
  <c r="C1361" i="13"/>
  <c r="F1360" i="13"/>
  <c r="C1360" i="13"/>
  <c r="F1359" i="13"/>
  <c r="C1359" i="13"/>
  <c r="F1358" i="13"/>
  <c r="C1358" i="13"/>
  <c r="F1357" i="13"/>
  <c r="C1357" i="13"/>
  <c r="F1356" i="13"/>
  <c r="C1356" i="13"/>
  <c r="F1355" i="13"/>
  <c r="C1355" i="13"/>
  <c r="F1354" i="13"/>
  <c r="C1354" i="13"/>
  <c r="F1353" i="13"/>
  <c r="C1353" i="13"/>
  <c r="F1352" i="13"/>
  <c r="C1352" i="13"/>
  <c r="F1351" i="13"/>
  <c r="C1351" i="13"/>
  <c r="F1350" i="13"/>
  <c r="C1350" i="13"/>
  <c r="F1349" i="13"/>
  <c r="C1349" i="13"/>
  <c r="F1348" i="13"/>
  <c r="C1348" i="13"/>
  <c r="F1347" i="13"/>
  <c r="C1347" i="13"/>
  <c r="F1346" i="13"/>
  <c r="C1346" i="13"/>
  <c r="F1345" i="13"/>
  <c r="C1345" i="13"/>
  <c r="F1344" i="13"/>
  <c r="C1344" i="13"/>
  <c r="F1343" i="13"/>
  <c r="C1343" i="13"/>
  <c r="F1342" i="13"/>
  <c r="C1342" i="13"/>
  <c r="F1341" i="13"/>
  <c r="C1341" i="13"/>
  <c r="F1340" i="13"/>
  <c r="C1340" i="13"/>
  <c r="F1339" i="13"/>
  <c r="C1339" i="13"/>
  <c r="F1338" i="13"/>
  <c r="C1338" i="13"/>
  <c r="F1337" i="13"/>
  <c r="C1337" i="13"/>
  <c r="F1336" i="13"/>
  <c r="C1336" i="13"/>
  <c r="F1335" i="13"/>
  <c r="C1335" i="13"/>
  <c r="F1334" i="13"/>
  <c r="C1334" i="13"/>
  <c r="F1333" i="13"/>
  <c r="C1333" i="13"/>
  <c r="F1332" i="13"/>
  <c r="C1332" i="13"/>
  <c r="F1331" i="13"/>
  <c r="C1331" i="13"/>
  <c r="F1330" i="13"/>
  <c r="C1330" i="13"/>
  <c r="F1329" i="13"/>
  <c r="C1329" i="13"/>
  <c r="F1328" i="13"/>
  <c r="C1328" i="13"/>
  <c r="F1327" i="13"/>
  <c r="C1327" i="13"/>
  <c r="F1326" i="13"/>
  <c r="C1326" i="13"/>
  <c r="F1325" i="13"/>
  <c r="C1325" i="13"/>
  <c r="F1324" i="13"/>
  <c r="C1324" i="13"/>
  <c r="F1323" i="13"/>
  <c r="C1323" i="13"/>
  <c r="F1322" i="13"/>
  <c r="C1322" i="13"/>
  <c r="F1321" i="13"/>
  <c r="C1321" i="13"/>
  <c r="F1320" i="13"/>
  <c r="C1320" i="13"/>
  <c r="F1319" i="13"/>
  <c r="C1319" i="13"/>
  <c r="F1318" i="13"/>
  <c r="C1318" i="13"/>
  <c r="F1317" i="13"/>
  <c r="C1317" i="13"/>
  <c r="F1316" i="13"/>
  <c r="C1316" i="13"/>
  <c r="F1315" i="13"/>
  <c r="C1315" i="13"/>
  <c r="F1314" i="13"/>
  <c r="C1314" i="13"/>
  <c r="F1313" i="13"/>
  <c r="C1313" i="13"/>
  <c r="F1312" i="13"/>
  <c r="C1312" i="13"/>
  <c r="F1311" i="13"/>
  <c r="C1311" i="13"/>
  <c r="F1310" i="13"/>
  <c r="C1310" i="13"/>
  <c r="F1309" i="13"/>
  <c r="C1309" i="13"/>
  <c r="F1308" i="13"/>
  <c r="C1308" i="13"/>
  <c r="F1307" i="13"/>
  <c r="C1307" i="13"/>
  <c r="F1306" i="13"/>
  <c r="C1306" i="13"/>
  <c r="F1305" i="13"/>
  <c r="C1305" i="13"/>
  <c r="F1304" i="13"/>
  <c r="C1304" i="13"/>
  <c r="F1303" i="13"/>
  <c r="C1303" i="13"/>
  <c r="F1302" i="13"/>
  <c r="C1302" i="13"/>
  <c r="F1301" i="13"/>
  <c r="C1301" i="13"/>
  <c r="F1300" i="13"/>
  <c r="C1300" i="13"/>
  <c r="F1299" i="13"/>
  <c r="C1299" i="13"/>
  <c r="F1298" i="13"/>
  <c r="C1298" i="13"/>
  <c r="F1297" i="13"/>
  <c r="C1297" i="13"/>
  <c r="F1296" i="13"/>
  <c r="C1296" i="13"/>
  <c r="F1295" i="13"/>
  <c r="C1295" i="13"/>
  <c r="F1294" i="13"/>
  <c r="C1294" i="13"/>
  <c r="F1293" i="13"/>
  <c r="C1293" i="13"/>
  <c r="F1292" i="13"/>
  <c r="C1292" i="13"/>
  <c r="F1291" i="13"/>
  <c r="C1291" i="13"/>
  <c r="F1290" i="13"/>
  <c r="C1290" i="13"/>
  <c r="F1289" i="13"/>
  <c r="C1289" i="13"/>
  <c r="F1288" i="13"/>
  <c r="C1288" i="13"/>
  <c r="F1287" i="13"/>
  <c r="C1287" i="13"/>
  <c r="F1286" i="13"/>
  <c r="C1286" i="13"/>
  <c r="F1285" i="13"/>
  <c r="C1285" i="13"/>
  <c r="F1284" i="13"/>
  <c r="C1284" i="13"/>
  <c r="F1283" i="13"/>
  <c r="C1283" i="13"/>
  <c r="F1282" i="13"/>
  <c r="C1282" i="13"/>
  <c r="F1281" i="13"/>
  <c r="C1281" i="13"/>
  <c r="F1280" i="13"/>
  <c r="C1280" i="13"/>
  <c r="F1279" i="13"/>
  <c r="C1279" i="13"/>
  <c r="F1278" i="13"/>
  <c r="C1278" i="13"/>
  <c r="F1277" i="13"/>
  <c r="C1277" i="13"/>
  <c r="F1276" i="13"/>
  <c r="C1276" i="13"/>
  <c r="F1275" i="13"/>
  <c r="C1275" i="13"/>
  <c r="F1274" i="13"/>
  <c r="C1274" i="13"/>
  <c r="F1273" i="13"/>
  <c r="C1273" i="13"/>
  <c r="F1272" i="13"/>
  <c r="C1272" i="13"/>
  <c r="F1271" i="13"/>
  <c r="C1271" i="13"/>
  <c r="F1270" i="13"/>
  <c r="C1270" i="13"/>
  <c r="F1269" i="13"/>
  <c r="C1269" i="13"/>
  <c r="F1268" i="13"/>
  <c r="C1268" i="13"/>
  <c r="F1267" i="13"/>
  <c r="C1267" i="13"/>
  <c r="F1266" i="13"/>
  <c r="C1266" i="13"/>
  <c r="F1265" i="13"/>
  <c r="C1265" i="13"/>
  <c r="F1264" i="13"/>
  <c r="C1264" i="13"/>
  <c r="F1263" i="13"/>
  <c r="C1263" i="13"/>
  <c r="F1262" i="13"/>
  <c r="C1262" i="13"/>
  <c r="F1261" i="13"/>
  <c r="C1261" i="13"/>
  <c r="F1260" i="13"/>
  <c r="C1260" i="13"/>
  <c r="F1259" i="13"/>
  <c r="C1259" i="13"/>
  <c r="F1258" i="13"/>
  <c r="C1258" i="13"/>
  <c r="F1257" i="13"/>
  <c r="C1257" i="13"/>
  <c r="F1256" i="13"/>
  <c r="C1256" i="13"/>
  <c r="F1255" i="13"/>
  <c r="C1255" i="13"/>
  <c r="F1254" i="13"/>
  <c r="C1254" i="13"/>
  <c r="F1253" i="13"/>
  <c r="C1253" i="13"/>
  <c r="F1252" i="13"/>
  <c r="C1252" i="13"/>
  <c r="F1251" i="13"/>
  <c r="C1251" i="13"/>
  <c r="F1250" i="13"/>
  <c r="C1250" i="13"/>
  <c r="F1249" i="13"/>
  <c r="C1249" i="13"/>
  <c r="F1248" i="13"/>
  <c r="C1248" i="13"/>
  <c r="F1247" i="13"/>
  <c r="C1247" i="13"/>
  <c r="F1246" i="13"/>
  <c r="C1246" i="13"/>
  <c r="F1245" i="13"/>
  <c r="C1245" i="13"/>
  <c r="F1244" i="13"/>
  <c r="C1244" i="13"/>
  <c r="F1243" i="13"/>
  <c r="C1243" i="13"/>
  <c r="F1242" i="13"/>
  <c r="C1242" i="13"/>
  <c r="F1241" i="13"/>
  <c r="C1241" i="13"/>
  <c r="F1240" i="13"/>
  <c r="C1240" i="13"/>
  <c r="F1239" i="13"/>
  <c r="C1239" i="13"/>
  <c r="F1238" i="13"/>
  <c r="C1238" i="13"/>
  <c r="F1237" i="13"/>
  <c r="C1237" i="13"/>
  <c r="F1236" i="13"/>
  <c r="C1236" i="13"/>
  <c r="F1235" i="13"/>
  <c r="C1235" i="13"/>
  <c r="F1234" i="13"/>
  <c r="C1234" i="13"/>
  <c r="F1233" i="13"/>
  <c r="C1233" i="13"/>
  <c r="F1232" i="13"/>
  <c r="C1232" i="13"/>
  <c r="F1231" i="13"/>
  <c r="C1231" i="13"/>
  <c r="F1230" i="13"/>
  <c r="C1230" i="13"/>
  <c r="F1229" i="13"/>
  <c r="C1229" i="13"/>
  <c r="F1228" i="13"/>
  <c r="C1228" i="13"/>
  <c r="F1227" i="13"/>
  <c r="C1227" i="13"/>
  <c r="F1226" i="13"/>
  <c r="C1226" i="13"/>
  <c r="F1225" i="13"/>
  <c r="C1225" i="13"/>
  <c r="F1224" i="13"/>
  <c r="C1224" i="13"/>
  <c r="F1223" i="13"/>
  <c r="C1223" i="13"/>
  <c r="F1222" i="13"/>
  <c r="C1222" i="13"/>
  <c r="F1221" i="13"/>
  <c r="C1221" i="13"/>
  <c r="F1220" i="13"/>
  <c r="C1220" i="13"/>
  <c r="F1219" i="13"/>
  <c r="C1219" i="13"/>
  <c r="F1218" i="13"/>
  <c r="C1218" i="13"/>
  <c r="F1217" i="13"/>
  <c r="C1217" i="13"/>
  <c r="F1216" i="13"/>
  <c r="C1216" i="13"/>
  <c r="F1215" i="13"/>
  <c r="C1215" i="13"/>
  <c r="F1214" i="13"/>
  <c r="C1214" i="13"/>
  <c r="F1213" i="13"/>
  <c r="C1213" i="13"/>
  <c r="F1212" i="13"/>
  <c r="C1212" i="13"/>
  <c r="F1211" i="13"/>
  <c r="C1211" i="13"/>
  <c r="F1210" i="13"/>
  <c r="C1210" i="13"/>
  <c r="F1209" i="13"/>
  <c r="C1209" i="13"/>
  <c r="F1208" i="13"/>
  <c r="C1208" i="13"/>
  <c r="F1207" i="13"/>
  <c r="C1207" i="13"/>
  <c r="F1206" i="13"/>
  <c r="C1206" i="13"/>
  <c r="F1205" i="13"/>
  <c r="C1205" i="13"/>
  <c r="F1204" i="13"/>
  <c r="C1204" i="13"/>
  <c r="F1203" i="13"/>
  <c r="C1203" i="13"/>
  <c r="F1202" i="13"/>
  <c r="C1202" i="13"/>
  <c r="F1201" i="13"/>
  <c r="C1201" i="13"/>
  <c r="F1200" i="13"/>
  <c r="C1200" i="13"/>
  <c r="F1199" i="13"/>
  <c r="C1199" i="13"/>
  <c r="F1198" i="13"/>
  <c r="C1198" i="13"/>
  <c r="F1197" i="13"/>
  <c r="C1197" i="13"/>
  <c r="F1196" i="13"/>
  <c r="C1196" i="13"/>
  <c r="F1195" i="13"/>
  <c r="C1195" i="13"/>
  <c r="F1194" i="13"/>
  <c r="C1194" i="13"/>
  <c r="F1193" i="13"/>
  <c r="C1193" i="13"/>
  <c r="F1192" i="13"/>
  <c r="C1192" i="13"/>
  <c r="F1191" i="13"/>
  <c r="C1191" i="13"/>
  <c r="F1190" i="13"/>
  <c r="C1190" i="13"/>
  <c r="F1189" i="13"/>
  <c r="C1189" i="13"/>
  <c r="F1188" i="13"/>
  <c r="C1188" i="13"/>
  <c r="F1187" i="13"/>
  <c r="C1187" i="13"/>
  <c r="F1186" i="13"/>
  <c r="C1186" i="13"/>
  <c r="F1185" i="13"/>
  <c r="C1185" i="13"/>
  <c r="F1184" i="13"/>
  <c r="C1184" i="13"/>
  <c r="F1183" i="13"/>
  <c r="C1183" i="13"/>
  <c r="F1182" i="13"/>
  <c r="C1182" i="13"/>
  <c r="F1181" i="13"/>
  <c r="C1181" i="13"/>
  <c r="F1180" i="13"/>
  <c r="C1180" i="13"/>
  <c r="F1179" i="13"/>
  <c r="C1179" i="13"/>
  <c r="F1178" i="13"/>
  <c r="C1178" i="13"/>
  <c r="F1177" i="13"/>
  <c r="C1177" i="13"/>
  <c r="F1176" i="13"/>
  <c r="C1176" i="13"/>
  <c r="F1175" i="13"/>
  <c r="C1175" i="13"/>
  <c r="F1174" i="13"/>
  <c r="C1174" i="13"/>
  <c r="F1173" i="13"/>
  <c r="C1173" i="13"/>
  <c r="F1172" i="13"/>
  <c r="C1172" i="13"/>
  <c r="F1171" i="13"/>
  <c r="C1171" i="13"/>
  <c r="F1170" i="13"/>
  <c r="C1170" i="13"/>
  <c r="F1169" i="13"/>
  <c r="C1169" i="13"/>
  <c r="F1168" i="13"/>
  <c r="C1168" i="13"/>
  <c r="F1167" i="13"/>
  <c r="C1167" i="13"/>
  <c r="F1166" i="13"/>
  <c r="C1166" i="13"/>
  <c r="F1165" i="13"/>
  <c r="C1165" i="13"/>
  <c r="F1164" i="13"/>
  <c r="C1164" i="13"/>
  <c r="F1163" i="13"/>
  <c r="C1163" i="13"/>
  <c r="F1162" i="13"/>
  <c r="C1162" i="13"/>
  <c r="F1161" i="13"/>
  <c r="C1161" i="13"/>
  <c r="F1160" i="13"/>
  <c r="C1160" i="13"/>
  <c r="F1159" i="13"/>
  <c r="C1159" i="13"/>
  <c r="F1158" i="13"/>
  <c r="C1158" i="13"/>
  <c r="F1157" i="13"/>
  <c r="C1157" i="13"/>
  <c r="F1156" i="13"/>
  <c r="C1156" i="13"/>
  <c r="F1155" i="13"/>
  <c r="C1155" i="13"/>
  <c r="F1154" i="13"/>
  <c r="C1154" i="13"/>
  <c r="F1153" i="13"/>
  <c r="C1153" i="13"/>
  <c r="F1152" i="13"/>
  <c r="C1152" i="13"/>
  <c r="F1151" i="13"/>
  <c r="C1151" i="13"/>
  <c r="F1150" i="13"/>
  <c r="C1150" i="13"/>
  <c r="F1149" i="13"/>
  <c r="C1149" i="13"/>
  <c r="F1148" i="13"/>
  <c r="C1148" i="13"/>
  <c r="F1147" i="13"/>
  <c r="C1147" i="13"/>
  <c r="F1146" i="13"/>
  <c r="C1146" i="13"/>
  <c r="F1145" i="13"/>
  <c r="C1145" i="13"/>
  <c r="F1144" i="13"/>
  <c r="C1144" i="13"/>
  <c r="F1143" i="13"/>
  <c r="C1143" i="13"/>
  <c r="F1142" i="13"/>
  <c r="C1142" i="13"/>
  <c r="F1141" i="13"/>
  <c r="C1141" i="13"/>
  <c r="F1140" i="13"/>
  <c r="C1140" i="13"/>
  <c r="F1139" i="13"/>
  <c r="C1139" i="13"/>
  <c r="F1138" i="13"/>
  <c r="C1138" i="13"/>
  <c r="F1137" i="13"/>
  <c r="C1137" i="13"/>
  <c r="F1136" i="13"/>
  <c r="C1136" i="13"/>
  <c r="F1135" i="13"/>
  <c r="C1135" i="13"/>
  <c r="F1134" i="13"/>
  <c r="C1134" i="13"/>
  <c r="F1133" i="13"/>
  <c r="C1133" i="13"/>
  <c r="F1132" i="13"/>
  <c r="C1132" i="13"/>
  <c r="F1131" i="13"/>
  <c r="C1131" i="13"/>
  <c r="F1130" i="13"/>
  <c r="C1130" i="13"/>
  <c r="F1129" i="13"/>
  <c r="C1129" i="13"/>
  <c r="F1128" i="13"/>
  <c r="C1128" i="13"/>
  <c r="F1127" i="13"/>
  <c r="C1127" i="13"/>
  <c r="F1126" i="13"/>
  <c r="C1126" i="13"/>
  <c r="F1125" i="13"/>
  <c r="C1125" i="13"/>
  <c r="F1124" i="13"/>
  <c r="C1124" i="13"/>
  <c r="F1123" i="13"/>
  <c r="C1123" i="13"/>
  <c r="F1122" i="13"/>
  <c r="C1122" i="13"/>
  <c r="F1121" i="13"/>
  <c r="C1121" i="13"/>
  <c r="F1120" i="13"/>
  <c r="C1120" i="13"/>
  <c r="F1119" i="13"/>
  <c r="C1119" i="13"/>
  <c r="F1118" i="13"/>
  <c r="C1118" i="13"/>
  <c r="F1117" i="13"/>
  <c r="C1117" i="13"/>
  <c r="F1116" i="13"/>
  <c r="C1116" i="13"/>
  <c r="F1115" i="13"/>
  <c r="C1115" i="13"/>
  <c r="F1114" i="13"/>
  <c r="C1114" i="13"/>
  <c r="F1113" i="13"/>
  <c r="C1113" i="13"/>
  <c r="F1112" i="13"/>
  <c r="C1112" i="13"/>
  <c r="F1111" i="13"/>
  <c r="C1111" i="13"/>
  <c r="F1110" i="13"/>
  <c r="C1110" i="13"/>
  <c r="F1109" i="13"/>
  <c r="C1109" i="13"/>
  <c r="F1108" i="13"/>
  <c r="C1108" i="13"/>
  <c r="F1107" i="13"/>
  <c r="C1107" i="13"/>
  <c r="F1106" i="13"/>
  <c r="C1106" i="13"/>
  <c r="F1105" i="13"/>
  <c r="C1105" i="13"/>
  <c r="F1104" i="13"/>
  <c r="C1104" i="13"/>
  <c r="F1103" i="13"/>
  <c r="C1103" i="13"/>
  <c r="F1102" i="13"/>
  <c r="C1102" i="13"/>
  <c r="F1101" i="13"/>
  <c r="C1101" i="13"/>
  <c r="F1100" i="13"/>
  <c r="C1100" i="13"/>
  <c r="F1099" i="13"/>
  <c r="C1099" i="13"/>
  <c r="F1098" i="13"/>
  <c r="C1098" i="13"/>
  <c r="F1097" i="13"/>
  <c r="C1097" i="13"/>
  <c r="F1096" i="13"/>
  <c r="C1096" i="13"/>
  <c r="F1095" i="13"/>
  <c r="C1095" i="13"/>
  <c r="F1094" i="13"/>
  <c r="C1094" i="13"/>
  <c r="F1093" i="13"/>
  <c r="C1093" i="13"/>
  <c r="F1092" i="13"/>
  <c r="C1092" i="13"/>
  <c r="F1091" i="13"/>
  <c r="C1091" i="13"/>
  <c r="F1090" i="13"/>
  <c r="C1090" i="13"/>
  <c r="F1089" i="13"/>
  <c r="C1089" i="13"/>
  <c r="F1088" i="13"/>
  <c r="C1088" i="13"/>
  <c r="F1087" i="13"/>
  <c r="C1087" i="13"/>
  <c r="F1086" i="13"/>
  <c r="C1086" i="13"/>
  <c r="F1085" i="13"/>
  <c r="C1085" i="13"/>
  <c r="F1084" i="13"/>
  <c r="C1084" i="13"/>
  <c r="F1083" i="13"/>
  <c r="C1083" i="13"/>
  <c r="F1082" i="13"/>
  <c r="C1082" i="13"/>
  <c r="F1081" i="13"/>
  <c r="C1081" i="13"/>
  <c r="F1080" i="13"/>
  <c r="C1080" i="13"/>
  <c r="F1079" i="13"/>
  <c r="C1079" i="13"/>
  <c r="F1078" i="13"/>
  <c r="C1078" i="13"/>
  <c r="F1077" i="13"/>
  <c r="C1077" i="13"/>
  <c r="F1076" i="13"/>
  <c r="C1076" i="13"/>
  <c r="F1075" i="13"/>
  <c r="C1075" i="13"/>
  <c r="F1074" i="13"/>
  <c r="C1074" i="13"/>
  <c r="F1073" i="13"/>
  <c r="C1073" i="13"/>
  <c r="F1072" i="13"/>
  <c r="C1072" i="13"/>
  <c r="F1071" i="13"/>
  <c r="C1071" i="13"/>
  <c r="F1070" i="13"/>
  <c r="C1070" i="13"/>
  <c r="F1069" i="13"/>
  <c r="C1069" i="13"/>
  <c r="F1068" i="13"/>
  <c r="C1068" i="13"/>
  <c r="F1067" i="13"/>
  <c r="C1067" i="13"/>
  <c r="F1066" i="13"/>
  <c r="C1066" i="13"/>
  <c r="F1065" i="13"/>
  <c r="C1065" i="13"/>
  <c r="F1064" i="13"/>
  <c r="C1064" i="13"/>
  <c r="F1063" i="13"/>
  <c r="C1063" i="13"/>
  <c r="F1062" i="13"/>
  <c r="C1062" i="13"/>
  <c r="F1061" i="13"/>
  <c r="C1061" i="13"/>
  <c r="F1060" i="13"/>
  <c r="C1060" i="13"/>
  <c r="F1059" i="13"/>
  <c r="C1059" i="13"/>
  <c r="F1058" i="13"/>
  <c r="C1058" i="13"/>
  <c r="F1057" i="13"/>
  <c r="C1057" i="13"/>
  <c r="F1056" i="13"/>
  <c r="C1056" i="13"/>
  <c r="F1055" i="13"/>
  <c r="C1055" i="13"/>
  <c r="F1054" i="13"/>
  <c r="C1054" i="13"/>
  <c r="F1053" i="13"/>
  <c r="C1053" i="13"/>
  <c r="F1052" i="13"/>
  <c r="C1052" i="13"/>
  <c r="F1051" i="13"/>
  <c r="C1051" i="13"/>
  <c r="F1050" i="13"/>
  <c r="C1050" i="13"/>
  <c r="F1049" i="13"/>
  <c r="C1049" i="13"/>
  <c r="F1048" i="13"/>
  <c r="C1048" i="13"/>
  <c r="F1047" i="13"/>
  <c r="C1047" i="13"/>
  <c r="F1046" i="13"/>
  <c r="C1046" i="13"/>
  <c r="F1045" i="13"/>
  <c r="C1045" i="13"/>
  <c r="F1044" i="13"/>
  <c r="C1044" i="13"/>
  <c r="F1043" i="13"/>
  <c r="C1043" i="13"/>
  <c r="F1042" i="13"/>
  <c r="C1042" i="13"/>
  <c r="F1041" i="13"/>
  <c r="C1041" i="13"/>
  <c r="F1040" i="13"/>
  <c r="C1040" i="13"/>
  <c r="F1039" i="13"/>
  <c r="C1039" i="13"/>
  <c r="F1038" i="13"/>
  <c r="C1038" i="13"/>
  <c r="F1037" i="13"/>
  <c r="C1037" i="13"/>
  <c r="F1036" i="13"/>
  <c r="C1036" i="13"/>
  <c r="F1035" i="13"/>
  <c r="C1035" i="13"/>
  <c r="F1034" i="13"/>
  <c r="C1034" i="13"/>
  <c r="F1033" i="13"/>
  <c r="C1033" i="13"/>
  <c r="F1032" i="13"/>
  <c r="C1032" i="13"/>
  <c r="F1031" i="13"/>
  <c r="C1031" i="13"/>
  <c r="F1030" i="13"/>
  <c r="C1030" i="13"/>
  <c r="F1029" i="13"/>
  <c r="C1029" i="13"/>
  <c r="F1028" i="13"/>
  <c r="C1028" i="13"/>
  <c r="F1027" i="13"/>
  <c r="C1027" i="13"/>
  <c r="F1026" i="13"/>
  <c r="C1026" i="13"/>
  <c r="F1025" i="13"/>
  <c r="C1025" i="13"/>
  <c r="F1024" i="13"/>
  <c r="C1024" i="13"/>
  <c r="F1023" i="13"/>
  <c r="C1023" i="13"/>
  <c r="F1022" i="13"/>
  <c r="C1022" i="13"/>
  <c r="F1021" i="13"/>
  <c r="C1021" i="13"/>
  <c r="F1020" i="13"/>
  <c r="C1020" i="13"/>
  <c r="F1019" i="13"/>
  <c r="C1019" i="13"/>
  <c r="F1018" i="13"/>
  <c r="C1018" i="13"/>
  <c r="F1017" i="13"/>
  <c r="C1017" i="13"/>
  <c r="F1016" i="13"/>
  <c r="C1016" i="13"/>
  <c r="F1015" i="13"/>
  <c r="C1015" i="13"/>
  <c r="F1014" i="13"/>
  <c r="C1014" i="13"/>
  <c r="F1013" i="13"/>
  <c r="C1013" i="13"/>
  <c r="F1012" i="13"/>
  <c r="C1012" i="13"/>
  <c r="F1011" i="13"/>
  <c r="C1011" i="13"/>
  <c r="F1010" i="13"/>
  <c r="C1010" i="13"/>
  <c r="F1009" i="13"/>
  <c r="C1009" i="13"/>
  <c r="F1008" i="13"/>
  <c r="C1008" i="13"/>
  <c r="F1007" i="13"/>
  <c r="C1007" i="13"/>
  <c r="F1006" i="13"/>
  <c r="C1006" i="13"/>
  <c r="F1005" i="13"/>
  <c r="C1005" i="13"/>
  <c r="F1004" i="13"/>
  <c r="C1004" i="13"/>
  <c r="F1003" i="13"/>
  <c r="C1003" i="13"/>
  <c r="F1002" i="13"/>
  <c r="C1002" i="13"/>
  <c r="F1001" i="13"/>
  <c r="C1001" i="13"/>
  <c r="F1000" i="13"/>
  <c r="C1000" i="13"/>
  <c r="F999" i="13"/>
  <c r="C999" i="13"/>
  <c r="F998" i="13"/>
  <c r="C998" i="13"/>
  <c r="F997" i="13"/>
  <c r="C997" i="13"/>
  <c r="F996" i="13"/>
  <c r="C996" i="13"/>
  <c r="F995" i="13"/>
  <c r="C995" i="13"/>
  <c r="F994" i="13"/>
  <c r="C994" i="13"/>
  <c r="F993" i="13"/>
  <c r="C993" i="13"/>
  <c r="F992" i="13"/>
  <c r="C992" i="13"/>
  <c r="F991" i="13"/>
  <c r="C991" i="13"/>
  <c r="F990" i="13"/>
  <c r="C990" i="13"/>
  <c r="F989" i="13"/>
  <c r="C989" i="13"/>
  <c r="F988" i="13"/>
  <c r="C988" i="13"/>
  <c r="F987" i="13"/>
  <c r="C987" i="13"/>
  <c r="F986" i="13"/>
  <c r="C986" i="13"/>
  <c r="F985" i="13"/>
  <c r="C985" i="13"/>
  <c r="F984" i="13"/>
  <c r="C984" i="13"/>
  <c r="F983" i="13"/>
  <c r="C983" i="13"/>
  <c r="F982" i="13"/>
  <c r="C982" i="13"/>
  <c r="F981" i="13"/>
  <c r="C981" i="13"/>
  <c r="F980" i="13"/>
  <c r="C980" i="13"/>
  <c r="F979" i="13"/>
  <c r="C979" i="13"/>
  <c r="F978" i="13"/>
  <c r="C978" i="13"/>
  <c r="F977" i="13"/>
  <c r="C977" i="13"/>
  <c r="F976" i="13"/>
  <c r="C976" i="13"/>
  <c r="F975" i="13"/>
  <c r="C975" i="13"/>
  <c r="F974" i="13"/>
  <c r="C974" i="13"/>
  <c r="F973" i="13"/>
  <c r="C973" i="13"/>
  <c r="F972" i="13"/>
  <c r="C972" i="13"/>
  <c r="F971" i="13"/>
  <c r="C971" i="13"/>
  <c r="F970" i="13"/>
  <c r="C970" i="13"/>
  <c r="F969" i="13"/>
  <c r="C969" i="13"/>
  <c r="F968" i="13"/>
  <c r="C968" i="13"/>
  <c r="F967" i="13"/>
  <c r="C967" i="13"/>
  <c r="F966" i="13"/>
  <c r="C966" i="13"/>
  <c r="F965" i="13"/>
  <c r="C965" i="13"/>
  <c r="F964" i="13"/>
  <c r="C964" i="13"/>
  <c r="F963" i="13"/>
  <c r="C963" i="13"/>
  <c r="F962" i="13"/>
  <c r="C962" i="13"/>
  <c r="F961" i="13"/>
  <c r="C961" i="13"/>
  <c r="F960" i="13"/>
  <c r="C960" i="13"/>
  <c r="F959" i="13"/>
  <c r="C959" i="13"/>
  <c r="F958" i="13"/>
  <c r="C958" i="13"/>
  <c r="F957" i="13"/>
  <c r="C957" i="13"/>
  <c r="F956" i="13"/>
  <c r="C956" i="13"/>
  <c r="F955" i="13"/>
  <c r="C955" i="13"/>
  <c r="F954" i="13"/>
  <c r="C954" i="13"/>
  <c r="F953" i="13"/>
  <c r="C953" i="13"/>
  <c r="F952" i="13"/>
  <c r="C952" i="13"/>
  <c r="F951" i="13"/>
  <c r="C951" i="13"/>
  <c r="F950" i="13"/>
  <c r="C950" i="13"/>
  <c r="F949" i="13"/>
  <c r="C949" i="13"/>
  <c r="F948" i="13"/>
  <c r="C948" i="13"/>
  <c r="F947" i="13"/>
  <c r="C947" i="13"/>
  <c r="F946" i="13"/>
  <c r="C946" i="13"/>
  <c r="F945" i="13"/>
  <c r="C945" i="13"/>
  <c r="F944" i="13"/>
  <c r="C944" i="13"/>
  <c r="F943" i="13"/>
  <c r="C943" i="13"/>
  <c r="F942" i="13"/>
  <c r="C942" i="13"/>
  <c r="F941" i="13"/>
  <c r="C941" i="13"/>
  <c r="F940" i="13"/>
  <c r="C940" i="13"/>
  <c r="F939" i="13"/>
  <c r="C939" i="13"/>
  <c r="F938" i="13"/>
  <c r="C938" i="13"/>
  <c r="F937" i="13"/>
  <c r="C937" i="13"/>
  <c r="F936" i="13"/>
  <c r="C936" i="13"/>
  <c r="F935" i="13"/>
  <c r="C935" i="13"/>
  <c r="F934" i="13"/>
  <c r="C934" i="13"/>
  <c r="F933" i="13"/>
  <c r="C933" i="13"/>
  <c r="F932" i="13"/>
  <c r="C932" i="13"/>
  <c r="F931" i="13"/>
  <c r="C931" i="13"/>
  <c r="F930" i="13"/>
  <c r="C930" i="13"/>
  <c r="F929" i="13"/>
  <c r="C929" i="13"/>
  <c r="F928" i="13"/>
  <c r="C928" i="13"/>
  <c r="F927" i="13"/>
  <c r="C927" i="13"/>
  <c r="F926" i="13"/>
  <c r="C926" i="13"/>
  <c r="F925" i="13"/>
  <c r="C925" i="13"/>
  <c r="F924" i="13"/>
  <c r="C924" i="13"/>
  <c r="F923" i="13"/>
  <c r="C923" i="13"/>
  <c r="F922" i="13"/>
  <c r="C922" i="13"/>
  <c r="F921" i="13"/>
  <c r="C921" i="13"/>
  <c r="F920" i="13"/>
  <c r="C920" i="13"/>
  <c r="F919" i="13"/>
  <c r="C919" i="13"/>
  <c r="F918" i="13"/>
  <c r="C918" i="13"/>
  <c r="F917" i="13"/>
  <c r="C917" i="13"/>
  <c r="F916" i="13"/>
  <c r="C916" i="13"/>
  <c r="F915" i="13"/>
  <c r="C915" i="13"/>
  <c r="F914" i="13"/>
  <c r="C914" i="13"/>
  <c r="F913" i="13"/>
  <c r="C913" i="13"/>
  <c r="F912" i="13"/>
  <c r="C912" i="13"/>
  <c r="F911" i="13"/>
  <c r="C911" i="13"/>
  <c r="F910" i="13"/>
  <c r="C910" i="13"/>
  <c r="F909" i="13"/>
  <c r="C909" i="13"/>
  <c r="F908" i="13"/>
  <c r="C908" i="13"/>
  <c r="F907" i="13"/>
  <c r="C907" i="13"/>
  <c r="F906" i="13"/>
  <c r="C906" i="13"/>
  <c r="F905" i="13"/>
  <c r="C905" i="13"/>
  <c r="F904" i="13"/>
  <c r="C904" i="13"/>
  <c r="F903" i="13"/>
  <c r="C903" i="13"/>
  <c r="F902" i="13"/>
  <c r="C902" i="13"/>
  <c r="F901" i="13"/>
  <c r="C901" i="13"/>
  <c r="F900" i="13"/>
  <c r="C900" i="13"/>
  <c r="F899" i="13"/>
  <c r="C899" i="13"/>
  <c r="F898" i="13"/>
  <c r="C898" i="13"/>
  <c r="F897" i="13"/>
  <c r="C897" i="13"/>
  <c r="F896" i="13"/>
  <c r="C896" i="13"/>
  <c r="F895" i="13"/>
  <c r="C895" i="13"/>
  <c r="F894" i="13"/>
  <c r="C894" i="13"/>
  <c r="F893" i="13"/>
  <c r="C893" i="13"/>
  <c r="F892" i="13"/>
  <c r="C892" i="13"/>
  <c r="F891" i="13"/>
  <c r="C891" i="13"/>
  <c r="F890" i="13"/>
  <c r="C890" i="13"/>
  <c r="F889" i="13"/>
  <c r="C889" i="13"/>
  <c r="F888" i="13"/>
  <c r="C888" i="13"/>
  <c r="F887" i="13"/>
  <c r="C887" i="13"/>
  <c r="F886" i="13"/>
  <c r="C886" i="13"/>
  <c r="F885" i="13"/>
  <c r="C885" i="13"/>
  <c r="F884" i="13"/>
  <c r="C884" i="13"/>
  <c r="F883" i="13"/>
  <c r="C883" i="13"/>
  <c r="F882" i="13"/>
  <c r="C882" i="13"/>
  <c r="F881" i="13"/>
  <c r="C881" i="13"/>
  <c r="F880" i="13"/>
  <c r="C880" i="13"/>
  <c r="F879" i="13"/>
  <c r="C879" i="13"/>
  <c r="F878" i="13"/>
  <c r="C878" i="13"/>
  <c r="L74" i="18" s="1"/>
  <c r="F877" i="13"/>
  <c r="C877" i="13"/>
  <c r="F876" i="13"/>
  <c r="C876" i="13"/>
  <c r="F875" i="13"/>
  <c r="C875" i="13"/>
  <c r="F874" i="13"/>
  <c r="C874" i="13"/>
  <c r="F873" i="13"/>
  <c r="C873" i="13"/>
  <c r="F872" i="13"/>
  <c r="C872" i="13"/>
  <c r="F871" i="13"/>
  <c r="C871" i="13"/>
  <c r="F870" i="13"/>
  <c r="C870" i="13"/>
  <c r="F869" i="13"/>
  <c r="C869" i="13"/>
  <c r="F868" i="13"/>
  <c r="C868" i="13"/>
  <c r="F867" i="13"/>
  <c r="C867" i="13"/>
  <c r="F866" i="13"/>
  <c r="C866" i="13"/>
  <c r="F865" i="13"/>
  <c r="C865" i="13"/>
  <c r="F864" i="13"/>
  <c r="C864" i="13"/>
  <c r="F863" i="13"/>
  <c r="C863" i="13"/>
  <c r="F862" i="13"/>
  <c r="C862" i="13"/>
  <c r="F861" i="13"/>
  <c r="C861" i="13"/>
  <c r="F860" i="13"/>
  <c r="C860" i="13"/>
  <c r="F859" i="13"/>
  <c r="C859" i="13"/>
  <c r="F858" i="13"/>
  <c r="C858" i="13"/>
  <c r="F857" i="13"/>
  <c r="C857" i="13"/>
  <c r="F856" i="13"/>
  <c r="C856" i="13"/>
  <c r="F855" i="13"/>
  <c r="C855" i="13"/>
  <c r="F854" i="13"/>
  <c r="C854" i="13"/>
  <c r="F853" i="13"/>
  <c r="C853" i="13"/>
  <c r="F852" i="13"/>
  <c r="C852" i="13"/>
  <c r="F851" i="13"/>
  <c r="C851" i="13"/>
  <c r="F850" i="13"/>
  <c r="C850" i="13"/>
  <c r="F849" i="13"/>
  <c r="C849" i="13"/>
  <c r="F848" i="13"/>
  <c r="C848" i="13"/>
  <c r="F847" i="13"/>
  <c r="C847" i="13"/>
  <c r="F846" i="13"/>
  <c r="C846" i="13"/>
  <c r="F845" i="13"/>
  <c r="C845" i="13"/>
  <c r="F844" i="13"/>
  <c r="C844" i="13"/>
  <c r="F843" i="13"/>
  <c r="C843" i="13"/>
  <c r="F842" i="13"/>
  <c r="C842" i="13"/>
  <c r="F841" i="13"/>
  <c r="C841" i="13"/>
  <c r="F840" i="13"/>
  <c r="C840" i="13"/>
  <c r="F839" i="13"/>
  <c r="C839" i="13"/>
  <c r="F838" i="13"/>
  <c r="C838" i="13"/>
  <c r="F837" i="13"/>
  <c r="C837" i="13"/>
  <c r="F836" i="13"/>
  <c r="C836" i="13"/>
  <c r="F835" i="13"/>
  <c r="C835" i="13"/>
  <c r="F834" i="13"/>
  <c r="C834" i="13"/>
  <c r="F833" i="13"/>
  <c r="C833" i="13"/>
  <c r="F832" i="13"/>
  <c r="C832" i="13"/>
  <c r="F831" i="13"/>
  <c r="C831" i="13"/>
  <c r="F830" i="13"/>
  <c r="C830" i="13"/>
  <c r="F829" i="13"/>
  <c r="C829" i="13"/>
  <c r="F828" i="13"/>
  <c r="C828" i="13"/>
  <c r="F827" i="13"/>
  <c r="C827" i="13"/>
  <c r="F826" i="13"/>
  <c r="C826" i="13"/>
  <c r="F825" i="13"/>
  <c r="C825" i="13"/>
  <c r="F824" i="13"/>
  <c r="C824" i="13"/>
  <c r="F823" i="13"/>
  <c r="C823" i="13"/>
  <c r="F822" i="13"/>
  <c r="C822" i="13"/>
  <c r="F821" i="13"/>
  <c r="C821" i="13"/>
  <c r="F820" i="13"/>
  <c r="C820" i="13"/>
  <c r="F819" i="13"/>
  <c r="C819" i="13"/>
  <c r="F818" i="13"/>
  <c r="C818" i="13"/>
  <c r="F817" i="13"/>
  <c r="C817" i="13"/>
  <c r="F816" i="13"/>
  <c r="C816" i="13"/>
  <c r="F815" i="13"/>
  <c r="C815" i="13"/>
  <c r="L90" i="18" s="1"/>
  <c r="F814" i="13"/>
  <c r="C814" i="13"/>
  <c r="F813" i="13"/>
  <c r="C813" i="13"/>
  <c r="F812" i="13"/>
  <c r="C812" i="13"/>
  <c r="F811" i="13"/>
  <c r="C811" i="13"/>
  <c r="F810" i="13"/>
  <c r="C810" i="13"/>
  <c r="F809" i="13"/>
  <c r="C809" i="13"/>
  <c r="F808" i="13"/>
  <c r="C808" i="13"/>
  <c r="F807" i="13"/>
  <c r="C807" i="13"/>
  <c r="F806" i="13"/>
  <c r="C806" i="13"/>
  <c r="F805" i="13"/>
  <c r="C805" i="13"/>
  <c r="F804" i="13"/>
  <c r="C804" i="13"/>
  <c r="F803" i="13"/>
  <c r="C803" i="13"/>
  <c r="F802" i="13"/>
  <c r="C802" i="13"/>
  <c r="F801" i="13"/>
  <c r="C801" i="13"/>
  <c r="F800" i="13"/>
  <c r="C800" i="13"/>
  <c r="F799" i="13"/>
  <c r="C799" i="13"/>
  <c r="F798" i="13"/>
  <c r="C798" i="13"/>
  <c r="F797" i="13"/>
  <c r="C797" i="13"/>
  <c r="F796" i="13"/>
  <c r="C796" i="13"/>
  <c r="F795" i="13"/>
  <c r="C795" i="13"/>
  <c r="F794" i="13"/>
  <c r="C794" i="13"/>
  <c r="F793" i="13"/>
  <c r="C793" i="13"/>
  <c r="F792" i="13"/>
  <c r="C792" i="13"/>
  <c r="F791" i="13"/>
  <c r="C791" i="13"/>
  <c r="F790" i="13"/>
  <c r="C790" i="13"/>
  <c r="F789" i="13"/>
  <c r="C789" i="13"/>
  <c r="F788" i="13"/>
  <c r="C788" i="13"/>
  <c r="F787" i="13"/>
  <c r="C787" i="13"/>
  <c r="F786" i="13"/>
  <c r="C786" i="13"/>
  <c r="F785" i="13"/>
  <c r="C785" i="13"/>
  <c r="F784" i="13"/>
  <c r="C784" i="13"/>
  <c r="F783" i="13"/>
  <c r="C783" i="13"/>
  <c r="F782" i="13"/>
  <c r="C782" i="13"/>
  <c r="F781" i="13"/>
  <c r="C781" i="13"/>
  <c r="F780" i="13"/>
  <c r="C780" i="13"/>
  <c r="F779" i="13"/>
  <c r="C779" i="13"/>
  <c r="F778" i="13"/>
  <c r="C778" i="13"/>
  <c r="F777" i="13"/>
  <c r="C777" i="13"/>
  <c r="F776" i="13"/>
  <c r="C776" i="13"/>
  <c r="F775" i="13"/>
  <c r="C775" i="13"/>
  <c r="F774" i="13"/>
  <c r="C774" i="13"/>
  <c r="F773" i="13"/>
  <c r="C773" i="13"/>
  <c r="F772" i="13"/>
  <c r="C772" i="13"/>
  <c r="F771" i="13"/>
  <c r="C771" i="13"/>
  <c r="F770" i="13"/>
  <c r="C770" i="13"/>
  <c r="F769" i="13"/>
  <c r="C769" i="13"/>
  <c r="F768" i="13"/>
  <c r="C768" i="13"/>
  <c r="F767" i="13"/>
  <c r="C767" i="13"/>
  <c r="F766" i="13"/>
  <c r="C766" i="13"/>
  <c r="F765" i="13"/>
  <c r="C765" i="13"/>
  <c r="F764" i="13"/>
  <c r="C764" i="13"/>
  <c r="F763" i="13"/>
  <c r="C763" i="13"/>
  <c r="F762" i="13"/>
  <c r="C762" i="13"/>
  <c r="F761" i="13"/>
  <c r="C761" i="13"/>
  <c r="F760" i="13"/>
  <c r="C760" i="13"/>
  <c r="F759" i="13"/>
  <c r="C759" i="13"/>
  <c r="F758" i="13"/>
  <c r="C758" i="13"/>
  <c r="F757" i="13"/>
  <c r="C757" i="13"/>
  <c r="F756" i="13"/>
  <c r="C756" i="13"/>
  <c r="F755" i="13"/>
  <c r="C755" i="13"/>
  <c r="F754" i="13"/>
  <c r="C754" i="13"/>
  <c r="F753" i="13"/>
  <c r="C753" i="13"/>
  <c r="F752" i="13"/>
  <c r="C752" i="13"/>
  <c r="F751" i="13"/>
  <c r="C751" i="13"/>
  <c r="F750" i="13"/>
  <c r="C750" i="13"/>
  <c r="F749" i="13"/>
  <c r="C749" i="13"/>
  <c r="F748" i="13"/>
  <c r="C748" i="13"/>
  <c r="F747" i="13"/>
  <c r="C747" i="13"/>
  <c r="F746" i="13"/>
  <c r="C746" i="13"/>
  <c r="F745" i="13"/>
  <c r="C745" i="13"/>
  <c r="F744" i="13"/>
  <c r="C744" i="13"/>
  <c r="F743" i="13"/>
  <c r="C743" i="13"/>
  <c r="F742" i="13"/>
  <c r="C742" i="13"/>
  <c r="F741" i="13"/>
  <c r="C741" i="13"/>
  <c r="F740" i="13"/>
  <c r="C740" i="13"/>
  <c r="F739" i="13"/>
  <c r="C739" i="13"/>
  <c r="F738" i="13"/>
  <c r="C738" i="13"/>
  <c r="F737" i="13"/>
  <c r="C737" i="13"/>
  <c r="F736" i="13"/>
  <c r="C736" i="13"/>
  <c r="F735" i="13"/>
  <c r="C735" i="13"/>
  <c r="F734" i="13"/>
  <c r="C734" i="13"/>
  <c r="F733" i="13"/>
  <c r="C733" i="13"/>
  <c r="F732" i="13"/>
  <c r="C732" i="13"/>
  <c r="F731" i="13"/>
  <c r="C731" i="13"/>
  <c r="F730" i="13"/>
  <c r="C730" i="13"/>
  <c r="F729" i="13"/>
  <c r="C729" i="13"/>
  <c r="F728" i="13"/>
  <c r="C728" i="13"/>
  <c r="F727" i="13"/>
  <c r="C727" i="13"/>
  <c r="F726" i="13"/>
  <c r="C726" i="13"/>
  <c r="F725" i="13"/>
  <c r="C725" i="13"/>
  <c r="F724" i="13"/>
  <c r="C724" i="13"/>
  <c r="F723" i="13"/>
  <c r="C723" i="13"/>
  <c r="F722" i="13"/>
  <c r="C722" i="13"/>
  <c r="F721" i="13"/>
  <c r="C721" i="13"/>
  <c r="F720" i="13"/>
  <c r="C720" i="13"/>
  <c r="F719" i="13"/>
  <c r="C719" i="13"/>
  <c r="F718" i="13"/>
  <c r="C718" i="13"/>
  <c r="F717" i="13"/>
  <c r="C717" i="13"/>
  <c r="F716" i="13"/>
  <c r="C716" i="13"/>
  <c r="F715" i="13"/>
  <c r="C715" i="13"/>
  <c r="F714" i="13"/>
  <c r="C714" i="13"/>
  <c r="F713" i="13"/>
  <c r="C713" i="13"/>
  <c r="F712" i="13"/>
  <c r="C712" i="13"/>
  <c r="F711" i="13"/>
  <c r="C711" i="13"/>
  <c r="F710" i="13"/>
  <c r="C710" i="13"/>
  <c r="F709" i="13"/>
  <c r="C709" i="13"/>
  <c r="F708" i="13"/>
  <c r="C708" i="13"/>
  <c r="F707" i="13"/>
  <c r="C707" i="13"/>
  <c r="F706" i="13"/>
  <c r="C706" i="13"/>
  <c r="F705" i="13"/>
  <c r="C705" i="13"/>
  <c r="F704" i="13"/>
  <c r="C704" i="13"/>
  <c r="F703" i="13"/>
  <c r="C703" i="13"/>
  <c r="F702" i="13"/>
  <c r="C702" i="13"/>
  <c r="F701" i="13"/>
  <c r="C701" i="13"/>
  <c r="F700" i="13"/>
  <c r="C700" i="13"/>
  <c r="F699" i="13"/>
  <c r="C699" i="13"/>
  <c r="F698" i="13"/>
  <c r="C698" i="13"/>
  <c r="F697" i="13"/>
  <c r="C697" i="13"/>
  <c r="F696" i="13"/>
  <c r="C696" i="13"/>
  <c r="F695" i="13"/>
  <c r="C695" i="13"/>
  <c r="F694" i="13"/>
  <c r="C694" i="13"/>
  <c r="F693" i="13"/>
  <c r="C693" i="13"/>
  <c r="F692" i="13"/>
  <c r="C692" i="13"/>
  <c r="F691" i="13"/>
  <c r="C691" i="13"/>
  <c r="F690" i="13"/>
  <c r="C690" i="13"/>
  <c r="F689" i="13"/>
  <c r="C689" i="13"/>
  <c r="F688" i="13"/>
  <c r="C688" i="13"/>
  <c r="F687" i="13"/>
  <c r="C687" i="13"/>
  <c r="F686" i="13"/>
  <c r="C686" i="13"/>
  <c r="F685" i="13"/>
  <c r="C685" i="13"/>
  <c r="F684" i="13"/>
  <c r="C684" i="13"/>
  <c r="F683" i="13"/>
  <c r="C683" i="13"/>
  <c r="F682" i="13"/>
  <c r="C682" i="13"/>
  <c r="F681" i="13"/>
  <c r="C681" i="13"/>
  <c r="F680" i="13"/>
  <c r="C680" i="13"/>
  <c r="F679" i="13"/>
  <c r="C679" i="13"/>
  <c r="F678" i="13"/>
  <c r="C678" i="13"/>
  <c r="F677" i="13"/>
  <c r="C677" i="13"/>
  <c r="F676" i="13"/>
  <c r="C676" i="13"/>
  <c r="F675" i="13"/>
  <c r="C675" i="13"/>
  <c r="F674" i="13"/>
  <c r="C674" i="13"/>
  <c r="F673" i="13"/>
  <c r="C673" i="13"/>
  <c r="F672" i="13"/>
  <c r="C672" i="13"/>
  <c r="F671" i="13"/>
  <c r="C671" i="13"/>
  <c r="F670" i="13"/>
  <c r="C670" i="13"/>
  <c r="F669" i="13"/>
  <c r="C669" i="13"/>
  <c r="F668" i="13"/>
  <c r="C668" i="13"/>
  <c r="F667" i="13"/>
  <c r="C667" i="13"/>
  <c r="F666" i="13"/>
  <c r="C666" i="13"/>
  <c r="F665" i="13"/>
  <c r="C665" i="13"/>
  <c r="F664" i="13"/>
  <c r="C664" i="13"/>
  <c r="F663" i="13"/>
  <c r="C663" i="13"/>
  <c r="F662" i="13"/>
  <c r="C662" i="13"/>
  <c r="F661" i="13"/>
  <c r="C661" i="13"/>
  <c r="F660" i="13"/>
  <c r="C660" i="13"/>
  <c r="F659" i="13"/>
  <c r="C659" i="13"/>
  <c r="F658" i="13"/>
  <c r="C658" i="13"/>
  <c r="F657" i="13"/>
  <c r="C657" i="13"/>
  <c r="F656" i="13"/>
  <c r="C656" i="13"/>
  <c r="F655" i="13"/>
  <c r="C655" i="13"/>
  <c r="F654" i="13"/>
  <c r="C654" i="13"/>
  <c r="F653" i="13"/>
  <c r="C653" i="13"/>
  <c r="F652" i="13"/>
  <c r="C652" i="13"/>
  <c r="F651" i="13"/>
  <c r="C651" i="13"/>
  <c r="F650" i="13"/>
  <c r="C650" i="13"/>
  <c r="F649" i="13"/>
  <c r="C649" i="13"/>
  <c r="F648" i="13"/>
  <c r="C648" i="13"/>
  <c r="F647" i="13"/>
  <c r="C647" i="13"/>
  <c r="F646" i="13"/>
  <c r="C646" i="13"/>
  <c r="F645" i="13"/>
  <c r="C645" i="13"/>
  <c r="F644" i="13"/>
  <c r="C644" i="13"/>
  <c r="F643" i="13"/>
  <c r="C643" i="13"/>
  <c r="F642" i="13"/>
  <c r="C642" i="13"/>
  <c r="F641" i="13"/>
  <c r="C641" i="13"/>
  <c r="F640" i="13"/>
  <c r="C640" i="13"/>
  <c r="F639" i="13"/>
  <c r="C639" i="13"/>
  <c r="F638" i="13"/>
  <c r="C638" i="13"/>
  <c r="F637" i="13"/>
  <c r="C637" i="13"/>
  <c r="F636" i="13"/>
  <c r="C636" i="13"/>
  <c r="F635" i="13"/>
  <c r="C635" i="13"/>
  <c r="F634" i="13"/>
  <c r="C634" i="13"/>
  <c r="F633" i="13"/>
  <c r="C633" i="13"/>
  <c r="F632" i="13"/>
  <c r="C632" i="13"/>
  <c r="F631" i="13"/>
  <c r="C631" i="13"/>
  <c r="F630" i="13"/>
  <c r="C630" i="13"/>
  <c r="F629" i="13"/>
  <c r="C629" i="13"/>
  <c r="F628" i="13"/>
  <c r="C628" i="13"/>
  <c r="F627" i="13"/>
  <c r="C627" i="13"/>
  <c r="F626" i="13"/>
  <c r="C626" i="13"/>
  <c r="F625" i="13"/>
  <c r="C625" i="13"/>
  <c r="F624" i="13"/>
  <c r="C624" i="13"/>
  <c r="F623" i="13"/>
  <c r="C623" i="13"/>
  <c r="F622" i="13"/>
  <c r="C622" i="13"/>
  <c r="F621" i="13"/>
  <c r="C621" i="13"/>
  <c r="F620" i="13"/>
  <c r="C620" i="13"/>
  <c r="F619" i="13"/>
  <c r="C619" i="13"/>
  <c r="F618" i="13"/>
  <c r="C618" i="13"/>
  <c r="F617" i="13"/>
  <c r="C617" i="13"/>
  <c r="F616" i="13"/>
  <c r="C616" i="13"/>
  <c r="F615" i="13"/>
  <c r="C615" i="13"/>
  <c r="F614" i="13"/>
  <c r="C614" i="13"/>
  <c r="F613" i="13"/>
  <c r="C613" i="13"/>
  <c r="F612" i="13"/>
  <c r="C612" i="13"/>
  <c r="F611" i="13"/>
  <c r="C611" i="13"/>
  <c r="F610" i="13"/>
  <c r="C610" i="13"/>
  <c r="F609" i="13"/>
  <c r="C609" i="13"/>
  <c r="F608" i="13"/>
  <c r="C608" i="13"/>
  <c r="F607" i="13"/>
  <c r="C607" i="13"/>
  <c r="F606" i="13"/>
  <c r="C606" i="13"/>
  <c r="F605" i="13"/>
  <c r="C605" i="13"/>
  <c r="F604" i="13"/>
  <c r="C604" i="13"/>
  <c r="F603" i="13"/>
  <c r="C603" i="13"/>
  <c r="F602" i="13"/>
  <c r="C602" i="13"/>
  <c r="F601" i="13"/>
  <c r="C601" i="13"/>
  <c r="F600" i="13"/>
  <c r="C600" i="13"/>
  <c r="F599" i="13"/>
  <c r="C599" i="13"/>
  <c r="F598" i="13"/>
  <c r="C598" i="13"/>
  <c r="F597" i="13"/>
  <c r="C597" i="13"/>
  <c r="F596" i="13"/>
  <c r="C596" i="13"/>
  <c r="F595" i="13"/>
  <c r="C595" i="13"/>
  <c r="F594" i="13"/>
  <c r="C594" i="13"/>
  <c r="F593" i="13"/>
  <c r="C593" i="13"/>
  <c r="F592" i="13"/>
  <c r="C592" i="13"/>
  <c r="F591" i="13"/>
  <c r="C591" i="13"/>
  <c r="F590" i="13"/>
  <c r="C590" i="13"/>
  <c r="F589" i="13"/>
  <c r="C589" i="13"/>
  <c r="F588" i="13"/>
  <c r="C588" i="13"/>
  <c r="F587" i="13"/>
  <c r="C587" i="13"/>
  <c r="F586" i="13"/>
  <c r="C586" i="13"/>
  <c r="F585" i="13"/>
  <c r="C585" i="13"/>
  <c r="F584" i="13"/>
  <c r="C584" i="13"/>
  <c r="F583" i="13"/>
  <c r="C583" i="13"/>
  <c r="F582" i="13"/>
  <c r="C582" i="13"/>
  <c r="F581" i="13"/>
  <c r="C581" i="13"/>
  <c r="F580" i="13"/>
  <c r="C580" i="13"/>
  <c r="F579" i="13"/>
  <c r="C579" i="13"/>
  <c r="F578" i="13"/>
  <c r="C578" i="13"/>
  <c r="F577" i="13"/>
  <c r="C577" i="13"/>
  <c r="F576" i="13"/>
  <c r="C576" i="13"/>
  <c r="F575" i="13"/>
  <c r="C575" i="13"/>
  <c r="F574" i="13"/>
  <c r="C574" i="13"/>
  <c r="F573" i="13"/>
  <c r="C573" i="13"/>
  <c r="F572" i="13"/>
  <c r="C572" i="13"/>
  <c r="F571" i="13"/>
  <c r="C571" i="13"/>
  <c r="F570" i="13"/>
  <c r="C570" i="13"/>
  <c r="F569" i="13"/>
  <c r="C569" i="13"/>
  <c r="F568" i="13"/>
  <c r="C568" i="13"/>
  <c r="F567" i="13"/>
  <c r="C567" i="13"/>
  <c r="F566" i="13"/>
  <c r="C566" i="13"/>
  <c r="F565" i="13"/>
  <c r="C565" i="13"/>
  <c r="F564" i="13"/>
  <c r="C564" i="13"/>
  <c r="F563" i="13"/>
  <c r="C563" i="13"/>
  <c r="F562" i="13"/>
  <c r="C562" i="13"/>
  <c r="F561" i="13"/>
  <c r="C561" i="13"/>
  <c r="F560" i="13"/>
  <c r="C560" i="13"/>
  <c r="F559" i="13"/>
  <c r="C559" i="13"/>
  <c r="F558" i="13"/>
  <c r="C558" i="13"/>
  <c r="F557" i="13"/>
  <c r="C557" i="13"/>
  <c r="F556" i="13"/>
  <c r="C556" i="13"/>
  <c r="F555" i="13"/>
  <c r="C555" i="13"/>
  <c r="F554" i="13"/>
  <c r="C554" i="13"/>
  <c r="F553" i="13"/>
  <c r="C553" i="13"/>
  <c r="F552" i="13"/>
  <c r="C552" i="13"/>
  <c r="F551" i="13"/>
  <c r="C551" i="13"/>
  <c r="F550" i="13"/>
  <c r="C550" i="13"/>
  <c r="F549" i="13"/>
  <c r="C549" i="13"/>
  <c r="F548" i="13"/>
  <c r="C548" i="13"/>
  <c r="F547" i="13"/>
  <c r="C547" i="13"/>
  <c r="F546" i="13"/>
  <c r="C546" i="13"/>
  <c r="F545" i="13"/>
  <c r="C545" i="13"/>
  <c r="F544" i="13"/>
  <c r="C544" i="13"/>
  <c r="F543" i="13"/>
  <c r="C543" i="13"/>
  <c r="F542" i="13"/>
  <c r="C542" i="13"/>
  <c r="F541" i="13"/>
  <c r="C541" i="13"/>
  <c r="F540" i="13"/>
  <c r="C540" i="13"/>
  <c r="F539" i="13"/>
  <c r="C539" i="13"/>
  <c r="F538" i="13"/>
  <c r="C538" i="13"/>
  <c r="F537" i="13"/>
  <c r="C537" i="13"/>
  <c r="F536" i="13"/>
  <c r="C536" i="13"/>
  <c r="F535" i="13"/>
  <c r="C535" i="13"/>
  <c r="F534" i="13"/>
  <c r="C534" i="13"/>
  <c r="F533" i="13"/>
  <c r="C533" i="13"/>
  <c r="F532" i="13"/>
  <c r="C532" i="13"/>
  <c r="F531" i="13"/>
  <c r="C531" i="13"/>
  <c r="F530" i="13"/>
  <c r="C530" i="13"/>
  <c r="F529" i="13"/>
  <c r="C529" i="13"/>
  <c r="F528" i="13"/>
  <c r="C528" i="13"/>
  <c r="F527" i="13"/>
  <c r="C527" i="13"/>
  <c r="F526" i="13"/>
  <c r="C526" i="13"/>
  <c r="F525" i="13"/>
  <c r="C525" i="13"/>
  <c r="F524" i="13"/>
  <c r="C524" i="13"/>
  <c r="F523" i="13"/>
  <c r="C523" i="13"/>
  <c r="F522" i="13"/>
  <c r="C522" i="13"/>
  <c r="F521" i="13"/>
  <c r="C521" i="13"/>
  <c r="F520" i="13"/>
  <c r="C520" i="13"/>
  <c r="F519" i="13"/>
  <c r="C519" i="13"/>
  <c r="F518" i="13"/>
  <c r="C518" i="13"/>
  <c r="F517" i="13"/>
  <c r="C517" i="13"/>
  <c r="F516" i="13"/>
  <c r="C516" i="13"/>
  <c r="F515" i="13"/>
  <c r="C515" i="13"/>
  <c r="F514" i="13"/>
  <c r="C514" i="13"/>
  <c r="F513" i="13"/>
  <c r="C513" i="13"/>
  <c r="F512" i="13"/>
  <c r="C512" i="13"/>
  <c r="F511" i="13"/>
  <c r="C511" i="13"/>
  <c r="F510" i="13"/>
  <c r="C510" i="13"/>
  <c r="F509" i="13"/>
  <c r="C509" i="13"/>
  <c r="F508" i="13"/>
  <c r="C508" i="13"/>
  <c r="F507" i="13"/>
  <c r="C507" i="13"/>
  <c r="F506" i="13"/>
  <c r="C506" i="13"/>
  <c r="F505" i="13"/>
  <c r="C505" i="13"/>
  <c r="F504" i="13"/>
  <c r="C504" i="13"/>
  <c r="F503" i="13"/>
  <c r="C503" i="13"/>
  <c r="F502" i="13"/>
  <c r="C502" i="13"/>
  <c r="F501" i="13"/>
  <c r="C501" i="13"/>
  <c r="F500" i="13"/>
  <c r="C500" i="13"/>
  <c r="F499" i="13"/>
  <c r="C499" i="13"/>
  <c r="F498" i="13"/>
  <c r="C498" i="13"/>
  <c r="F497" i="13"/>
  <c r="C497" i="13"/>
  <c r="F496" i="13"/>
  <c r="C496" i="13"/>
  <c r="F495" i="13"/>
  <c r="C495" i="13"/>
  <c r="F494" i="13"/>
  <c r="C494" i="13"/>
  <c r="F493" i="13"/>
  <c r="C493" i="13"/>
  <c r="F492" i="13"/>
  <c r="C492" i="13"/>
  <c r="F491" i="13"/>
  <c r="C491" i="13"/>
  <c r="F490" i="13"/>
  <c r="C490" i="13"/>
  <c r="F489" i="13"/>
  <c r="C489" i="13"/>
  <c r="F488" i="13"/>
  <c r="C488" i="13"/>
  <c r="F487" i="13"/>
  <c r="C487" i="13"/>
  <c r="F486" i="13"/>
  <c r="C486" i="13"/>
  <c r="F485" i="13"/>
  <c r="C485" i="13"/>
  <c r="F484" i="13"/>
  <c r="C484" i="13"/>
  <c r="F483" i="13"/>
  <c r="C483" i="13"/>
  <c r="F482" i="13"/>
  <c r="C482" i="13"/>
  <c r="F481" i="13"/>
  <c r="C481" i="13"/>
  <c r="F480" i="13"/>
  <c r="C480" i="13"/>
  <c r="F479" i="13"/>
  <c r="C479" i="13"/>
  <c r="F478" i="13"/>
  <c r="C478" i="13"/>
  <c r="F477" i="13"/>
  <c r="C477" i="13"/>
  <c r="F476" i="13"/>
  <c r="C476" i="13"/>
  <c r="F475" i="13"/>
  <c r="C475" i="13"/>
  <c r="F474" i="13"/>
  <c r="C474" i="13"/>
  <c r="F473" i="13"/>
  <c r="C473" i="13"/>
  <c r="F472" i="13"/>
  <c r="C472" i="13"/>
  <c r="F471" i="13"/>
  <c r="C471" i="13"/>
  <c r="F470" i="13"/>
  <c r="C470" i="13"/>
  <c r="F469" i="13"/>
  <c r="C469" i="13"/>
  <c r="F468" i="13"/>
  <c r="C468" i="13"/>
  <c r="F467" i="13"/>
  <c r="C467" i="13"/>
  <c r="F466" i="13"/>
  <c r="C466" i="13"/>
  <c r="F465" i="13"/>
  <c r="C465" i="13"/>
  <c r="F464" i="13"/>
  <c r="C464" i="13"/>
  <c r="F463" i="13"/>
  <c r="C463" i="13"/>
  <c r="F462" i="13"/>
  <c r="C462" i="13"/>
  <c r="F461" i="13"/>
  <c r="C461" i="13"/>
  <c r="F460" i="13"/>
  <c r="C460" i="13"/>
  <c r="F459" i="13"/>
  <c r="C459" i="13"/>
  <c r="F458" i="13"/>
  <c r="C458" i="13"/>
  <c r="F457" i="13"/>
  <c r="C457" i="13"/>
  <c r="F456" i="13"/>
  <c r="C456" i="13"/>
  <c r="F455" i="13"/>
  <c r="C455" i="13"/>
  <c r="F454" i="13"/>
  <c r="C454" i="13"/>
  <c r="F453" i="13"/>
  <c r="C453" i="13"/>
  <c r="F452" i="13"/>
  <c r="C452" i="13"/>
  <c r="F451" i="13"/>
  <c r="C451" i="13"/>
  <c r="F450" i="13"/>
  <c r="C450" i="13"/>
  <c r="F449" i="13"/>
  <c r="C449" i="13"/>
  <c r="F448" i="13"/>
  <c r="C448" i="13"/>
  <c r="F447" i="13"/>
  <c r="C447" i="13"/>
  <c r="F446" i="13"/>
  <c r="C446" i="13"/>
  <c r="F445" i="13"/>
  <c r="C445" i="13"/>
  <c r="F444" i="13"/>
  <c r="C444" i="13"/>
  <c r="F443" i="13"/>
  <c r="C443" i="13"/>
  <c r="F442" i="13"/>
  <c r="C442" i="13"/>
  <c r="F441" i="13"/>
  <c r="C441" i="13"/>
  <c r="F440" i="13"/>
  <c r="C440" i="13"/>
  <c r="F439" i="13"/>
  <c r="C439" i="13"/>
  <c r="F438" i="13"/>
  <c r="C438" i="13"/>
  <c r="F437" i="13"/>
  <c r="C437" i="13"/>
  <c r="F436" i="13"/>
  <c r="C436" i="13"/>
  <c r="F435" i="13"/>
  <c r="C435" i="13"/>
  <c r="F434" i="13"/>
  <c r="C434" i="13"/>
  <c r="F433" i="13"/>
  <c r="C433" i="13"/>
  <c r="F432" i="13"/>
  <c r="C432" i="13"/>
  <c r="F431" i="13"/>
  <c r="C431" i="13"/>
  <c r="F430" i="13"/>
  <c r="C430" i="13"/>
  <c r="F429" i="13"/>
  <c r="C429" i="13"/>
  <c r="F428" i="13"/>
  <c r="C428" i="13"/>
  <c r="F427" i="13"/>
  <c r="C427" i="13"/>
  <c r="F426" i="13"/>
  <c r="C426" i="13"/>
  <c r="F425" i="13"/>
  <c r="C425" i="13"/>
  <c r="F424" i="13"/>
  <c r="C424" i="13"/>
  <c r="F423" i="13"/>
  <c r="C423" i="13"/>
  <c r="F422" i="13"/>
  <c r="C422" i="13"/>
  <c r="F421" i="13"/>
  <c r="C421" i="13"/>
  <c r="F420" i="13"/>
  <c r="C420" i="13"/>
  <c r="F419" i="13"/>
  <c r="C419" i="13"/>
  <c r="F418" i="13"/>
  <c r="C418" i="13"/>
  <c r="F417" i="13"/>
  <c r="C417" i="13"/>
  <c r="F416" i="13"/>
  <c r="C416" i="13"/>
  <c r="F415" i="13"/>
  <c r="C415" i="13"/>
  <c r="F414" i="13"/>
  <c r="C414" i="13"/>
  <c r="F413" i="13"/>
  <c r="C413" i="13"/>
  <c r="F412" i="13"/>
  <c r="C412" i="13"/>
  <c r="F411" i="13"/>
  <c r="C411" i="13"/>
  <c r="F410" i="13"/>
  <c r="C410" i="13"/>
  <c r="F409" i="13"/>
  <c r="C409" i="13"/>
  <c r="F408" i="13"/>
  <c r="C408" i="13"/>
  <c r="F407" i="13"/>
  <c r="C407" i="13"/>
  <c r="F406" i="13"/>
  <c r="C406" i="13"/>
  <c r="F405" i="13"/>
  <c r="C405" i="13"/>
  <c r="F404" i="13"/>
  <c r="C404" i="13"/>
  <c r="F403" i="13"/>
  <c r="C403" i="13"/>
  <c r="F402" i="13"/>
  <c r="C402" i="13"/>
  <c r="F401" i="13"/>
  <c r="C401" i="13"/>
  <c r="E12" i="17" s="1"/>
  <c r="F400" i="13"/>
  <c r="C400" i="13"/>
  <c r="F399" i="13"/>
  <c r="C399" i="13"/>
  <c r="F398" i="13"/>
  <c r="C398" i="13"/>
  <c r="F397" i="13"/>
  <c r="C397" i="13"/>
  <c r="F396" i="13"/>
  <c r="C396" i="13"/>
  <c r="F395" i="13"/>
  <c r="C395" i="13"/>
  <c r="F394" i="13"/>
  <c r="C394" i="13"/>
  <c r="F393" i="13"/>
  <c r="C393" i="13"/>
  <c r="F392" i="13"/>
  <c r="C392" i="13"/>
  <c r="F391" i="13"/>
  <c r="C391" i="13"/>
  <c r="F390" i="13"/>
  <c r="C390" i="13"/>
  <c r="F389" i="13"/>
  <c r="C389" i="13"/>
  <c r="F388" i="13"/>
  <c r="C388" i="13"/>
  <c r="F387" i="13"/>
  <c r="C387" i="13"/>
  <c r="F386" i="13"/>
  <c r="C386" i="13"/>
  <c r="F385" i="13"/>
  <c r="C385" i="13"/>
  <c r="F384" i="13"/>
  <c r="C384" i="13"/>
  <c r="F383" i="13"/>
  <c r="C383" i="13"/>
  <c r="F382" i="13"/>
  <c r="C382" i="13"/>
  <c r="F381" i="13"/>
  <c r="C381" i="13"/>
  <c r="F380" i="13"/>
  <c r="C380" i="13"/>
  <c r="F379" i="13"/>
  <c r="C379" i="13"/>
  <c r="F378" i="13"/>
  <c r="C378" i="13"/>
  <c r="F377" i="13"/>
  <c r="C377" i="13"/>
  <c r="F376" i="13"/>
  <c r="C376" i="13"/>
  <c r="F375" i="13"/>
  <c r="C375" i="13"/>
  <c r="F374" i="13"/>
  <c r="C374" i="13"/>
  <c r="F373" i="13"/>
  <c r="C373" i="13"/>
  <c r="F372" i="13"/>
  <c r="C372" i="13"/>
  <c r="F371" i="13"/>
  <c r="C371" i="13"/>
  <c r="F370" i="13"/>
  <c r="C370" i="13"/>
  <c r="F369" i="13"/>
  <c r="C369" i="13"/>
  <c r="F368" i="13"/>
  <c r="C368" i="13"/>
  <c r="F367" i="13"/>
  <c r="C367" i="13"/>
  <c r="F366" i="13"/>
  <c r="C366" i="13"/>
  <c r="F365" i="13"/>
  <c r="C365" i="13"/>
  <c r="F364" i="13"/>
  <c r="C364" i="13"/>
  <c r="F363" i="13"/>
  <c r="C363" i="13"/>
  <c r="F362" i="13"/>
  <c r="C362" i="13"/>
  <c r="F361" i="13"/>
  <c r="C361" i="13"/>
  <c r="F360" i="13"/>
  <c r="C360" i="13"/>
  <c r="F359" i="13"/>
  <c r="C359" i="13"/>
  <c r="F358" i="13"/>
  <c r="C358" i="13"/>
  <c r="F357" i="13"/>
  <c r="C357" i="13"/>
  <c r="F356" i="13"/>
  <c r="C356" i="13"/>
  <c r="F355" i="13"/>
  <c r="C355" i="13"/>
  <c r="F354" i="13"/>
  <c r="C354" i="13"/>
  <c r="F353" i="13"/>
  <c r="C353" i="13"/>
  <c r="F352" i="13"/>
  <c r="C352" i="13"/>
  <c r="F351" i="13"/>
  <c r="C351" i="13"/>
  <c r="F350" i="13"/>
  <c r="C350" i="13"/>
  <c r="F349" i="13"/>
  <c r="C349" i="13"/>
  <c r="F348" i="13"/>
  <c r="C348" i="13"/>
  <c r="F347" i="13"/>
  <c r="C347" i="13"/>
  <c r="F346" i="13"/>
  <c r="C346" i="13"/>
  <c r="F345" i="13"/>
  <c r="C345" i="13"/>
  <c r="F344" i="13"/>
  <c r="C344" i="13"/>
  <c r="F343" i="13"/>
  <c r="C343" i="13"/>
  <c r="F342" i="13"/>
  <c r="C342" i="13"/>
  <c r="F341" i="13"/>
  <c r="C341" i="13"/>
  <c r="F340" i="13"/>
  <c r="C340" i="13"/>
  <c r="F339" i="13"/>
  <c r="C339" i="13"/>
  <c r="F338" i="13"/>
  <c r="C338" i="13"/>
  <c r="F337" i="13"/>
  <c r="C337" i="13"/>
  <c r="F336" i="13"/>
  <c r="C336" i="13"/>
  <c r="F335" i="13"/>
  <c r="C335" i="13"/>
  <c r="F334" i="13"/>
  <c r="C334" i="13"/>
  <c r="F333" i="13"/>
  <c r="C333" i="13"/>
  <c r="F332" i="13"/>
  <c r="C332" i="13"/>
  <c r="F331" i="13"/>
  <c r="C331" i="13"/>
  <c r="F330" i="13"/>
  <c r="C330" i="13"/>
  <c r="F329" i="13"/>
  <c r="C329" i="13"/>
  <c r="F328" i="13"/>
  <c r="C328" i="13"/>
  <c r="F327" i="13"/>
  <c r="C327" i="13"/>
  <c r="F326" i="13"/>
  <c r="C326" i="13"/>
  <c r="F325" i="13"/>
  <c r="C325" i="13"/>
  <c r="F324" i="13"/>
  <c r="C324" i="13"/>
  <c r="F323" i="13"/>
  <c r="C323" i="13"/>
  <c r="F322" i="13"/>
  <c r="C322" i="13"/>
  <c r="F321" i="13"/>
  <c r="C321" i="13"/>
  <c r="F320" i="13"/>
  <c r="C320" i="13"/>
  <c r="F319" i="13"/>
  <c r="C319" i="13"/>
  <c r="F318" i="13"/>
  <c r="C318" i="13"/>
  <c r="F317" i="13"/>
  <c r="C317" i="13"/>
  <c r="F316" i="13"/>
  <c r="C316" i="13"/>
  <c r="F315" i="13"/>
  <c r="C315" i="13"/>
  <c r="F314" i="13"/>
  <c r="C314" i="13"/>
  <c r="F313" i="13"/>
  <c r="C313" i="13"/>
  <c r="F312" i="13"/>
  <c r="C312" i="13"/>
  <c r="F311" i="13"/>
  <c r="C311" i="13"/>
  <c r="F310" i="13"/>
  <c r="C310" i="13"/>
  <c r="F309" i="13"/>
  <c r="C309" i="13"/>
  <c r="F308" i="13"/>
  <c r="C308" i="13"/>
  <c r="F307" i="13"/>
  <c r="C307" i="13"/>
  <c r="F306" i="13"/>
  <c r="C306" i="13"/>
  <c r="F305" i="13"/>
  <c r="C305" i="13"/>
  <c r="F304" i="13"/>
  <c r="C304" i="13"/>
  <c r="F303" i="13"/>
  <c r="C303" i="13"/>
  <c r="F302" i="13"/>
  <c r="C302" i="13"/>
  <c r="F301" i="13"/>
  <c r="C301" i="13"/>
  <c r="F300" i="13"/>
  <c r="C300" i="13"/>
  <c r="F299" i="13"/>
  <c r="C299" i="13"/>
  <c r="F298" i="13"/>
  <c r="C298" i="13"/>
  <c r="F297" i="13"/>
  <c r="C297" i="13"/>
  <c r="F296" i="13"/>
  <c r="C296" i="13"/>
  <c r="F295" i="13"/>
  <c r="C295" i="13"/>
  <c r="F294" i="13"/>
  <c r="C294" i="13"/>
  <c r="F293" i="13"/>
  <c r="C293" i="13"/>
  <c r="F292" i="13"/>
  <c r="C292" i="13"/>
  <c r="F291" i="13"/>
  <c r="C291" i="13"/>
  <c r="F290" i="13"/>
  <c r="C290" i="13"/>
  <c r="F289" i="13"/>
  <c r="C289" i="13"/>
  <c r="F288" i="13"/>
  <c r="C288" i="13"/>
  <c r="F287" i="13"/>
  <c r="C287" i="13"/>
  <c r="F286" i="13"/>
  <c r="C286" i="13"/>
  <c r="F285" i="13"/>
  <c r="C285" i="13"/>
  <c r="F284" i="13"/>
  <c r="C284" i="13"/>
  <c r="F283" i="13"/>
  <c r="C283" i="13"/>
  <c r="F282" i="13"/>
  <c r="C282" i="13"/>
  <c r="F281" i="13"/>
  <c r="C281" i="13"/>
  <c r="F280" i="13"/>
  <c r="C280" i="13"/>
  <c r="F279" i="13"/>
  <c r="C279" i="13"/>
  <c r="F278" i="13"/>
  <c r="C278" i="13"/>
  <c r="F277" i="13"/>
  <c r="C277" i="13"/>
  <c r="F276" i="13"/>
  <c r="C276" i="13"/>
  <c r="F275" i="13"/>
  <c r="C275" i="13"/>
  <c r="F274" i="13"/>
  <c r="C274" i="13"/>
  <c r="F273" i="13"/>
  <c r="C273" i="13"/>
  <c r="F272" i="13"/>
  <c r="C272" i="13"/>
  <c r="F271" i="13"/>
  <c r="C271" i="13"/>
  <c r="F270" i="13"/>
  <c r="C270" i="13"/>
  <c r="F269" i="13"/>
  <c r="C269" i="13"/>
  <c r="F268" i="13"/>
  <c r="C268" i="13"/>
  <c r="F267" i="13"/>
  <c r="C267" i="13"/>
  <c r="F266" i="13"/>
  <c r="C266" i="13"/>
  <c r="F265" i="13"/>
  <c r="C265" i="13"/>
  <c r="F264" i="13"/>
  <c r="C264" i="13"/>
  <c r="F263" i="13"/>
  <c r="C263" i="13"/>
  <c r="F262" i="13"/>
  <c r="C262" i="13"/>
  <c r="F261" i="13"/>
  <c r="C261" i="13"/>
  <c r="F260" i="13"/>
  <c r="C260" i="13"/>
  <c r="F259" i="13"/>
  <c r="C259" i="13"/>
  <c r="F258" i="13"/>
  <c r="C258" i="13"/>
  <c r="F257" i="13"/>
  <c r="C257" i="13"/>
  <c r="F256" i="13"/>
  <c r="C256" i="13"/>
  <c r="F255" i="13"/>
  <c r="C255" i="13"/>
  <c r="F254" i="13"/>
  <c r="C254" i="13"/>
  <c r="F253" i="13"/>
  <c r="C253" i="13"/>
  <c r="F252" i="13"/>
  <c r="C252" i="13"/>
  <c r="F251" i="13"/>
  <c r="C251" i="13"/>
  <c r="F250" i="13"/>
  <c r="C250" i="13"/>
  <c r="F249" i="13"/>
  <c r="C249" i="13"/>
  <c r="F248" i="13"/>
  <c r="C248" i="13"/>
  <c r="F247" i="13"/>
  <c r="C247" i="13"/>
  <c r="F246" i="13"/>
  <c r="C246" i="13"/>
  <c r="F245" i="13"/>
  <c r="C245" i="13"/>
  <c r="F244" i="13"/>
  <c r="C244" i="13"/>
  <c r="F243" i="13"/>
  <c r="C243" i="13"/>
  <c r="F242" i="13"/>
  <c r="C242" i="13"/>
  <c r="F241" i="13"/>
  <c r="C241" i="13"/>
  <c r="F240" i="13"/>
  <c r="C240" i="13"/>
  <c r="F239" i="13"/>
  <c r="C239" i="13"/>
  <c r="F238" i="13"/>
  <c r="C238" i="13"/>
  <c r="F237" i="13"/>
  <c r="C237" i="13"/>
  <c r="F236" i="13"/>
  <c r="C236" i="13"/>
  <c r="F235" i="13"/>
  <c r="C235" i="13"/>
  <c r="F234" i="13"/>
  <c r="C234" i="13"/>
  <c r="F233" i="13"/>
  <c r="C233" i="13"/>
  <c r="F232" i="13"/>
  <c r="C232" i="13"/>
  <c r="F231" i="13"/>
  <c r="C231" i="13"/>
  <c r="F230" i="13"/>
  <c r="C230" i="13"/>
  <c r="F229" i="13"/>
  <c r="C229" i="13"/>
  <c r="F228" i="13"/>
  <c r="C228" i="13"/>
  <c r="F227" i="13"/>
  <c r="C227" i="13"/>
  <c r="F226" i="13"/>
  <c r="C226" i="13"/>
  <c r="F225" i="13"/>
  <c r="C225" i="13"/>
  <c r="F224" i="13"/>
  <c r="C224" i="13"/>
  <c r="F223" i="13"/>
  <c r="C223" i="13"/>
  <c r="F222" i="13"/>
  <c r="C222" i="13"/>
  <c r="F221" i="13"/>
  <c r="C221" i="13"/>
  <c r="F220" i="13"/>
  <c r="C220" i="13"/>
  <c r="F219" i="13"/>
  <c r="C219" i="13"/>
  <c r="F218" i="13"/>
  <c r="C218" i="13"/>
  <c r="F217" i="13"/>
  <c r="C217" i="13"/>
  <c r="F216" i="13"/>
  <c r="C216" i="13"/>
  <c r="F215" i="13"/>
  <c r="C215" i="13"/>
  <c r="F214" i="13"/>
  <c r="C214" i="13"/>
  <c r="F213" i="13"/>
  <c r="C213" i="13"/>
  <c r="F212" i="13"/>
  <c r="C212" i="13"/>
  <c r="F211" i="13"/>
  <c r="C211" i="13"/>
  <c r="F210" i="13"/>
  <c r="C210" i="13"/>
  <c r="F209" i="13"/>
  <c r="C209" i="13"/>
  <c r="F208" i="13"/>
  <c r="C208" i="13"/>
  <c r="F207" i="13"/>
  <c r="C207" i="13"/>
  <c r="F206" i="13"/>
  <c r="C206" i="13"/>
  <c r="F205" i="13"/>
  <c r="C205" i="13"/>
  <c r="F204" i="13"/>
  <c r="C204" i="13"/>
  <c r="F203" i="13"/>
  <c r="C203" i="13"/>
  <c r="F202" i="13"/>
  <c r="C202" i="13"/>
  <c r="F201" i="13"/>
  <c r="C201" i="13"/>
  <c r="F200" i="13"/>
  <c r="C200" i="13"/>
  <c r="F199" i="13"/>
  <c r="C199" i="13"/>
  <c r="F198" i="13"/>
  <c r="C198" i="13"/>
  <c r="F197" i="13"/>
  <c r="C197" i="13"/>
  <c r="F196" i="13"/>
  <c r="C196" i="13"/>
  <c r="F195" i="13"/>
  <c r="C195" i="13"/>
  <c r="F194" i="13"/>
  <c r="C194" i="13"/>
  <c r="F193" i="13"/>
  <c r="C193" i="13"/>
  <c r="F192" i="13"/>
  <c r="C192" i="13"/>
  <c r="F191" i="13"/>
  <c r="C191" i="13"/>
  <c r="F190" i="13"/>
  <c r="C190" i="13"/>
  <c r="F189" i="13"/>
  <c r="C189" i="13"/>
  <c r="F188" i="13"/>
  <c r="C188" i="13"/>
  <c r="F187" i="13"/>
  <c r="C187" i="13"/>
  <c r="F186" i="13"/>
  <c r="C186" i="13"/>
  <c r="F185" i="13"/>
  <c r="C185" i="13"/>
  <c r="F184" i="13"/>
  <c r="C184" i="13"/>
  <c r="F183" i="13"/>
  <c r="C183" i="13"/>
  <c r="F182" i="13"/>
  <c r="C182" i="13"/>
  <c r="F181" i="13"/>
  <c r="C181" i="13"/>
  <c r="F180" i="13"/>
  <c r="C180" i="13"/>
  <c r="F179" i="13"/>
  <c r="C179" i="13"/>
  <c r="F178" i="13"/>
  <c r="C178" i="13"/>
  <c r="F177" i="13"/>
  <c r="C177" i="13"/>
  <c r="F176" i="13"/>
  <c r="C176" i="13"/>
  <c r="F175" i="13"/>
  <c r="C175" i="13"/>
  <c r="F174" i="13"/>
  <c r="C174" i="13"/>
  <c r="F173" i="13"/>
  <c r="C173" i="13"/>
  <c r="F172" i="13"/>
  <c r="C172" i="13"/>
  <c r="F171" i="13"/>
  <c r="C171" i="13"/>
  <c r="F170" i="13"/>
  <c r="C170" i="13"/>
  <c r="F169" i="13"/>
  <c r="C169" i="13"/>
  <c r="F168" i="13"/>
  <c r="C168" i="13"/>
  <c r="F167" i="13"/>
  <c r="C167" i="13"/>
  <c r="F166" i="13"/>
  <c r="C166" i="13"/>
  <c r="F165" i="13"/>
  <c r="C165" i="13"/>
  <c r="F164" i="13"/>
  <c r="C164" i="13"/>
  <c r="F163" i="13"/>
  <c r="C163" i="13"/>
  <c r="F162" i="13"/>
  <c r="C162" i="13"/>
  <c r="F161" i="13"/>
  <c r="C161" i="13"/>
  <c r="F160" i="13"/>
  <c r="C160" i="13"/>
  <c r="F159" i="13"/>
  <c r="C159" i="13"/>
  <c r="F158" i="13"/>
  <c r="C158" i="13"/>
  <c r="F157" i="13"/>
  <c r="C157" i="13"/>
  <c r="F156" i="13"/>
  <c r="C156" i="13"/>
  <c r="F155" i="13"/>
  <c r="C155" i="13"/>
  <c r="F154" i="13"/>
  <c r="C154" i="13"/>
  <c r="F153" i="13"/>
  <c r="C153" i="13"/>
  <c r="F152" i="13"/>
  <c r="C152" i="13"/>
  <c r="F151" i="13"/>
  <c r="C151" i="13"/>
  <c r="F150" i="13"/>
  <c r="C150" i="13"/>
  <c r="F149" i="13"/>
  <c r="C149" i="13"/>
  <c r="F148" i="13"/>
  <c r="C148" i="13"/>
  <c r="F147" i="13"/>
  <c r="C147" i="13"/>
  <c r="F146" i="13"/>
  <c r="C146" i="13"/>
  <c r="F145" i="13"/>
  <c r="C145" i="13"/>
  <c r="F144" i="13"/>
  <c r="C144" i="13"/>
  <c r="F143" i="13"/>
  <c r="C143" i="13"/>
  <c r="F142" i="13"/>
  <c r="C142" i="13"/>
  <c r="F141" i="13"/>
  <c r="C141" i="13"/>
  <c r="F140" i="13"/>
  <c r="C140" i="13"/>
  <c r="F139" i="13"/>
  <c r="C139" i="13"/>
  <c r="F138" i="13"/>
  <c r="C138" i="13"/>
  <c r="F137" i="13"/>
  <c r="C137" i="13"/>
  <c r="F136" i="13"/>
  <c r="C136" i="13"/>
  <c r="F135" i="13"/>
  <c r="C135" i="13"/>
  <c r="F134" i="13"/>
  <c r="C134" i="13"/>
  <c r="F133" i="13"/>
  <c r="C133" i="13"/>
  <c r="F132" i="13"/>
  <c r="C132" i="13"/>
  <c r="F131" i="13"/>
  <c r="C131" i="13"/>
  <c r="F130" i="13"/>
  <c r="C130" i="13"/>
  <c r="F129" i="13"/>
  <c r="C129" i="13"/>
  <c r="F128" i="13"/>
  <c r="C128" i="13"/>
  <c r="F127" i="13"/>
  <c r="C127" i="13"/>
  <c r="F126" i="13"/>
  <c r="C126" i="13"/>
  <c r="F125" i="13"/>
  <c r="C125" i="13"/>
  <c r="F124" i="13"/>
  <c r="C124" i="13"/>
  <c r="F123" i="13"/>
  <c r="C123" i="13"/>
  <c r="F122" i="13"/>
  <c r="C122" i="13"/>
  <c r="F121" i="13"/>
  <c r="C121" i="13"/>
  <c r="F120" i="13"/>
  <c r="C120" i="13"/>
  <c r="F119" i="13"/>
  <c r="C119" i="13"/>
  <c r="F118" i="13"/>
  <c r="C118" i="13"/>
  <c r="F117" i="13"/>
  <c r="C117" i="13"/>
  <c r="F116" i="13"/>
  <c r="C116" i="13"/>
  <c r="F115" i="13"/>
  <c r="C115" i="13"/>
  <c r="F114" i="13"/>
  <c r="C114" i="13"/>
  <c r="F113" i="13"/>
  <c r="C113" i="13"/>
  <c r="F112" i="13"/>
  <c r="C112" i="13"/>
  <c r="F111" i="13"/>
  <c r="C111" i="13"/>
  <c r="F110" i="13"/>
  <c r="C110" i="13"/>
  <c r="F109" i="13"/>
  <c r="C109" i="13"/>
  <c r="F108" i="13"/>
  <c r="C108" i="13"/>
  <c r="F107" i="13"/>
  <c r="C107" i="13"/>
  <c r="F106" i="13"/>
  <c r="C106" i="13"/>
  <c r="F105" i="13"/>
  <c r="C105" i="13"/>
  <c r="F104" i="13"/>
  <c r="C104" i="13"/>
  <c r="F103" i="13"/>
  <c r="C103" i="13"/>
  <c r="F102" i="13"/>
  <c r="C102" i="13"/>
  <c r="F101" i="13"/>
  <c r="C101" i="13"/>
  <c r="F100" i="13"/>
  <c r="C100" i="13"/>
  <c r="F99" i="13"/>
  <c r="C99" i="13"/>
  <c r="F98" i="13"/>
  <c r="C98" i="13"/>
  <c r="F97" i="13"/>
  <c r="C97" i="13"/>
  <c r="F96" i="13"/>
  <c r="C96" i="13"/>
  <c r="F95" i="13"/>
  <c r="C95" i="13"/>
  <c r="F94" i="13"/>
  <c r="C94" i="13"/>
  <c r="F93" i="13"/>
  <c r="C93" i="13"/>
  <c r="F92" i="13"/>
  <c r="C92" i="13"/>
  <c r="F91" i="13"/>
  <c r="C91" i="13"/>
  <c r="F90" i="13"/>
  <c r="C90" i="13"/>
  <c r="F89" i="13"/>
  <c r="C89" i="13"/>
  <c r="F88" i="13"/>
  <c r="C88" i="13"/>
  <c r="F87" i="13"/>
  <c r="C87" i="13"/>
  <c r="F86" i="13"/>
  <c r="C86" i="13"/>
  <c r="F85" i="13"/>
  <c r="C85" i="13"/>
  <c r="F84" i="13"/>
  <c r="C84" i="13"/>
  <c r="F83" i="13"/>
  <c r="C83" i="13"/>
  <c r="F82" i="13"/>
  <c r="C82" i="13"/>
  <c r="F81" i="13"/>
  <c r="C81" i="13"/>
  <c r="F80" i="13"/>
  <c r="C80" i="13"/>
  <c r="F79" i="13"/>
  <c r="C79" i="13"/>
  <c r="F78" i="13"/>
  <c r="C78" i="13"/>
  <c r="F77" i="13"/>
  <c r="C77" i="13"/>
  <c r="F76" i="13"/>
  <c r="C76" i="13"/>
  <c r="F75" i="13"/>
  <c r="C75" i="13"/>
  <c r="F74" i="13"/>
  <c r="C74" i="13"/>
  <c r="F73" i="13"/>
  <c r="C73" i="13"/>
  <c r="F72" i="13"/>
  <c r="C72" i="13"/>
  <c r="F71" i="13"/>
  <c r="C71" i="13"/>
  <c r="F70" i="13"/>
  <c r="C70" i="13"/>
  <c r="F69" i="13"/>
  <c r="C69" i="13"/>
  <c r="F68" i="13"/>
  <c r="C68" i="13"/>
  <c r="F67" i="13"/>
  <c r="C67" i="13"/>
  <c r="F66" i="13"/>
  <c r="C66" i="13"/>
  <c r="F65" i="13"/>
  <c r="C65" i="13"/>
  <c r="F64" i="13"/>
  <c r="C64" i="13"/>
  <c r="F63" i="13"/>
  <c r="C63" i="13"/>
  <c r="F62" i="13"/>
  <c r="C62" i="13"/>
  <c r="F61" i="13"/>
  <c r="C61" i="13"/>
  <c r="F60" i="13"/>
  <c r="C60" i="13"/>
  <c r="F59" i="13"/>
  <c r="C59" i="13"/>
  <c r="F58" i="13"/>
  <c r="C58" i="13"/>
  <c r="F57" i="13"/>
  <c r="C57" i="13"/>
  <c r="F56" i="13"/>
  <c r="C56" i="13"/>
  <c r="F55" i="13"/>
  <c r="C55" i="13"/>
  <c r="F54" i="13"/>
  <c r="C54" i="13"/>
  <c r="F53" i="13"/>
  <c r="C53" i="13"/>
  <c r="F52" i="13"/>
  <c r="C52" i="13"/>
  <c r="F51" i="13"/>
  <c r="C51" i="13"/>
  <c r="F50" i="13"/>
  <c r="C50" i="13"/>
  <c r="F49" i="13"/>
  <c r="C49" i="13"/>
  <c r="F48" i="13"/>
  <c r="C48" i="13"/>
  <c r="F47" i="13"/>
  <c r="C47" i="13"/>
  <c r="F46" i="13"/>
  <c r="C46" i="13"/>
  <c r="F45" i="13"/>
  <c r="C45" i="13"/>
  <c r="F44" i="13"/>
  <c r="C44" i="13"/>
  <c r="F43" i="13"/>
  <c r="C43" i="13"/>
  <c r="F42" i="13"/>
  <c r="C42" i="13"/>
  <c r="F41" i="13"/>
  <c r="C41" i="13"/>
  <c r="F40" i="13"/>
  <c r="C40" i="13"/>
  <c r="F39" i="13"/>
  <c r="C39" i="13"/>
  <c r="F38" i="13"/>
  <c r="C38" i="13"/>
  <c r="F37" i="13"/>
  <c r="C37" i="13"/>
  <c r="F36" i="13"/>
  <c r="C36" i="13"/>
  <c r="F35" i="13"/>
  <c r="C35" i="13"/>
  <c r="F34" i="13"/>
  <c r="C34" i="13"/>
  <c r="F33" i="13"/>
  <c r="C33" i="13"/>
  <c r="F32" i="13"/>
  <c r="C32" i="13"/>
  <c r="F31" i="13"/>
  <c r="C31" i="13"/>
  <c r="F30" i="13"/>
  <c r="C30" i="13"/>
  <c r="F29" i="13"/>
  <c r="C29" i="13"/>
  <c r="F28" i="13"/>
  <c r="C28" i="13"/>
  <c r="F27" i="13"/>
  <c r="C27" i="13"/>
  <c r="F26" i="13"/>
  <c r="C26" i="13"/>
  <c r="F25" i="13"/>
  <c r="C25" i="13"/>
  <c r="F24" i="13"/>
  <c r="C24" i="13"/>
  <c r="F23" i="13"/>
  <c r="C23" i="13"/>
  <c r="F22" i="13"/>
  <c r="C22" i="13"/>
  <c r="F21" i="13"/>
  <c r="C21" i="13"/>
  <c r="F20" i="13"/>
  <c r="C20" i="13"/>
  <c r="F19" i="13"/>
  <c r="C19" i="13"/>
  <c r="F18" i="13"/>
  <c r="C18" i="13"/>
  <c r="F17" i="13"/>
  <c r="C17" i="13"/>
  <c r="F16" i="13"/>
  <c r="C16" i="13"/>
  <c r="F15" i="13"/>
  <c r="C15" i="13"/>
  <c r="F14" i="13"/>
  <c r="C14" i="13"/>
  <c r="F13" i="13"/>
  <c r="C13" i="13"/>
  <c r="F12" i="13"/>
  <c r="C12" i="13"/>
  <c r="F11" i="13"/>
  <c r="C11" i="13"/>
  <c r="F10" i="13"/>
  <c r="C10" i="13"/>
  <c r="F9" i="13"/>
  <c r="C9" i="13"/>
  <c r="F8" i="13"/>
  <c r="C8" i="13"/>
  <c r="F7" i="13"/>
  <c r="C7" i="13"/>
  <c r="F6" i="13"/>
  <c r="C6" i="13"/>
  <c r="F5" i="13"/>
  <c r="C5" i="13"/>
  <c r="F4" i="13"/>
  <c r="C4" i="13"/>
  <c r="F3" i="13"/>
  <c r="C3" i="13"/>
  <c r="F2" i="13"/>
  <c r="C2" i="13"/>
  <c r="J17" i="18" l="1"/>
  <c r="L17" i="18"/>
  <c r="L77" i="18"/>
  <c r="J77" i="18"/>
  <c r="J73" i="18"/>
  <c r="J58" i="18"/>
  <c r="L62" i="18"/>
  <c r="J90" i="18"/>
  <c r="L57" i="18"/>
  <c r="J62" i="18"/>
  <c r="L61" i="18"/>
  <c r="J59" i="18"/>
  <c r="L58" i="18"/>
  <c r="L59" i="18"/>
  <c r="J80" i="18"/>
  <c r="J72" i="18"/>
  <c r="J60" i="18"/>
  <c r="J89" i="18"/>
  <c r="L73" i="18"/>
  <c r="L80" i="18"/>
  <c r="L89" i="18"/>
  <c r="L45" i="18"/>
  <c r="L60" i="18"/>
  <c r="J61" i="18"/>
  <c r="L72" i="18"/>
  <c r="L31" i="18"/>
  <c r="J32" i="18"/>
  <c r="L32" i="18"/>
  <c r="L51" i="18"/>
  <c r="L53" i="18"/>
  <c r="J54" i="18"/>
  <c r="E6" i="17"/>
  <c r="L12" i="18"/>
  <c r="J86" i="18"/>
  <c r="L81" i="18"/>
  <c r="J83" i="18"/>
  <c r="L56" i="18"/>
  <c r="J52" i="18"/>
  <c r="L28" i="18"/>
  <c r="L52" i="18"/>
  <c r="L54" i="18"/>
  <c r="L29" i="18"/>
  <c r="L11" i="18"/>
  <c r="L14" i="18"/>
  <c r="L78" i="18"/>
  <c r="J53" i="18"/>
  <c r="L30" i="18"/>
  <c r="L50" i="18"/>
  <c r="L83" i="18"/>
  <c r="L88" i="18"/>
  <c r="L2" i="18"/>
  <c r="L39" i="18"/>
  <c r="L55" i="18"/>
  <c r="L40" i="18"/>
  <c r="J31" i="18"/>
  <c r="L27" i="18"/>
  <c r="L86" i="18"/>
  <c r="J51" i="18"/>
  <c r="L69" i="18"/>
  <c r="L70" i="18"/>
  <c r="L47" i="18"/>
  <c r="L18" i="18"/>
  <c r="L79" i="18"/>
  <c r="L19" i="18"/>
  <c r="L20" i="18"/>
  <c r="L6" i="18"/>
  <c r="J55" i="18"/>
  <c r="J56" i="18"/>
  <c r="L68" i="18"/>
  <c r="J45" i="18"/>
  <c r="J40" i="18"/>
  <c r="J50" i="18"/>
  <c r="J81" i="18"/>
  <c r="J79" i="18"/>
  <c r="J47" i="18"/>
  <c r="J39" i="18"/>
  <c r="J78" i="18"/>
  <c r="E16" i="17"/>
  <c r="J28" i="18"/>
  <c r="J29" i="18"/>
  <c r="J2" i="18"/>
  <c r="E10" i="17"/>
  <c r="J27" i="18"/>
  <c r="J11" i="18"/>
  <c r="J6" i="18"/>
  <c r="J12" i="18"/>
  <c r="J68" i="18"/>
  <c r="J57" i="18"/>
  <c r="E2" i="17"/>
  <c r="J70" i="18"/>
  <c r="J14" i="18"/>
  <c r="J30" i="18"/>
  <c r="J69" i="18"/>
  <c r="J74" i="18"/>
  <c r="E4" i="17"/>
  <c r="J20" i="18"/>
  <c r="J19" i="18"/>
  <c r="J18" i="18"/>
  <c r="J8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tc={EA548D20-DA7C-4C76-837C-7356C0B9BF4D}</author>
    <author>tc={8DC850C6-21F5-4F50-B3F8-B6C0C091EEF8}</author>
    <author>tc={128A644E-9D37-4FAC-8FCA-87A36DF3EEE2}</author>
  </authors>
  <commentList>
    <comment ref="C1" authorId="0" shapeId="0" xr:uid="{EA548D20-DA7C-4C76-837C-7356C0B9BF4D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 of areas covered</t>
      </text>
    </comment>
    <comment ref="D1" authorId="1" shapeId="0" xr:uid="{8DC850C6-21F5-4F50-B3F8-B6C0C091EEF8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Fares on each route in triangular form. This is useful for identifying the stages on the routes.</t>
      </text>
    </comment>
    <comment ref="F1" authorId="2" shapeId="0" xr:uid="{128A644E-9D37-4FAC-8FCA-87A36DF3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will be achieved by marking on a map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56DBDC-95A4-4B79-A5FC-F1DC465F8ABE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2" xr16:uid="{00000000-0015-0000-FFFF-FFFF00000000}" keepAlive="1" name="Query - OnwardRouteCodes" description="Connection to the 'OnwardRouteCodes' query in the workbook." type="5" refreshedVersion="7" background="1" saveData="1">
    <dbPr connection="Provider=Microsoft.Mashup.OleDb.1;Data Source=$Workbook$;Location=OnwardRouteCodes;Extended Properties=&quot;&quot;" command="SELECT * FROM [OnwardRouteCodes]"/>
  </connection>
  <connection id="3" xr16:uid="{00000000-0015-0000-FFFF-FFFF01000000}" keepAlive="1" name="Query - ReturnRouteCodes" description="Connection to the 'ReturnRouteCodes' query in the workbook." type="5" refreshedVersion="7" background="1" saveData="1">
    <dbPr connection="Provider=Microsoft.Mashup.OleDb.1;Data Source=$Workbook$;Location=ReturnRouteCodes;Extended Properties=&quot;&quot;" command="SELECT * FROM [ReturnRouteCodes]"/>
  </connection>
  <connection id="4" xr16:uid="{61B1A5CA-2BF0-490D-AFDC-D4AB1319BEC3}" keepAlive="1" name="Query - RotationGroups" description="Connection to the 'RotationGroups' query in the workbook." type="5" refreshedVersion="0" background="1">
    <dbPr connection="Provider=Microsoft.Mashup.OleDb.1;Data Source=$Workbook$;Location=RotationGroups;Extended Properties=&quot;&quot;" command="SELECT * FROM [RotationGroups]"/>
  </connection>
  <connection id="5" xr16:uid="{583C7DCC-9D1A-4399-B7D4-012494FB7D01}" keepAlive="1" name="Query - RouteStages" description="Connection to the 'RouteStages' query in the workbook." type="5" refreshedVersion="7" background="1" saveData="1">
    <dbPr connection="Provider=Microsoft.Mashup.OleDb.1;Data Source=$Workbook$;Location=RouteStages;Extended Properties=&quot;&quot;" command="SELECT * FROM [RouteStages]"/>
  </connection>
  <connection id="6" xr16:uid="{00000000-0015-0000-FFFF-FFFF02000000}" keepAlive="1" name="Query - TimingsReport" description="Connection to the 'TimingsReport' query in the workbook." type="5" refreshedVersion="7" background="1" saveData="1">
    <dbPr connection="Provider=Microsoft.Mashup.OleDb.1;Data Source=$Workbook$;Location=TimingsReport;Extended Properties=&quot;&quot;" command="SELECT * FROM [TimingsReport]"/>
  </connection>
  <connection id="7" xr16:uid="{00000000-0015-0000-FFFF-FFFF03000000}" keepAlive="1" name="Query - TrueRouteCodes" description="Connection to the 'TrueRouteCodes' query in the workbook." type="5" refreshedVersion="7" background="1" saveData="1">
    <dbPr connection="Provider=Microsoft.Mashup.OleDb.1;Data Source=$Workbook$;Location=TrueRouteCodes;Extended Properties=&quot;&quot;" command="SELECT * FROM [TrueRouteCodes]"/>
  </connection>
  <connection id="8" xr16:uid="{00000000-0015-0000-FFFF-FFFF04000000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517593CB-73C3-425A-98C3-2457F1B840AD}" name="WorksheetConnection_RTO-Permits-Timings-20221127.xlsx!Merge1" type="102" refreshedVersion="7" minRefreshableVersion="5">
    <extLst>
      <ext xmlns:x15="http://schemas.microsoft.com/office/spreadsheetml/2010/11/main" uri="{DE250136-89BD-433C-8126-D09CA5730AF9}">
        <x15:connection id="Merge1">
          <x15:rangePr sourceName="_xlcn.WorksheetConnection_RTOPermitsTimings20221127.xlsxMerge11"/>
        </x15:connection>
      </ext>
    </extLst>
  </connection>
  <connection id="10" xr16:uid="{67553652-0A27-4720-8CC6-3058A92C88FE}" name="WorksheetConnection_RTO-Permits-Timings-20221127.xlsx!RouteStages" type="102" refreshedVersion="7" minRefreshableVersion="5">
    <extLst>
      <ext xmlns:x15="http://schemas.microsoft.com/office/spreadsheetml/2010/11/main" uri="{DE250136-89BD-433C-8126-D09CA5730AF9}">
        <x15:connection id="RouteStages">
          <x15:rangePr sourceName="_xlcn.WorksheetConnection_RTOPermitsTimings20221127.xlsxRouteStag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outeStages].[Route].&amp;[GMC-GUN-DNP-MRM-PNJ]}"/>
    <s v="{[Merge1].[Route].&amp;[GMC-GUN-DNP-MRM-PNJ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<sst xmlns="http://schemas.openxmlformats.org/spreadsheetml/2006/main" count="10343" uniqueCount="4203">
  <si>
    <t>Mapusa</t>
  </si>
  <si>
    <t>Bicholim</t>
  </si>
  <si>
    <t>Ponda</t>
  </si>
  <si>
    <t>From</t>
  </si>
  <si>
    <t>Via1</t>
  </si>
  <si>
    <t>Via2</t>
  </si>
  <si>
    <t>Via3</t>
  </si>
  <si>
    <t>To</t>
  </si>
  <si>
    <t>Dep. Via1</t>
  </si>
  <si>
    <t>Arr</t>
  </si>
  <si>
    <t>Vehicle No.</t>
  </si>
  <si>
    <t>Panaji</t>
  </si>
  <si>
    <t>Dep. Via2</t>
  </si>
  <si>
    <t>Dep. Via3</t>
  </si>
  <si>
    <t>RTA</t>
  </si>
  <si>
    <t>Route Master</t>
  </si>
  <si>
    <t>Timings</t>
  </si>
  <si>
    <t>Pernem</t>
  </si>
  <si>
    <t>Canacona</t>
  </si>
  <si>
    <t>Margao</t>
  </si>
  <si>
    <t>Dharbandora</t>
  </si>
  <si>
    <t>Vasco</t>
  </si>
  <si>
    <t>Location</t>
  </si>
  <si>
    <t>Stage Code</t>
  </si>
  <si>
    <t>Loc</t>
  </si>
  <si>
    <t>Stand</t>
  </si>
  <si>
    <t>Outside state</t>
  </si>
  <si>
    <t>Times this code is used</t>
  </si>
  <si>
    <t>Type</t>
  </si>
  <si>
    <t>School</t>
  </si>
  <si>
    <t>Institution</t>
  </si>
  <si>
    <t>A.I. RADIO</t>
  </si>
  <si>
    <t>RDO</t>
  </si>
  <si>
    <t>A.PWER HUSE</t>
  </si>
  <si>
    <t>APH</t>
  </si>
  <si>
    <t>ACGL/SALELI</t>
  </si>
  <si>
    <t>SLI</t>
  </si>
  <si>
    <t>ADHALI</t>
  </si>
  <si>
    <t>ADL</t>
  </si>
  <si>
    <t>ADHAR HSPTL</t>
  </si>
  <si>
    <t>AHP</t>
  </si>
  <si>
    <t>ADNEM</t>
  </si>
  <si>
    <t>AND</t>
  </si>
  <si>
    <t>ADNEM SCHOL</t>
  </si>
  <si>
    <t>ADS</t>
  </si>
  <si>
    <t>ADPAI</t>
  </si>
  <si>
    <t>API</t>
  </si>
  <si>
    <t>ADUSHEM</t>
  </si>
  <si>
    <t>ADU</t>
  </si>
  <si>
    <t>ADVALPAL</t>
  </si>
  <si>
    <t>ADP</t>
  </si>
  <si>
    <t>ADVOI</t>
  </si>
  <si>
    <t>ADV</t>
  </si>
  <si>
    <t>AFZALPUR</t>
  </si>
  <si>
    <t>AFZ</t>
  </si>
  <si>
    <t>AGAPUR</t>
  </si>
  <si>
    <t>AGP</t>
  </si>
  <si>
    <t>AGAPUR SHMR</t>
  </si>
  <si>
    <t>ASM</t>
  </si>
  <si>
    <t>AGAR</t>
  </si>
  <si>
    <t>AGR</t>
  </si>
  <si>
    <t>AGARWADA</t>
  </si>
  <si>
    <t>AGW</t>
  </si>
  <si>
    <t>AGARWADA DP</t>
  </si>
  <si>
    <t>AGA</t>
  </si>
  <si>
    <t>AGASSAIM</t>
  </si>
  <si>
    <t>AGS</t>
  </si>
  <si>
    <t>AGLOTI</t>
  </si>
  <si>
    <t>AGL</t>
  </si>
  <si>
    <t>AGNEL ASHRM</t>
  </si>
  <si>
    <t>ANL</t>
  </si>
  <si>
    <t>AGONDA CHRC</t>
  </si>
  <si>
    <t>AGD</t>
  </si>
  <si>
    <t>AIRPORT</t>
  </si>
  <si>
    <t>AIR</t>
  </si>
  <si>
    <t>AJGAO/TIROD</t>
  </si>
  <si>
    <t>AJG</t>
  </si>
  <si>
    <t>AJOBA TMP</t>
  </si>
  <si>
    <t>AJT</t>
  </si>
  <si>
    <t>AJRA FATA</t>
  </si>
  <si>
    <t>AJF</t>
  </si>
  <si>
    <t>AKAMOL</t>
  </si>
  <si>
    <t>AKM</t>
  </si>
  <si>
    <t>AKASWANI</t>
  </si>
  <si>
    <t>AKW</t>
  </si>
  <si>
    <t>AKERI</t>
  </si>
  <si>
    <t>AKR</t>
  </si>
  <si>
    <t>AKHADA</t>
  </si>
  <si>
    <t>AKD</t>
  </si>
  <si>
    <t>AKSHEM</t>
  </si>
  <si>
    <t>ASH</t>
  </si>
  <si>
    <t>ALD</t>
  </si>
  <si>
    <t>ALMEL</t>
  </si>
  <si>
    <t>AML</t>
  </si>
  <si>
    <t>ALNAVAR</t>
  </si>
  <si>
    <t>ALN</t>
  </si>
  <si>
    <t>ALORNA FORT</t>
  </si>
  <si>
    <t>AFT</t>
  </si>
  <si>
    <t>ALT</t>
  </si>
  <si>
    <t>AMADI</t>
  </si>
  <si>
    <t>AMD</t>
  </si>
  <si>
    <t>AMADI/CALVI</t>
  </si>
  <si>
    <t>AMC</t>
  </si>
  <si>
    <t>AMBAULIM</t>
  </si>
  <si>
    <t>ABL</t>
  </si>
  <si>
    <t>AMBDKR CRCL</t>
  </si>
  <si>
    <t>ACR</t>
  </si>
  <si>
    <t>AMBEDEM</t>
  </si>
  <si>
    <t>ABD</t>
  </si>
  <si>
    <t>AMBELI</t>
  </si>
  <si>
    <t>AMB</t>
  </si>
  <si>
    <t>AMBESHI BDG</t>
  </si>
  <si>
    <t>ABS</t>
  </si>
  <si>
    <t>AMBEUDAK</t>
  </si>
  <si>
    <t>AUD</t>
  </si>
  <si>
    <t>AMBOLI</t>
  </si>
  <si>
    <t>ABO</t>
  </si>
  <si>
    <t>AMINGAD</t>
  </si>
  <si>
    <t>AMG</t>
  </si>
  <si>
    <t>AMLI</t>
  </si>
  <si>
    <t>AMI</t>
  </si>
  <si>
    <t>AMOLEM</t>
  </si>
  <si>
    <t>AMO</t>
  </si>
  <si>
    <t>AMONA</t>
  </si>
  <si>
    <t>AMN</t>
  </si>
  <si>
    <t>AMONA PNCHY</t>
  </si>
  <si>
    <t>AMP</t>
  </si>
  <si>
    <t>AMORA</t>
  </si>
  <si>
    <t>AMR</t>
  </si>
  <si>
    <t>AMTA</t>
  </si>
  <si>
    <t>AMT</t>
  </si>
  <si>
    <t>AMTHANE</t>
  </si>
  <si>
    <t>ATN</t>
  </si>
  <si>
    <t>AMULI</t>
  </si>
  <si>
    <t>AMU</t>
  </si>
  <si>
    <t>ANAND/G.DKN</t>
  </si>
  <si>
    <t>AKN</t>
  </si>
  <si>
    <t>ANANDWADI</t>
  </si>
  <si>
    <t>ANW</t>
  </si>
  <si>
    <t>ANGDI</t>
  </si>
  <si>
    <t>ANG</t>
  </si>
  <si>
    <t>ANJUNA</t>
  </si>
  <si>
    <t>ANJ</t>
  </si>
  <si>
    <t>ANJUNE DAM</t>
  </si>
  <si>
    <t>ADM</t>
  </si>
  <si>
    <t>ANKOLA</t>
  </si>
  <si>
    <t>ANK</t>
  </si>
  <si>
    <t>ANMOD</t>
  </si>
  <si>
    <t>ANM</t>
  </si>
  <si>
    <t>ANNIGERI</t>
  </si>
  <si>
    <t>ANI</t>
  </si>
  <si>
    <t>ANSOLEM</t>
  </si>
  <si>
    <t>ANS</t>
  </si>
  <si>
    <t>ANTHNY CPEL</t>
  </si>
  <si>
    <t>ANT</t>
  </si>
  <si>
    <t>APEWAL</t>
  </si>
  <si>
    <t>APE</t>
  </si>
  <si>
    <t>ARABO</t>
  </si>
  <si>
    <t>ARB</t>
  </si>
  <si>
    <t>ARADI</t>
  </si>
  <si>
    <t>ARD</t>
  </si>
  <si>
    <t>ARAVLI</t>
  </si>
  <si>
    <t>AVL</t>
  </si>
  <si>
    <t>ARDOFOND</t>
  </si>
  <si>
    <t>AFD</t>
  </si>
  <si>
    <t>ARLA</t>
  </si>
  <si>
    <t>ARL</t>
  </si>
  <si>
    <t>ARLEM</t>
  </si>
  <si>
    <t>ALE</t>
  </si>
  <si>
    <t>ARONDA CROS</t>
  </si>
  <si>
    <t>ARX</t>
  </si>
  <si>
    <t>AROS TITA</t>
  </si>
  <si>
    <t>AST</t>
  </si>
  <si>
    <t>AROSSIM</t>
  </si>
  <si>
    <t>ARO</t>
  </si>
  <si>
    <t>ARPORA</t>
  </si>
  <si>
    <t>ARP</t>
  </si>
  <si>
    <t>ARSIKERE</t>
  </si>
  <si>
    <t>ARS</t>
  </si>
  <si>
    <t>ARVALEM</t>
  </si>
  <si>
    <t>ARV</t>
  </si>
  <si>
    <t>ASHVE</t>
  </si>
  <si>
    <t>ASV</t>
  </si>
  <si>
    <t>ASKAWADA</t>
  </si>
  <si>
    <t>ASK</t>
  </si>
  <si>
    <t>ASN MANSHER</t>
  </si>
  <si>
    <t>AMS</t>
  </si>
  <si>
    <t>ASODEM</t>
  </si>
  <si>
    <t>ASO</t>
  </si>
  <si>
    <t>ASSAGAO</t>
  </si>
  <si>
    <t>ASG</t>
  </si>
  <si>
    <t>ASSNODA</t>
  </si>
  <si>
    <t>ASN</t>
  </si>
  <si>
    <t>Yes</t>
  </si>
  <si>
    <t>ASSOLDA</t>
  </si>
  <si>
    <t>ASD</t>
  </si>
  <si>
    <t>ASSOLEM JNC</t>
  </si>
  <si>
    <t>ALM</t>
  </si>
  <si>
    <t>ASSOLNA</t>
  </si>
  <si>
    <t>ASL</t>
  </si>
  <si>
    <t>AVEM</t>
  </si>
  <si>
    <t>AVM</t>
  </si>
  <si>
    <t>AWADA</t>
  </si>
  <si>
    <t>AWD</t>
  </si>
  <si>
    <t>AWARSA</t>
  </si>
  <si>
    <t>AWS</t>
  </si>
  <si>
    <t>AWERA PULL</t>
  </si>
  <si>
    <t>AVP</t>
  </si>
  <si>
    <t>AZAD MAIDAN</t>
  </si>
  <si>
    <t>AZM</t>
  </si>
  <si>
    <t>AZGAONKAR</t>
  </si>
  <si>
    <t>AZG</t>
  </si>
  <si>
    <t>AZOSHI</t>
  </si>
  <si>
    <t>AZS</t>
  </si>
  <si>
    <t>B.WADA/NX</t>
  </si>
  <si>
    <t>BTW</t>
  </si>
  <si>
    <t>BABLESHWAR</t>
  </si>
  <si>
    <t>BSW</t>
  </si>
  <si>
    <t>BADAMI</t>
  </si>
  <si>
    <t>BDA</t>
  </si>
  <si>
    <t>BADEM</t>
  </si>
  <si>
    <t>BDM</t>
  </si>
  <si>
    <t>BAGA</t>
  </si>
  <si>
    <t>BGA</t>
  </si>
  <si>
    <t>BAGALKOT</t>
  </si>
  <si>
    <t>BGK</t>
  </si>
  <si>
    <t>BAGEWADI</t>
  </si>
  <si>
    <t>BGW</t>
  </si>
  <si>
    <t>BAIKADE</t>
  </si>
  <si>
    <t>BKD</t>
  </si>
  <si>
    <t>BAILPAR</t>
  </si>
  <si>
    <t>BLP</t>
  </si>
  <si>
    <t>BAILUNGAL</t>
  </si>
  <si>
    <t>BGL</t>
  </si>
  <si>
    <t>BAINGINI</t>
  </si>
  <si>
    <t>BGN</t>
  </si>
  <si>
    <t>BALLI</t>
  </si>
  <si>
    <t>BLI</t>
  </si>
  <si>
    <t>BAMADO</t>
  </si>
  <si>
    <t>BMD</t>
  </si>
  <si>
    <t>BAMBER</t>
  </si>
  <si>
    <t>BBR</t>
  </si>
  <si>
    <t>BAMBOLI GMC</t>
  </si>
  <si>
    <t>GMC</t>
  </si>
  <si>
    <t>BAMBOLI W/S</t>
  </si>
  <si>
    <t>BWS</t>
  </si>
  <si>
    <t>BANAPUR</t>
  </si>
  <si>
    <t>BNP</t>
  </si>
  <si>
    <t>BANASTARI</t>
  </si>
  <si>
    <t>BNS</t>
  </si>
  <si>
    <t>BANDA</t>
  </si>
  <si>
    <t>BND</t>
  </si>
  <si>
    <t>BANDOLI</t>
  </si>
  <si>
    <t>BDL</t>
  </si>
  <si>
    <t>BANDOLI PMP</t>
  </si>
  <si>
    <t>BDP</t>
  </si>
  <si>
    <t>BANE CHAPLE</t>
  </si>
  <si>
    <t>BNC</t>
  </si>
  <si>
    <t>BANNIKOPPA</t>
  </si>
  <si>
    <t>BNK</t>
  </si>
  <si>
    <t>BANSAI</t>
  </si>
  <si>
    <t>BSI</t>
  </si>
  <si>
    <t>BAPARDE</t>
  </si>
  <si>
    <t>BPD</t>
  </si>
  <si>
    <t>BARADI</t>
  </si>
  <si>
    <t>BRD</t>
  </si>
  <si>
    <t>BARAZAN</t>
  </si>
  <si>
    <t>BZN</t>
  </si>
  <si>
    <t>BARAZAN TIT</t>
  </si>
  <si>
    <t>BRT</t>
  </si>
  <si>
    <t>BARAZAN TSK</t>
  </si>
  <si>
    <t>BAR</t>
  </si>
  <si>
    <t>BARAZANWADA</t>
  </si>
  <si>
    <t>BRZ</t>
  </si>
  <si>
    <t>BARROS WADO</t>
  </si>
  <si>
    <t>BRO</t>
  </si>
  <si>
    <t>BASTODA</t>
  </si>
  <si>
    <t>BST</t>
  </si>
  <si>
    <t>BEILWADI</t>
  </si>
  <si>
    <t>BEL</t>
  </si>
  <si>
    <t>BELABHT/PMB</t>
  </si>
  <si>
    <t>BLB</t>
  </si>
  <si>
    <t>BELGAVI CBT</t>
  </si>
  <si>
    <t>CBT</t>
  </si>
  <si>
    <t>BELGAVI RLY</t>
  </si>
  <si>
    <t>BGR</t>
  </si>
  <si>
    <t>BENNE</t>
  </si>
  <si>
    <t>BNE</t>
  </si>
  <si>
    <t>BENODE</t>
  </si>
  <si>
    <t>BNO</t>
  </si>
  <si>
    <t>BETIM</t>
  </si>
  <si>
    <t>BTM</t>
  </si>
  <si>
    <t>BETIM FERRY</t>
  </si>
  <si>
    <t>BFR</t>
  </si>
  <si>
    <t>BETKI</t>
  </si>
  <si>
    <t>BTK</t>
  </si>
  <si>
    <t>BETKI HSPTL</t>
  </si>
  <si>
    <t>BTH</t>
  </si>
  <si>
    <t>BETNE</t>
  </si>
  <si>
    <t>BTN</t>
  </si>
  <si>
    <t>BETODA</t>
  </si>
  <si>
    <t>BTD</t>
  </si>
  <si>
    <t>BETODA IDC</t>
  </si>
  <si>
    <t>BTI</t>
  </si>
  <si>
    <t>BETODA VP.</t>
  </si>
  <si>
    <t>BVP</t>
  </si>
  <si>
    <t>BETUL</t>
  </si>
  <si>
    <t>BTL</t>
  </si>
  <si>
    <t>BETUL X</t>
  </si>
  <si>
    <t>BTX</t>
  </si>
  <si>
    <t>BGWTI TMP K</t>
  </si>
  <si>
    <t>BWT</t>
  </si>
  <si>
    <t>BHADRAVATI</t>
  </si>
  <si>
    <t>BDV</t>
  </si>
  <si>
    <t>BHAIDWADA</t>
  </si>
  <si>
    <t>BDW</t>
  </si>
  <si>
    <t>BHAMAI</t>
  </si>
  <si>
    <t>BMI</t>
  </si>
  <si>
    <t>BHATI</t>
  </si>
  <si>
    <t>BHT</t>
  </si>
  <si>
    <t>BHATPAL</t>
  </si>
  <si>
    <t>BPL</t>
  </si>
  <si>
    <t>BHATPAONI</t>
  </si>
  <si>
    <t>BTP</t>
  </si>
  <si>
    <t>BHATPL GATE</t>
  </si>
  <si>
    <t>BTG</t>
  </si>
  <si>
    <t>BHATWADI</t>
  </si>
  <si>
    <t>BWD</t>
  </si>
  <si>
    <t>BHATWADI TK</t>
  </si>
  <si>
    <t>BHA</t>
  </si>
  <si>
    <t>BHAVKAI</t>
  </si>
  <si>
    <t>BVK</t>
  </si>
  <si>
    <t>BHEDSHI</t>
  </si>
  <si>
    <t>BDS</t>
  </si>
  <si>
    <t>BHGWATI TMP</t>
  </si>
  <si>
    <t>BHG</t>
  </si>
  <si>
    <t>BHIRONDA</t>
  </si>
  <si>
    <t>BIR</t>
  </si>
  <si>
    <t>BHOGAWATI</t>
  </si>
  <si>
    <t>BOG</t>
  </si>
  <si>
    <t>BHOMA</t>
  </si>
  <si>
    <t>BHM</t>
  </si>
  <si>
    <t>BHUIPAL</t>
  </si>
  <si>
    <t>BUI</t>
  </si>
  <si>
    <t>BHUTWADI</t>
  </si>
  <si>
    <t>BUT</t>
  </si>
  <si>
    <t>BIBAL</t>
  </si>
  <si>
    <t>BIB</t>
  </si>
  <si>
    <t>BICHOLIM</t>
  </si>
  <si>
    <t>BCH</t>
  </si>
  <si>
    <t>BIDI</t>
  </si>
  <si>
    <t>BDI</t>
  </si>
  <si>
    <t>BIJAPUR</t>
  </si>
  <si>
    <t>BPR</t>
  </si>
  <si>
    <t>BIMBAL</t>
  </si>
  <si>
    <t>BML</t>
  </si>
  <si>
    <t>BINANI</t>
  </si>
  <si>
    <t>BNN</t>
  </si>
  <si>
    <t>BIRLA</t>
  </si>
  <si>
    <t>BRL</t>
  </si>
  <si>
    <t>BIRUR</t>
  </si>
  <si>
    <t>BRR</t>
  </si>
  <si>
    <t>BIVSA</t>
  </si>
  <si>
    <t>BVS</t>
  </si>
  <si>
    <t>BMBOLI IPHB</t>
  </si>
  <si>
    <t>PHB</t>
  </si>
  <si>
    <t>BNDI/GIRYE</t>
  </si>
  <si>
    <t>GIR</t>
  </si>
  <si>
    <t>BOBBY STORE</t>
  </si>
  <si>
    <t>BOB</t>
  </si>
  <si>
    <t>BOLKARNE</t>
  </si>
  <si>
    <t>BKR</t>
  </si>
  <si>
    <t>BORALWADA</t>
  </si>
  <si>
    <t>BRW</t>
  </si>
  <si>
    <t>BORAVNE</t>
  </si>
  <si>
    <t>BRV</t>
  </si>
  <si>
    <t>BORDA</t>
  </si>
  <si>
    <t>BOR</t>
  </si>
  <si>
    <t>BORI BRDG</t>
  </si>
  <si>
    <t>BRB</t>
  </si>
  <si>
    <t>BORI SKVR</t>
  </si>
  <si>
    <t>BSK</t>
  </si>
  <si>
    <t>BORIM</t>
  </si>
  <si>
    <t>BRI</t>
  </si>
  <si>
    <t>BOURS</t>
  </si>
  <si>
    <t>BUR</t>
  </si>
  <si>
    <t>BRAMKARMALI</t>
  </si>
  <si>
    <t>BMK</t>
  </si>
  <si>
    <t>BRANCOS X</t>
  </si>
  <si>
    <t>BRN</t>
  </si>
  <si>
    <t>BRIDI KANUR</t>
  </si>
  <si>
    <t>BDK</t>
  </si>
  <si>
    <t>BRITTONA</t>
  </si>
  <si>
    <t>BTO</t>
  </si>
  <si>
    <t>BURWAWADE</t>
  </si>
  <si>
    <t>BWA</t>
  </si>
  <si>
    <t>C HUSIG BRD</t>
  </si>
  <si>
    <t>CHB</t>
  </si>
  <si>
    <t>C WADYAR</t>
  </si>
  <si>
    <t>CWD</t>
  </si>
  <si>
    <t>C.AMONA</t>
  </si>
  <si>
    <t>CAM</t>
  </si>
  <si>
    <t>C.D.R.BEACH</t>
  </si>
  <si>
    <t>CBC</t>
  </si>
  <si>
    <t>C.K.T.</t>
  </si>
  <si>
    <t>CKT</t>
  </si>
  <si>
    <t>CAB-DE-RAM</t>
  </si>
  <si>
    <t>CAB</t>
  </si>
  <si>
    <t>CACORA</t>
  </si>
  <si>
    <t>CCD</t>
  </si>
  <si>
    <t>CALANGUTE</t>
  </si>
  <si>
    <t>CLG</t>
  </si>
  <si>
    <t>CALVI TAR</t>
  </si>
  <si>
    <t>CLV</t>
  </si>
  <si>
    <t>CAMPAL</t>
  </si>
  <si>
    <t>CMP</t>
  </si>
  <si>
    <t>CAMURLI FRY</t>
  </si>
  <si>
    <t>CFR</t>
  </si>
  <si>
    <t>CAMURLI PCH</t>
  </si>
  <si>
    <t>CPH</t>
  </si>
  <si>
    <t>CAMURLI TAR</t>
  </si>
  <si>
    <t>CTR</t>
  </si>
  <si>
    <t>CANACONA</t>
  </si>
  <si>
    <t>CNC</t>
  </si>
  <si>
    <t>CANCA X</t>
  </si>
  <si>
    <t>CAN</t>
  </si>
  <si>
    <t>CANDOLIM</t>
  </si>
  <si>
    <t>CDO</t>
  </si>
  <si>
    <t>CANSA BRD</t>
  </si>
  <si>
    <t>CNB</t>
  </si>
  <si>
    <t>CANSAULIM</t>
  </si>
  <si>
    <t>CNS</t>
  </si>
  <si>
    <t>CAPXEM</t>
  </si>
  <si>
    <t>CAP</t>
  </si>
  <si>
    <t>CARMALI</t>
  </si>
  <si>
    <t>CRM</t>
  </si>
  <si>
    <t>CARME CHAPL</t>
  </si>
  <si>
    <t>CRC</t>
  </si>
  <si>
    <t>CAROL</t>
  </si>
  <si>
    <t>CRO</t>
  </si>
  <si>
    <t>CARONA</t>
  </si>
  <si>
    <t>CAR</t>
  </si>
  <si>
    <t>CARXCT</t>
  </si>
  <si>
    <t>CXT</t>
  </si>
  <si>
    <t>CASARVARNE</t>
  </si>
  <si>
    <t>CVN</t>
  </si>
  <si>
    <t>CAVREM</t>
  </si>
  <si>
    <t>CVR</t>
  </si>
  <si>
    <t>CAZUR</t>
  </si>
  <si>
    <t>CZR</t>
  </si>
  <si>
    <t>CCLO/ST.INZ</t>
  </si>
  <si>
    <t>CNZ</t>
  </si>
  <si>
    <t>CEMENT FACT</t>
  </si>
  <si>
    <t>CMT</t>
  </si>
  <si>
    <t>CHAD.TMP AG</t>
  </si>
  <si>
    <t>CTA</t>
  </si>
  <si>
    <t>CHAFEGAL</t>
  </si>
  <si>
    <t>CHF</t>
  </si>
  <si>
    <t>CHAIEWADA</t>
  </si>
  <si>
    <t>CHW</t>
  </si>
  <si>
    <t>CHANDEL</t>
  </si>
  <si>
    <t>CDL</t>
  </si>
  <si>
    <t>CHANDRAPTNA</t>
  </si>
  <si>
    <t>CPT</t>
  </si>
  <si>
    <t>CHANGAD X</t>
  </si>
  <si>
    <t>CHX</t>
  </si>
  <si>
    <t>CHAPEL X</t>
  </si>
  <si>
    <t>CPE</t>
  </si>
  <si>
    <t>CHAR RASTA</t>
  </si>
  <si>
    <t>CST</t>
  </si>
  <si>
    <t>CHARAVNE X</t>
  </si>
  <si>
    <t>CRV</t>
  </si>
  <si>
    <t>CHAUDAPUR</t>
  </si>
  <si>
    <t>CPU</t>
  </si>
  <si>
    <t>CHAUKE</t>
  </si>
  <si>
    <t>CKE</t>
  </si>
  <si>
    <t>CHAUKI</t>
  </si>
  <si>
    <t>CKI</t>
  </si>
  <si>
    <t>CHECK POST</t>
  </si>
  <si>
    <t>CHK</t>
  </si>
  <si>
    <t>CHEMRAN</t>
  </si>
  <si>
    <t>CMR</t>
  </si>
  <si>
    <t>CHICALIM</t>
  </si>
  <si>
    <t>CHC</t>
  </si>
  <si>
    <t>CHIKNEM</t>
  </si>
  <si>
    <t>CHI</t>
  </si>
  <si>
    <t>CHINCHANI</t>
  </si>
  <si>
    <t>CNN</t>
  </si>
  <si>
    <t>CHINCHINI X</t>
  </si>
  <si>
    <t>CNX</t>
  </si>
  <si>
    <t>CHINCHMALA</t>
  </si>
  <si>
    <t>CCM</t>
  </si>
  <si>
    <t>CHIPLEM</t>
  </si>
  <si>
    <t>CHP</t>
  </si>
  <si>
    <t>CHIRWAL</t>
  </si>
  <si>
    <t>CRW</t>
  </si>
  <si>
    <t>CHOPDE</t>
  </si>
  <si>
    <t>CDM</t>
  </si>
  <si>
    <t>CHORLA</t>
  </si>
  <si>
    <t>CRL</t>
  </si>
  <si>
    <t>CHORLA BDR</t>
  </si>
  <si>
    <t>BDR</t>
  </si>
  <si>
    <t>CHURCH</t>
  </si>
  <si>
    <t>CHR</t>
  </si>
  <si>
    <t>CHURNG TMP</t>
  </si>
  <si>
    <t>CNG</t>
  </si>
  <si>
    <t>CHWGUL W/S</t>
  </si>
  <si>
    <t>CWS</t>
  </si>
  <si>
    <t>CHWGULE CLG</t>
  </si>
  <si>
    <t>CLC</t>
  </si>
  <si>
    <t>CHWGULE DOK</t>
  </si>
  <si>
    <t>CDK</t>
  </si>
  <si>
    <t>CIPLA</t>
  </si>
  <si>
    <t>CPL</t>
  </si>
  <si>
    <t>CLERRA SCOL</t>
  </si>
  <si>
    <t>CLS</t>
  </si>
  <si>
    <t>CLNGT CIRCL</t>
  </si>
  <si>
    <t>CLX</t>
  </si>
  <si>
    <t>CNDOLI BECH</t>
  </si>
  <si>
    <t>CND</t>
  </si>
  <si>
    <t>CNDOLI CHUR</t>
  </si>
  <si>
    <t>CCH</t>
  </si>
  <si>
    <t>CODLI TISK</t>
  </si>
  <si>
    <t>CDT</t>
  </si>
  <si>
    <t>COLLEM</t>
  </si>
  <si>
    <t>CLM</t>
  </si>
  <si>
    <t>COLOUMBA</t>
  </si>
  <si>
    <t>CLO</t>
  </si>
  <si>
    <t>COLVALE</t>
  </si>
  <si>
    <t>CVL</t>
  </si>
  <si>
    <t>COLVALE TAR</t>
  </si>
  <si>
    <t>COT</t>
  </si>
  <si>
    <t>CONVENT</t>
  </si>
  <si>
    <t>CNT</t>
  </si>
  <si>
    <t>COPARDE</t>
  </si>
  <si>
    <t>CPR</t>
  </si>
  <si>
    <t>COPARDE X</t>
  </si>
  <si>
    <t>CPX</t>
  </si>
  <si>
    <t>CORLI PUMP</t>
  </si>
  <si>
    <t>PMP</t>
  </si>
  <si>
    <t>CORLIM</t>
  </si>
  <si>
    <t>COR</t>
  </si>
  <si>
    <t>CORPAWADA</t>
  </si>
  <si>
    <t>CPW</t>
  </si>
  <si>
    <t>CORTALIM</t>
  </si>
  <si>
    <t>CRT</t>
  </si>
  <si>
    <t>CORTALIM X</t>
  </si>
  <si>
    <t>CTX</t>
  </si>
  <si>
    <t>COTTA</t>
  </si>
  <si>
    <t>CTT</t>
  </si>
  <si>
    <t>CRNZALE BCH</t>
  </si>
  <si>
    <t>CRZ</t>
  </si>
  <si>
    <t>CUDSEM</t>
  </si>
  <si>
    <t>CDC</t>
  </si>
  <si>
    <t>CUDSEM JNC</t>
  </si>
  <si>
    <t>CDJ</t>
  </si>
  <si>
    <t>CUNCOLIEM</t>
  </si>
  <si>
    <t>CCO</t>
  </si>
  <si>
    <t>CUNCOLIM</t>
  </si>
  <si>
    <t>CUN</t>
  </si>
  <si>
    <t>CUPA</t>
  </si>
  <si>
    <t>CPA</t>
  </si>
  <si>
    <t>CURCH GPC</t>
  </si>
  <si>
    <t>GPC</t>
  </si>
  <si>
    <t>CURCHOREM</t>
  </si>
  <si>
    <t>CUR</t>
  </si>
  <si>
    <t>CURTI</t>
  </si>
  <si>
    <t>CUT</t>
  </si>
  <si>
    <t>CURTORIM</t>
  </si>
  <si>
    <t>CTM</t>
  </si>
  <si>
    <t>CUTBONA</t>
  </si>
  <si>
    <t>CTN</t>
  </si>
  <si>
    <t>D. HIPPARGI</t>
  </si>
  <si>
    <t>HPG</t>
  </si>
  <si>
    <t>DABAL</t>
  </si>
  <si>
    <t>DAB</t>
  </si>
  <si>
    <t>DABAL PNCHY</t>
  </si>
  <si>
    <t>DBP</t>
  </si>
  <si>
    <t>DABEM</t>
  </si>
  <si>
    <t>DBE</t>
  </si>
  <si>
    <t>DABEM X</t>
  </si>
  <si>
    <t>DBX</t>
  </si>
  <si>
    <t>DABOLI</t>
  </si>
  <si>
    <t>DBL</t>
  </si>
  <si>
    <t>DABOLIM</t>
  </si>
  <si>
    <t>DBM</t>
  </si>
  <si>
    <t>DADACHI XOR</t>
  </si>
  <si>
    <t>DDX</t>
  </si>
  <si>
    <t>DADACHIWADI</t>
  </si>
  <si>
    <t>DDW</t>
  </si>
  <si>
    <t>DAJIPUR</t>
  </si>
  <si>
    <t>DJP</t>
  </si>
  <si>
    <t>DAM ROAD</t>
  </si>
  <si>
    <t>DAM</t>
  </si>
  <si>
    <t>DANDEWADI</t>
  </si>
  <si>
    <t>DDI</t>
  </si>
  <si>
    <t>DANDO</t>
  </si>
  <si>
    <t>DDO</t>
  </si>
  <si>
    <t>DANDOLI</t>
  </si>
  <si>
    <t>DNL</t>
  </si>
  <si>
    <t>DANDOSWADA</t>
  </si>
  <si>
    <t>DND</t>
  </si>
  <si>
    <t>DANGRWADA</t>
  </si>
  <si>
    <t>DGW</t>
  </si>
  <si>
    <t>DAPOT</t>
  </si>
  <si>
    <t>DPT</t>
  </si>
  <si>
    <t>DATTAMANDIR</t>
  </si>
  <si>
    <t>DAT</t>
  </si>
  <si>
    <t>DAWKUND</t>
  </si>
  <si>
    <t>DWK</t>
  </si>
  <si>
    <t>DEGVE</t>
  </si>
  <si>
    <t>DGV</t>
  </si>
  <si>
    <t>DEMANI</t>
  </si>
  <si>
    <t>DMN</t>
  </si>
  <si>
    <t>DESSAIWADA</t>
  </si>
  <si>
    <t>DSW</t>
  </si>
  <si>
    <t>DEULWADA</t>
  </si>
  <si>
    <t>DWD</t>
  </si>
  <si>
    <t>DEUNAMOL</t>
  </si>
  <si>
    <t>DNM</t>
  </si>
  <si>
    <t>DEVANGAO</t>
  </si>
  <si>
    <t>DGO</t>
  </si>
  <si>
    <t>DEVBAG</t>
  </si>
  <si>
    <t>DBG</t>
  </si>
  <si>
    <t>DEVGIN</t>
  </si>
  <si>
    <t>DGN</t>
  </si>
  <si>
    <t>DEVJIN</t>
  </si>
  <si>
    <t>DVJ</t>
  </si>
  <si>
    <t>DEVNA</t>
  </si>
  <si>
    <t>DVN</t>
  </si>
  <si>
    <t>DEVRE</t>
  </si>
  <si>
    <t>DVR</t>
  </si>
  <si>
    <t>DEVSU</t>
  </si>
  <si>
    <t>DEV</t>
  </si>
  <si>
    <t>DFNS COLONY</t>
  </si>
  <si>
    <t>DFC</t>
  </si>
  <si>
    <t>DHABA</t>
  </si>
  <si>
    <t>DHA</t>
  </si>
  <si>
    <t>DHABDHABA</t>
  </si>
  <si>
    <t>DBD</t>
  </si>
  <si>
    <t>DHADA</t>
  </si>
  <si>
    <t>DDA</t>
  </si>
  <si>
    <t>DHADE</t>
  </si>
  <si>
    <t>DDE</t>
  </si>
  <si>
    <t>DHAMAPUR</t>
  </si>
  <si>
    <t>DMP</t>
  </si>
  <si>
    <t>DHAMSHE</t>
  </si>
  <si>
    <t>DMH</t>
  </si>
  <si>
    <t>DHAMSIRE</t>
  </si>
  <si>
    <t>DSR</t>
  </si>
  <si>
    <t>DHARBANDORA</t>
  </si>
  <si>
    <t>DHB</t>
  </si>
  <si>
    <t>DHARGAL</t>
  </si>
  <si>
    <t>DHG</t>
  </si>
  <si>
    <t>DHARGAL DK</t>
  </si>
  <si>
    <t>DDK</t>
  </si>
  <si>
    <t>DHARGAL TMP</t>
  </si>
  <si>
    <t>DTP</t>
  </si>
  <si>
    <t>DHARGE</t>
  </si>
  <si>
    <t>DRG</t>
  </si>
  <si>
    <t>DHARMAPUR</t>
  </si>
  <si>
    <t>DRM</t>
  </si>
  <si>
    <t>DHARWAD</t>
  </si>
  <si>
    <t>DHW</t>
  </si>
  <si>
    <t>DHATFARM</t>
  </si>
  <si>
    <t>DTF</t>
  </si>
  <si>
    <t>DHAVE</t>
  </si>
  <si>
    <t>DHV</t>
  </si>
  <si>
    <t>DHAVLI</t>
  </si>
  <si>
    <t>DVL</t>
  </si>
  <si>
    <t>DHULAPI</t>
  </si>
  <si>
    <t>DLP</t>
  </si>
  <si>
    <t>DHUMASHE</t>
  </si>
  <si>
    <t>DMS</t>
  </si>
  <si>
    <t>DHURIWADI</t>
  </si>
  <si>
    <t>DHU</t>
  </si>
  <si>
    <t>DHUSKI</t>
  </si>
  <si>
    <t>DSK</t>
  </si>
  <si>
    <t>DIGNE</t>
  </si>
  <si>
    <t>DIG</t>
  </si>
  <si>
    <t>DIKARPAL</t>
  </si>
  <si>
    <t>DKP</t>
  </si>
  <si>
    <t>DIST. HSPTL</t>
  </si>
  <si>
    <t>DHM</t>
  </si>
  <si>
    <t>DIVAR SCHOL</t>
  </si>
  <si>
    <t>DVS</t>
  </si>
  <si>
    <t>DIWAR CENTR</t>
  </si>
  <si>
    <t>DWR</t>
  </si>
  <si>
    <t>DMC COLLAGE</t>
  </si>
  <si>
    <t>DMC</t>
  </si>
  <si>
    <t>DMDR TMP/MR</t>
  </si>
  <si>
    <t>DTM</t>
  </si>
  <si>
    <t>DODAMARG</t>
  </si>
  <si>
    <t>DDM</t>
  </si>
  <si>
    <t>DOLFIN CIRC</t>
  </si>
  <si>
    <t>DFX</t>
  </si>
  <si>
    <t>DON BOSCO</t>
  </si>
  <si>
    <t>DON</t>
  </si>
  <si>
    <t>DON KHAMB</t>
  </si>
  <si>
    <t>DKM</t>
  </si>
  <si>
    <t>DON KHURIS</t>
  </si>
  <si>
    <t>DNK</t>
  </si>
  <si>
    <t>DONAPAULA</t>
  </si>
  <si>
    <t>DNP</t>
  </si>
  <si>
    <t>DRMAPUR SCH</t>
  </si>
  <si>
    <t>DSC</t>
  </si>
  <si>
    <t>DUDSAGR HTL</t>
  </si>
  <si>
    <t>DUD</t>
  </si>
  <si>
    <t>DUKEN</t>
  </si>
  <si>
    <t>DKN</t>
  </si>
  <si>
    <t>DUKN/MOCHMD</t>
  </si>
  <si>
    <t>MCM</t>
  </si>
  <si>
    <t>DULER</t>
  </si>
  <si>
    <t>DLR</t>
  </si>
  <si>
    <t>DUMANE</t>
  </si>
  <si>
    <t>DUM</t>
  </si>
  <si>
    <t>DURBHAT</t>
  </si>
  <si>
    <t>DBT</t>
  </si>
  <si>
    <t>DUSRO WADO</t>
  </si>
  <si>
    <t>DUS</t>
  </si>
  <si>
    <t>DVE X JMBKD</t>
  </si>
  <si>
    <t>DVX</t>
  </si>
  <si>
    <t>ECOXIM</t>
  </si>
  <si>
    <t>EXM</t>
  </si>
  <si>
    <t>FAL</t>
  </si>
  <si>
    <t>FANASWADI</t>
  </si>
  <si>
    <t>FAN</t>
  </si>
  <si>
    <t>FARMAGUDI</t>
  </si>
  <si>
    <t>FMD</t>
  </si>
  <si>
    <t>FATORDA</t>
  </si>
  <si>
    <t>FTD</t>
  </si>
  <si>
    <t>FATORPA</t>
  </si>
  <si>
    <t>FTR</t>
  </si>
  <si>
    <t>FATORPA TMP</t>
  </si>
  <si>
    <t>FAT</t>
  </si>
  <si>
    <t>FERRY BOAT</t>
  </si>
  <si>
    <t>FBT</t>
  </si>
  <si>
    <t>FMD CIRCLE</t>
  </si>
  <si>
    <t>FCL</t>
  </si>
  <si>
    <t>FMD ENG CLG</t>
  </si>
  <si>
    <t>ENG</t>
  </si>
  <si>
    <t>FONDAGHAT</t>
  </si>
  <si>
    <t>FDG</t>
  </si>
  <si>
    <t>FOREST CHUK</t>
  </si>
  <si>
    <t>FRC</t>
  </si>
  <si>
    <t>G.HEALTH CT</t>
  </si>
  <si>
    <t>HLT</t>
  </si>
  <si>
    <t>GA DDMRG</t>
  </si>
  <si>
    <t>GDD</t>
  </si>
  <si>
    <t>GADAG</t>
  </si>
  <si>
    <t>GDG</t>
  </si>
  <si>
    <t>GADANGIRI X</t>
  </si>
  <si>
    <t>GDR</t>
  </si>
  <si>
    <t>GAGANBAWDA</t>
  </si>
  <si>
    <t>GGB</t>
  </si>
  <si>
    <t>GALGIBAG</t>
  </si>
  <si>
    <t>GTP</t>
  </si>
  <si>
    <t>GALLIM</t>
  </si>
  <si>
    <t>GAL</t>
  </si>
  <si>
    <t>GALVAR</t>
  </si>
  <si>
    <t>GLV</t>
  </si>
  <si>
    <t>GANDHINAGAR</t>
  </si>
  <si>
    <t>GDN</t>
  </si>
  <si>
    <t>GANESH TMP</t>
  </si>
  <si>
    <t>GTM</t>
  </si>
  <si>
    <t>GANGA TILES</t>
  </si>
  <si>
    <t>GGT</t>
  </si>
  <si>
    <t>GANGAPUR</t>
  </si>
  <si>
    <t>GPR</t>
  </si>
  <si>
    <t>GANJE</t>
  </si>
  <si>
    <t>GAN</t>
  </si>
  <si>
    <t>GANPATI TMP</t>
  </si>
  <si>
    <t>GNP</t>
  </si>
  <si>
    <t>GAODONGARI</t>
  </si>
  <si>
    <t>GAO</t>
  </si>
  <si>
    <t>GAONKAR WDO</t>
  </si>
  <si>
    <t>GBB</t>
  </si>
  <si>
    <t>GAONKARWADA</t>
  </si>
  <si>
    <t>GKW</t>
  </si>
  <si>
    <t>GARAGE</t>
  </si>
  <si>
    <t>GRG</t>
  </si>
  <si>
    <t>GATE/TBHUMI</t>
  </si>
  <si>
    <t>GTB</t>
  </si>
  <si>
    <t>GAULAR</t>
  </si>
  <si>
    <t>GUR</t>
  </si>
  <si>
    <t>GAVALDEV</t>
  </si>
  <si>
    <t>GDV</t>
  </si>
  <si>
    <t>GAVNE</t>
  </si>
  <si>
    <t>GVN</t>
  </si>
  <si>
    <t>GAVNE TISK</t>
  </si>
  <si>
    <t>GVT</t>
  </si>
  <si>
    <t>GAWANDALI</t>
  </si>
  <si>
    <t>GND</t>
  </si>
  <si>
    <t>GAWANE</t>
  </si>
  <si>
    <t>GWN</t>
  </si>
  <si>
    <t>GAWRAI</t>
  </si>
  <si>
    <t>GWR</t>
  </si>
  <si>
    <t>GAWTHAN</t>
  </si>
  <si>
    <t>GTN</t>
  </si>
  <si>
    <t>GERUSOPPA</t>
  </si>
  <si>
    <t>GSP</t>
  </si>
  <si>
    <t>GHADIWADA</t>
  </si>
  <si>
    <t>GHD</t>
  </si>
  <si>
    <t>GHANO</t>
  </si>
  <si>
    <t>GHN</t>
  </si>
  <si>
    <t>GHANSI</t>
  </si>
  <si>
    <t>GHS</t>
  </si>
  <si>
    <t>GHODEMUKH</t>
  </si>
  <si>
    <t>GDE</t>
  </si>
  <si>
    <t>GHOTELI</t>
  </si>
  <si>
    <t>GTL</t>
  </si>
  <si>
    <t>GHOTGEWADI</t>
  </si>
  <si>
    <t>GTW</t>
  </si>
  <si>
    <t>GIMONE</t>
  </si>
  <si>
    <t>GMN</t>
  </si>
  <si>
    <t>GINGERA</t>
  </si>
  <si>
    <t>GGR</t>
  </si>
  <si>
    <t>GIRI CHAPEL</t>
  </si>
  <si>
    <t>GCX</t>
  </si>
  <si>
    <t>GIRI CROSS</t>
  </si>
  <si>
    <t>GRO</t>
  </si>
  <si>
    <t>GIRI PARK</t>
  </si>
  <si>
    <t>GCP</t>
  </si>
  <si>
    <t>GOA BORDER</t>
  </si>
  <si>
    <t>GBR</t>
  </si>
  <si>
    <t>GOA INTERNA</t>
  </si>
  <si>
    <t>GIN</t>
  </si>
  <si>
    <t>GOA UNVRSTY</t>
  </si>
  <si>
    <t>GUN</t>
  </si>
  <si>
    <t>GOA VELHA</t>
  </si>
  <si>
    <t>GVL</t>
  </si>
  <si>
    <t>GODEWAL</t>
  </si>
  <si>
    <t>GOD</t>
  </si>
  <si>
    <t>GODHALI</t>
  </si>
  <si>
    <t>GDL</t>
  </si>
  <si>
    <t>GODHANWADI</t>
  </si>
  <si>
    <t>GDW</t>
  </si>
  <si>
    <t>GODKUMAL</t>
  </si>
  <si>
    <t>GKM</t>
  </si>
  <si>
    <t>GOKARNA</t>
  </si>
  <si>
    <t>GKN</t>
  </si>
  <si>
    <t>GOLAWALI</t>
  </si>
  <si>
    <t>GOL</t>
  </si>
  <si>
    <t>GOLIBA TMP</t>
  </si>
  <si>
    <t>GOT</t>
  </si>
  <si>
    <t>GOLJUVEM</t>
  </si>
  <si>
    <t>GJM</t>
  </si>
  <si>
    <t>GOVLAR</t>
  </si>
  <si>
    <t>GOV</t>
  </si>
  <si>
    <t>GOVOL</t>
  </si>
  <si>
    <t>GOO</t>
  </si>
  <si>
    <t>GOVT QTRS</t>
  </si>
  <si>
    <t>GVQ</t>
  </si>
  <si>
    <t>GOYNA</t>
  </si>
  <si>
    <t>GYN</t>
  </si>
  <si>
    <t>GREEN PARK</t>
  </si>
  <si>
    <t>GPK</t>
  </si>
  <si>
    <t>GSPCB</t>
  </si>
  <si>
    <t>GPB</t>
  </si>
  <si>
    <t>GUDDEM</t>
  </si>
  <si>
    <t>KGD</t>
  </si>
  <si>
    <t>GUDDEMOL</t>
  </si>
  <si>
    <t>GDM</t>
  </si>
  <si>
    <t>GUDI</t>
  </si>
  <si>
    <t>GDI</t>
  </si>
  <si>
    <t>GUIRDOLIM</t>
  </si>
  <si>
    <t>GRD</t>
  </si>
  <si>
    <t>GUIRIM</t>
  </si>
  <si>
    <t>GRI</t>
  </si>
  <si>
    <t>GULBARGA</t>
  </si>
  <si>
    <t>KLB</t>
  </si>
  <si>
    <t>GULELGUD</t>
  </si>
  <si>
    <t>GGD</t>
  </si>
  <si>
    <t>GULELI</t>
  </si>
  <si>
    <t>GLL</t>
  </si>
  <si>
    <t>GULEM</t>
  </si>
  <si>
    <t>GLM</t>
  </si>
  <si>
    <t>GULYAKADE</t>
  </si>
  <si>
    <t>GUL</t>
  </si>
  <si>
    <t>GUNJI</t>
  </si>
  <si>
    <t>GNJ</t>
  </si>
  <si>
    <t>HALARNA</t>
  </si>
  <si>
    <t>HLR</t>
  </si>
  <si>
    <t>HALDANWADI</t>
  </si>
  <si>
    <t>HDW</t>
  </si>
  <si>
    <t>HALI</t>
  </si>
  <si>
    <t>HLI</t>
  </si>
  <si>
    <t>HALKARNE</t>
  </si>
  <si>
    <t>HLK</t>
  </si>
  <si>
    <t>HANKHANE</t>
  </si>
  <si>
    <t>HAN</t>
  </si>
  <si>
    <t>HANUMAN TMP</t>
  </si>
  <si>
    <t>HNT</t>
  </si>
  <si>
    <t>HARBOUR</t>
  </si>
  <si>
    <t>HRB</t>
  </si>
  <si>
    <t>HARMAL</t>
  </si>
  <si>
    <t>HML</t>
  </si>
  <si>
    <t>HARVALE</t>
  </si>
  <si>
    <t>HRV</t>
  </si>
  <si>
    <t>HASAPR FARM</t>
  </si>
  <si>
    <t>HSF</t>
  </si>
  <si>
    <t>HASAPUR</t>
  </si>
  <si>
    <t>HSP</t>
  </si>
  <si>
    <t>HATHKALAGNE</t>
  </si>
  <si>
    <t>HTK</t>
  </si>
  <si>
    <t>HATKALAGNE</t>
  </si>
  <si>
    <t>HKL</t>
  </si>
  <si>
    <t>HATTARGI</t>
  </si>
  <si>
    <t>HTG</t>
  </si>
  <si>
    <t>HATURLI</t>
  </si>
  <si>
    <t>HTL</t>
  </si>
  <si>
    <t>HATURLI MTH</t>
  </si>
  <si>
    <t>HTM</t>
  </si>
  <si>
    <t>HEDODE</t>
  </si>
  <si>
    <t>HDD</t>
  </si>
  <si>
    <t>HEDUS</t>
  </si>
  <si>
    <t>HDS</t>
  </si>
  <si>
    <t>HEDUSWADI</t>
  </si>
  <si>
    <t>HDU</t>
  </si>
  <si>
    <t>HIVRE</t>
  </si>
  <si>
    <t>HVR</t>
  </si>
  <si>
    <t>HLDNWDI TSK</t>
  </si>
  <si>
    <t>HLW</t>
  </si>
  <si>
    <t>HOLY CROSS</t>
  </si>
  <si>
    <t>HLX</t>
  </si>
  <si>
    <t>HONDA</t>
  </si>
  <si>
    <t>HND</t>
  </si>
  <si>
    <t>HONDA VADAK</t>
  </si>
  <si>
    <t>HVD</t>
  </si>
  <si>
    <t>HONNAWAR</t>
  </si>
  <si>
    <t>HNW</t>
  </si>
  <si>
    <t>HOSPET</t>
  </si>
  <si>
    <t>HPT</t>
  </si>
  <si>
    <t>HOUSIN BRD</t>
  </si>
  <si>
    <t>SHB</t>
  </si>
  <si>
    <t>HR FRM/BENL</t>
  </si>
  <si>
    <t>HRA</t>
  </si>
  <si>
    <t>HUBALI</t>
  </si>
  <si>
    <t>HBL</t>
  </si>
  <si>
    <t>HUMARMALA</t>
  </si>
  <si>
    <t>UML</t>
  </si>
  <si>
    <t>HUMRAT</t>
  </si>
  <si>
    <t>HUM</t>
  </si>
  <si>
    <t>HUNGUN</t>
  </si>
  <si>
    <t>HUN</t>
  </si>
  <si>
    <t>IBRAMPUR</t>
  </si>
  <si>
    <t>IBP</t>
  </si>
  <si>
    <t>IBRAMPUR X</t>
  </si>
  <si>
    <t>IBX</t>
  </si>
  <si>
    <t>ICE FACTORY</t>
  </si>
  <si>
    <t>ICE</t>
  </si>
  <si>
    <t>IDDAR</t>
  </si>
  <si>
    <t>IDD</t>
  </si>
  <si>
    <t>IGRAMOLL</t>
  </si>
  <si>
    <t>IGM</t>
  </si>
  <si>
    <t>ILKAL</t>
  </si>
  <si>
    <t>IKL</t>
  </si>
  <si>
    <t>INDRAWADO</t>
  </si>
  <si>
    <t>INW</t>
  </si>
  <si>
    <t>JAISINGPUR</t>
  </si>
  <si>
    <t>JSP</t>
  </si>
  <si>
    <t>JAITPKR COL</t>
  </si>
  <si>
    <t>CNY</t>
  </si>
  <si>
    <t>JAKAT NAKA</t>
  </si>
  <si>
    <t>JKT</t>
  </si>
  <si>
    <t>JAMBLESHWAR</t>
  </si>
  <si>
    <t>JBS</t>
  </si>
  <si>
    <t>JAMBLIKADE</t>
  </si>
  <si>
    <t>JKD</t>
  </si>
  <si>
    <t>JAMBOTI</t>
  </si>
  <si>
    <t>JBT</t>
  </si>
  <si>
    <t>JAMKHANDI</t>
  </si>
  <si>
    <t>JMK</t>
  </si>
  <si>
    <t>JUNUSWADA</t>
  </si>
  <si>
    <t>JNW</t>
  </si>
  <si>
    <t>JUNUSWADA X</t>
  </si>
  <si>
    <t>JNX</t>
  </si>
  <si>
    <t>K R PETE</t>
  </si>
  <si>
    <t>KPE</t>
  </si>
  <si>
    <t>K. RAILWAY</t>
  </si>
  <si>
    <t>KRL</t>
  </si>
  <si>
    <t>KADIMACHIN</t>
  </si>
  <si>
    <t>KMN</t>
  </si>
  <si>
    <t>KADPAKADE</t>
  </si>
  <si>
    <t>KDK</t>
  </si>
  <si>
    <t>KADSHI</t>
  </si>
  <si>
    <t>KSI</t>
  </si>
  <si>
    <t>KADUR</t>
  </si>
  <si>
    <t>KDU</t>
  </si>
  <si>
    <t>KAGAL</t>
  </si>
  <si>
    <t>KGL</t>
  </si>
  <si>
    <t>KAIRAT</t>
  </si>
  <si>
    <t>KRT</t>
  </si>
  <si>
    <t>KAJULWADI</t>
  </si>
  <si>
    <t>KAJ</t>
  </si>
  <si>
    <t>KAJUMOL</t>
  </si>
  <si>
    <t>KMO</t>
  </si>
  <si>
    <t>KAKODA</t>
  </si>
  <si>
    <t>KKD</t>
  </si>
  <si>
    <t>KAKUMADDI</t>
  </si>
  <si>
    <t>KAK</t>
  </si>
  <si>
    <t>KALATGI</t>
  </si>
  <si>
    <t>KLT</t>
  </si>
  <si>
    <t>KALAY</t>
  </si>
  <si>
    <t>KLY</t>
  </si>
  <si>
    <t>KALE</t>
  </si>
  <si>
    <t>KLE</t>
  </si>
  <si>
    <t>KALMAMOL</t>
  </si>
  <si>
    <t>KLM</t>
  </si>
  <si>
    <t>KALNE</t>
  </si>
  <si>
    <t>KAL</t>
  </si>
  <si>
    <t>KALOBA TMP</t>
  </si>
  <si>
    <t>KAT</t>
  </si>
  <si>
    <t>KALSHE</t>
  </si>
  <si>
    <t>KLS</t>
  </si>
  <si>
    <t>KALVI TITA</t>
  </si>
  <si>
    <t>KLV</t>
  </si>
  <si>
    <t>KAMI/PNCHYT</t>
  </si>
  <si>
    <t>KPT</t>
  </si>
  <si>
    <t>KAMORCOND</t>
  </si>
  <si>
    <t>KMC</t>
  </si>
  <si>
    <t>KANDOL TMP</t>
  </si>
  <si>
    <t>KDL</t>
  </si>
  <si>
    <t>KANGWADA</t>
  </si>
  <si>
    <t>KGW</t>
  </si>
  <si>
    <t>KANIBAG</t>
  </si>
  <si>
    <t>KNB</t>
  </si>
  <si>
    <t>KANKAVLI</t>
  </si>
  <si>
    <t>KNV</t>
  </si>
  <si>
    <t>KANKERI</t>
  </si>
  <si>
    <t>KKR</t>
  </si>
  <si>
    <t>KANKUMBI</t>
  </si>
  <si>
    <t>KKB</t>
  </si>
  <si>
    <t>KANUR</t>
  </si>
  <si>
    <t>KNR</t>
  </si>
  <si>
    <t>KAPILESHWAR</t>
  </si>
  <si>
    <t>KPL</t>
  </si>
  <si>
    <t>KARABHAT</t>
  </si>
  <si>
    <t>KBT</t>
  </si>
  <si>
    <t>KARANZOL</t>
  </si>
  <si>
    <t>KZL</t>
  </si>
  <si>
    <t>KARAPUR</t>
  </si>
  <si>
    <t>KRA</t>
  </si>
  <si>
    <t>KARAPUR PHC</t>
  </si>
  <si>
    <t>KPH</t>
  </si>
  <si>
    <t>KARAPUR TSK</t>
  </si>
  <si>
    <t>KTK</t>
  </si>
  <si>
    <t>KARASWADA</t>
  </si>
  <si>
    <t>KWD</t>
  </si>
  <si>
    <t>KARAY</t>
  </si>
  <si>
    <t>KRY</t>
  </si>
  <si>
    <t>KAREKHAJAN</t>
  </si>
  <si>
    <t>KRZ</t>
  </si>
  <si>
    <t>KARMALI</t>
  </si>
  <si>
    <t>KMI</t>
  </si>
  <si>
    <t>KARMANE</t>
  </si>
  <si>
    <t>KAR</t>
  </si>
  <si>
    <t>KARNALE</t>
  </si>
  <si>
    <t>KNL</t>
  </si>
  <si>
    <t>KARSHIMOL</t>
  </si>
  <si>
    <t>KRS</t>
  </si>
  <si>
    <t>KARULWADA</t>
  </si>
  <si>
    <t>KRU</t>
  </si>
  <si>
    <t>KARVE</t>
  </si>
  <si>
    <t>KRV</t>
  </si>
  <si>
    <t>KARWAR</t>
  </si>
  <si>
    <t>KRW</t>
  </si>
  <si>
    <t>KASAL</t>
  </si>
  <si>
    <t>KSL</t>
  </si>
  <si>
    <t>KASARPAL</t>
  </si>
  <si>
    <t>KSP</t>
  </si>
  <si>
    <t>KATEBAG</t>
  </si>
  <si>
    <t>BAG</t>
  </si>
  <si>
    <t>KATTA</t>
  </si>
  <si>
    <t>KTT</t>
  </si>
  <si>
    <t>KAVLE TEMPL</t>
  </si>
  <si>
    <t>KVL</t>
  </si>
  <si>
    <t>KAWEKUTTI</t>
  </si>
  <si>
    <t>KWE</t>
  </si>
  <si>
    <t>KAWTAL</t>
  </si>
  <si>
    <t>KWT</t>
  </si>
  <si>
    <t>KDPR S. TMP</t>
  </si>
  <si>
    <t>KST</t>
  </si>
  <si>
    <t>KEL JUNCTIN</t>
  </si>
  <si>
    <t>KLJ</t>
  </si>
  <si>
    <t>KELINI</t>
  </si>
  <si>
    <t>KEL</t>
  </si>
  <si>
    <t>KELOSI</t>
  </si>
  <si>
    <t>KOS</t>
  </si>
  <si>
    <t>KELUS</t>
  </si>
  <si>
    <t>KUS</t>
  </si>
  <si>
    <t>KELVONA</t>
  </si>
  <si>
    <t>KVN</t>
  </si>
  <si>
    <t>KEPKARWADA</t>
  </si>
  <si>
    <t>KPD</t>
  </si>
  <si>
    <t>KER</t>
  </si>
  <si>
    <t>KERE DVKD</t>
  </si>
  <si>
    <t>KRM</t>
  </si>
  <si>
    <t>KERI</t>
  </si>
  <si>
    <t>KRI</t>
  </si>
  <si>
    <t>KERI CHURCH</t>
  </si>
  <si>
    <t>KRX</t>
  </si>
  <si>
    <t>KERI TEMPLE</t>
  </si>
  <si>
    <t>KTE</t>
  </si>
  <si>
    <t>KERI TOLL N</t>
  </si>
  <si>
    <t>TOL</t>
  </si>
  <si>
    <t>KHADKI</t>
  </si>
  <si>
    <t>KHD</t>
  </si>
  <si>
    <t>KHAJNE</t>
  </si>
  <si>
    <t>KHJ</t>
  </si>
  <si>
    <t>KHANAPUR</t>
  </si>
  <si>
    <t>KNP</t>
  </si>
  <si>
    <t>KHANDEPAR</t>
  </si>
  <si>
    <t>KND</t>
  </si>
  <si>
    <t>KHANDIR</t>
  </si>
  <si>
    <t>KNI</t>
  </si>
  <si>
    <t>KHANGUINIM</t>
  </si>
  <si>
    <t>KNG</t>
  </si>
  <si>
    <t>KHARGAL</t>
  </si>
  <si>
    <t>KHG</t>
  </si>
  <si>
    <t>KHARWADE</t>
  </si>
  <si>
    <t>KHA</t>
  </si>
  <si>
    <t>KHIREE</t>
  </si>
  <si>
    <t>KHR</t>
  </si>
  <si>
    <t>KHODGINI</t>
  </si>
  <si>
    <t>KDG</t>
  </si>
  <si>
    <t>KHODYE</t>
  </si>
  <si>
    <t>KDY</t>
  </si>
  <si>
    <t>KHOKRL TITA</t>
  </si>
  <si>
    <t>KHK</t>
  </si>
  <si>
    <t>KHORJUVEM</t>
  </si>
  <si>
    <t>KJM</t>
  </si>
  <si>
    <t>KHORJVE BDG</t>
  </si>
  <si>
    <t>KJB</t>
  </si>
  <si>
    <t>KHORJVE CLB</t>
  </si>
  <si>
    <t>KJC</t>
  </si>
  <si>
    <t>KHORLIM</t>
  </si>
  <si>
    <t>KHO</t>
  </si>
  <si>
    <t>KHOTODE</t>
  </si>
  <si>
    <t>KTD</t>
  </si>
  <si>
    <t>KHUTWAL</t>
  </si>
  <si>
    <t>KHT</t>
  </si>
  <si>
    <t>KIKKERI</t>
  </si>
  <si>
    <t>KIK</t>
  </si>
  <si>
    <t>KIRANPANI</t>
  </si>
  <si>
    <t>KIR</t>
  </si>
  <si>
    <t>KIRLPAL</t>
  </si>
  <si>
    <t>KRP</t>
  </si>
  <si>
    <t>KNDRI VIDYA</t>
  </si>
  <si>
    <t>KVP</t>
  </si>
  <si>
    <t>KODAL</t>
  </si>
  <si>
    <t>KOD</t>
  </si>
  <si>
    <t>KOLHAPUR</t>
  </si>
  <si>
    <t>KLP</t>
  </si>
  <si>
    <t>KONADI</t>
  </si>
  <si>
    <t>KON</t>
  </si>
  <si>
    <t>KONAL KATTA</t>
  </si>
  <si>
    <t>KNT</t>
  </si>
  <si>
    <t>KONDURA TIT</t>
  </si>
  <si>
    <t>KDR</t>
  </si>
  <si>
    <t>KONDWADA</t>
  </si>
  <si>
    <t>KDW</t>
  </si>
  <si>
    <t>KONSHEM</t>
  </si>
  <si>
    <t>KNX</t>
  </si>
  <si>
    <t>KOPPAL</t>
  </si>
  <si>
    <t>KOP</t>
  </si>
  <si>
    <t>KORGAO</t>
  </si>
  <si>
    <t>KGO</t>
  </si>
  <si>
    <t>KORJAI</t>
  </si>
  <si>
    <t>KRJ</t>
  </si>
  <si>
    <t>KOTHAMBI</t>
  </si>
  <si>
    <t>KTM</t>
  </si>
  <si>
    <t>KOTHAMBI X</t>
  </si>
  <si>
    <t>KTX</t>
  </si>
  <si>
    <t>KOTMBI/SURL</t>
  </si>
  <si>
    <t>KTB</t>
  </si>
  <si>
    <t>KRI PANCHYT</t>
  </si>
  <si>
    <t>KPY</t>
  </si>
  <si>
    <t>KSRL/BRLA X</t>
  </si>
  <si>
    <t>BRX</t>
  </si>
  <si>
    <t>KUCHELI</t>
  </si>
  <si>
    <t>KCL</t>
  </si>
  <si>
    <t>KUDAL</t>
  </si>
  <si>
    <t>KUD</t>
  </si>
  <si>
    <t>KUDAS TITA</t>
  </si>
  <si>
    <t>KDS</t>
  </si>
  <si>
    <t>KUDCHIRE</t>
  </si>
  <si>
    <t>KDC</t>
  </si>
  <si>
    <t>KUDCHRE TMP</t>
  </si>
  <si>
    <t>KDT</t>
  </si>
  <si>
    <t>KUDNE</t>
  </si>
  <si>
    <t>KDN</t>
  </si>
  <si>
    <t>KUDNE TMP</t>
  </si>
  <si>
    <t>KTP</t>
  </si>
  <si>
    <t>KULAN</t>
  </si>
  <si>
    <t>KLN</t>
  </si>
  <si>
    <t>KUMARKHAN</t>
  </si>
  <si>
    <t>KHN</t>
  </si>
  <si>
    <t>KUMARWADA</t>
  </si>
  <si>
    <t>KUM</t>
  </si>
  <si>
    <t>KUMBARDA</t>
  </si>
  <si>
    <t>KBR</t>
  </si>
  <si>
    <t>KUMBHARJUA</t>
  </si>
  <si>
    <t>KMJ</t>
  </si>
  <si>
    <t>KUMBHARMATH</t>
  </si>
  <si>
    <t>KMB</t>
  </si>
  <si>
    <t>KUMTA</t>
  </si>
  <si>
    <t>KTA</t>
  </si>
  <si>
    <t>KUMTHAL</t>
  </si>
  <si>
    <t>KML</t>
  </si>
  <si>
    <t>KUMYAGAL</t>
  </si>
  <si>
    <t>KMY</t>
  </si>
  <si>
    <t>KUMYAKADE</t>
  </si>
  <si>
    <t>KYK</t>
  </si>
  <si>
    <t>KUMYAMAL</t>
  </si>
  <si>
    <t>KMM</t>
  </si>
  <si>
    <t>KUNDAI</t>
  </si>
  <si>
    <t>KDM</t>
  </si>
  <si>
    <t>KUNKAVLI</t>
  </si>
  <si>
    <t>KKV</t>
  </si>
  <si>
    <t>KUPAR</t>
  </si>
  <si>
    <t>KPR</t>
  </si>
  <si>
    <t>KUSKEM</t>
  </si>
  <si>
    <t>KSK</t>
  </si>
  <si>
    <t>LADFE</t>
  </si>
  <si>
    <t>LDF</t>
  </si>
  <si>
    <t>LAKAKI/PALI</t>
  </si>
  <si>
    <t>LPI</t>
  </si>
  <si>
    <t>LAKERE</t>
  </si>
  <si>
    <t>LKR</t>
  </si>
  <si>
    <t>LAKERI</t>
  </si>
  <si>
    <t>LAK</t>
  </si>
  <si>
    <t>LAXIMI TMP</t>
  </si>
  <si>
    <t>LXT</t>
  </si>
  <si>
    <t>LINGSURU</t>
  </si>
  <si>
    <t>LGS</t>
  </si>
  <si>
    <t>LOKAPUR</t>
  </si>
  <si>
    <t>LPR</t>
  </si>
  <si>
    <t>LOLYE</t>
  </si>
  <si>
    <t>LOL</t>
  </si>
  <si>
    <t>LONDA</t>
  </si>
  <si>
    <t>LND</t>
  </si>
  <si>
    <t>LOTULIM</t>
  </si>
  <si>
    <t>LTM</t>
  </si>
  <si>
    <t>M.BEACH CRO</t>
  </si>
  <si>
    <t>BCX</t>
  </si>
  <si>
    <t>MACAZAN</t>
  </si>
  <si>
    <t>MCZ</t>
  </si>
  <si>
    <t>MADANGIRI</t>
  </si>
  <si>
    <t>MND</t>
  </si>
  <si>
    <t>MADDER</t>
  </si>
  <si>
    <t>MDD</t>
  </si>
  <si>
    <t>MADEL</t>
  </si>
  <si>
    <t>MDL</t>
  </si>
  <si>
    <t>MADEL FERRY</t>
  </si>
  <si>
    <t>MDF</t>
  </si>
  <si>
    <t>MADHUBAN</t>
  </si>
  <si>
    <t>MDB</t>
  </si>
  <si>
    <t>MADKAI</t>
  </si>
  <si>
    <t>MDK</t>
  </si>
  <si>
    <t>MADKAI/B.P</t>
  </si>
  <si>
    <t>MBP</t>
  </si>
  <si>
    <t>MADLAMAZ</t>
  </si>
  <si>
    <t>MMZ</t>
  </si>
  <si>
    <t>MADURA DEVL</t>
  </si>
  <si>
    <t>MDV</t>
  </si>
  <si>
    <t>MAHAKHAJAN</t>
  </si>
  <si>
    <t>MKJ</t>
  </si>
  <si>
    <t>MAHOL</t>
  </si>
  <si>
    <t>MHO</t>
  </si>
  <si>
    <t>MAINA</t>
  </si>
  <si>
    <t>MAN</t>
  </si>
  <si>
    <t>MAINA SEZA</t>
  </si>
  <si>
    <t>MSZ</t>
  </si>
  <si>
    <t>MAINGINE</t>
  </si>
  <si>
    <t>MGN</t>
  </si>
  <si>
    <t>MAJORDA</t>
  </si>
  <si>
    <t>MJD</t>
  </si>
  <si>
    <t>MALAR</t>
  </si>
  <si>
    <t>MLR</t>
  </si>
  <si>
    <t>MALEWAD</t>
  </si>
  <si>
    <t>MWD</t>
  </si>
  <si>
    <t>MALGAO  RLY</t>
  </si>
  <si>
    <t>MGA</t>
  </si>
  <si>
    <t>MALGAO BZR</t>
  </si>
  <si>
    <t>MBZ</t>
  </si>
  <si>
    <t>MALGAO RLY</t>
  </si>
  <si>
    <t>MGR</t>
  </si>
  <si>
    <t>MALIM</t>
  </si>
  <si>
    <t>MLI</t>
  </si>
  <si>
    <t>MALLIKARJUN</t>
  </si>
  <si>
    <t>MLK</t>
  </si>
  <si>
    <t>MALOLI</t>
  </si>
  <si>
    <t>MLL</t>
  </si>
  <si>
    <t>MALPAN</t>
  </si>
  <si>
    <t>MPL</t>
  </si>
  <si>
    <t>MALPE</t>
  </si>
  <si>
    <t>MLP</t>
  </si>
  <si>
    <t>MALVAN</t>
  </si>
  <si>
    <t>MLV</t>
  </si>
  <si>
    <t>MANDRE MDMZ</t>
  </si>
  <si>
    <t>MDM</t>
  </si>
  <si>
    <t>MANDTITA</t>
  </si>
  <si>
    <t>MDT</t>
  </si>
  <si>
    <t>MANDUR TITO</t>
  </si>
  <si>
    <t>MTO</t>
  </si>
  <si>
    <t>MANERI</t>
  </si>
  <si>
    <t>MNR</t>
  </si>
  <si>
    <t>MANGESHI</t>
  </si>
  <si>
    <t>MGS</t>
  </si>
  <si>
    <t>MANKE</t>
  </si>
  <si>
    <t>MNK</t>
  </si>
  <si>
    <t>MANSHER</t>
  </si>
  <si>
    <t>MSR</t>
  </si>
  <si>
    <t>MAPA</t>
  </si>
  <si>
    <t>MAP</t>
  </si>
  <si>
    <t>MAPUSA</t>
  </si>
  <si>
    <t>MPS</t>
  </si>
  <si>
    <t>MARATHWADA</t>
  </si>
  <si>
    <t>MTW</t>
  </si>
  <si>
    <t>MARCEL</t>
  </si>
  <si>
    <t>MRC</t>
  </si>
  <si>
    <t>MARDOL</t>
  </si>
  <si>
    <t>MDO</t>
  </si>
  <si>
    <t>MARGAO</t>
  </si>
  <si>
    <t>MRG</t>
  </si>
  <si>
    <t>MARGAO MKT</t>
  </si>
  <si>
    <t>MMK</t>
  </si>
  <si>
    <t>MARGAO PWD</t>
  </si>
  <si>
    <t>PWD</t>
  </si>
  <si>
    <t>MARICO</t>
  </si>
  <si>
    <t>MCO</t>
  </si>
  <si>
    <t>MARITA BAKR</t>
  </si>
  <si>
    <t>MBR</t>
  </si>
  <si>
    <t>MARNA</t>
  </si>
  <si>
    <t>MRN</t>
  </si>
  <si>
    <t>MARUTI TMP</t>
  </si>
  <si>
    <t>MRT</t>
  </si>
  <si>
    <t>MARWADA</t>
  </si>
  <si>
    <t>MRW</t>
  </si>
  <si>
    <t>MASHEM</t>
  </si>
  <si>
    <t>MSM</t>
  </si>
  <si>
    <t>MASJID/BEND</t>
  </si>
  <si>
    <t>MAS</t>
  </si>
  <si>
    <t>MATIMOL</t>
  </si>
  <si>
    <t>MTM</t>
  </si>
  <si>
    <t>MATVE</t>
  </si>
  <si>
    <t>MTV</t>
  </si>
  <si>
    <t>MAULINGE</t>
  </si>
  <si>
    <t>MUL</t>
  </si>
  <si>
    <t>MGD</t>
  </si>
  <si>
    <t>MAXEM</t>
  </si>
  <si>
    <t>MXN</t>
  </si>
  <si>
    <t>MAYE PNCHYT</t>
  </si>
  <si>
    <t>MPC</t>
  </si>
  <si>
    <t>MAYE TISK</t>
  </si>
  <si>
    <t>MTK</t>
  </si>
  <si>
    <t>MAYEM JUNC</t>
  </si>
  <si>
    <t>MYJ</t>
  </si>
  <si>
    <t>MAYEM LAKE</t>
  </si>
  <si>
    <t>MYM</t>
  </si>
  <si>
    <t>MAZALI</t>
  </si>
  <si>
    <t>MZL</t>
  </si>
  <si>
    <t>MAZGAO/NALA</t>
  </si>
  <si>
    <t>MNN</t>
  </si>
  <si>
    <t>MDNI/VP.PLR</t>
  </si>
  <si>
    <t>VPP</t>
  </si>
  <si>
    <t>MENKURE</t>
  </si>
  <si>
    <t>MEN</t>
  </si>
  <si>
    <t>MES COLLEGE</t>
  </si>
  <si>
    <t>MEC</t>
  </si>
  <si>
    <t>METASTRIP</t>
  </si>
  <si>
    <t>MTS</t>
  </si>
  <si>
    <t>MHADAI</t>
  </si>
  <si>
    <t>MHA</t>
  </si>
  <si>
    <t>MHALWADA</t>
  </si>
  <si>
    <t>MHW</t>
  </si>
  <si>
    <t>MHAPAN</t>
  </si>
  <si>
    <t>MPN</t>
  </si>
  <si>
    <t>MHAUSHI</t>
  </si>
  <si>
    <t>MSH</t>
  </si>
  <si>
    <t>MIDC JUNCTN</t>
  </si>
  <si>
    <t>IDC</t>
  </si>
  <si>
    <t>MIRAJ</t>
  </si>
  <si>
    <t>MRJ</t>
  </si>
  <si>
    <t>MIRAMAR BCH</t>
  </si>
  <si>
    <t>MRM</t>
  </si>
  <si>
    <t>MIRJAN</t>
  </si>
  <si>
    <t>MJN</t>
  </si>
  <si>
    <t>MLGAO G.WAD</t>
  </si>
  <si>
    <t>MGW</t>
  </si>
  <si>
    <t>MLPE/MNCHE</t>
  </si>
  <si>
    <t>MCH</t>
  </si>
  <si>
    <t>MNSH/ZARI</t>
  </si>
  <si>
    <t>MNS</t>
  </si>
  <si>
    <t>MOIRA BRDG</t>
  </si>
  <si>
    <t>MBG</t>
  </si>
  <si>
    <t>MOIRA CLUB</t>
  </si>
  <si>
    <t>MCL</t>
  </si>
  <si>
    <t>MOITEM</t>
  </si>
  <si>
    <t>MOI</t>
  </si>
  <si>
    <t>MOKHARD</t>
  </si>
  <si>
    <t>MKD</t>
  </si>
  <si>
    <t>MOLKOPON</t>
  </si>
  <si>
    <t>MKP</t>
  </si>
  <si>
    <t>MOLKORNEM</t>
  </si>
  <si>
    <t>MKR</t>
  </si>
  <si>
    <t>MOLLAR</t>
  </si>
  <si>
    <t>MLA</t>
  </si>
  <si>
    <t>MOLLEM</t>
  </si>
  <si>
    <t>MLM</t>
  </si>
  <si>
    <t>MOLLOREM</t>
  </si>
  <si>
    <t>MLO</t>
  </si>
  <si>
    <t>MONICA VADO</t>
  </si>
  <si>
    <t>MCV</t>
  </si>
  <si>
    <t>MOP. P.WADA</t>
  </si>
  <si>
    <t>MPW</t>
  </si>
  <si>
    <t>MOPA</t>
  </si>
  <si>
    <t>MOP</t>
  </si>
  <si>
    <t>MORGAO</t>
  </si>
  <si>
    <t>MOG</t>
  </si>
  <si>
    <t>MORJI DEULW</t>
  </si>
  <si>
    <t>MDU</t>
  </si>
  <si>
    <t>MORJI SCHOL</t>
  </si>
  <si>
    <t>MSC</t>
  </si>
  <si>
    <t>MORJI TMP</t>
  </si>
  <si>
    <t>MJT</t>
  </si>
  <si>
    <t>MORJI TMPLE</t>
  </si>
  <si>
    <t>MJI</t>
  </si>
  <si>
    <t>MORLE</t>
  </si>
  <si>
    <t>MRL</t>
  </si>
  <si>
    <t>MORLE COLNY</t>
  </si>
  <si>
    <t>MOC</t>
  </si>
  <si>
    <t>MORLLEM</t>
  </si>
  <si>
    <t>MLE</t>
  </si>
  <si>
    <t>MORLLEM GAO</t>
  </si>
  <si>
    <t>MOR</t>
  </si>
  <si>
    <t>MORPIRLA</t>
  </si>
  <si>
    <t>MPR</t>
  </si>
  <si>
    <t>MPS COURT</t>
  </si>
  <si>
    <t>MCT</t>
  </si>
  <si>
    <t>MPT HOSPTL</t>
  </si>
  <si>
    <t>MPT</t>
  </si>
  <si>
    <t>MRF</t>
  </si>
  <si>
    <t>MRG RLY STN</t>
  </si>
  <si>
    <t>MRS</t>
  </si>
  <si>
    <t>MUDDEBEHAL</t>
  </si>
  <si>
    <t>MDE</t>
  </si>
  <si>
    <t>MUDDER/PDWD</t>
  </si>
  <si>
    <t>PDD</t>
  </si>
  <si>
    <t>MUDDR/PDWDA</t>
  </si>
  <si>
    <t>MDR</t>
  </si>
  <si>
    <t>MUDGAL</t>
  </si>
  <si>
    <t>MDG</t>
  </si>
  <si>
    <t>MUDHOL</t>
  </si>
  <si>
    <t>MDH</t>
  </si>
  <si>
    <t>MULGAO</t>
  </si>
  <si>
    <t>MGO</t>
  </si>
  <si>
    <t>MULGAO B/S</t>
  </si>
  <si>
    <t>MLG</t>
  </si>
  <si>
    <t>MULGAO TMP</t>
  </si>
  <si>
    <t>MTP</t>
  </si>
  <si>
    <t>MUNANG</t>
  </si>
  <si>
    <t>MNG</t>
  </si>
  <si>
    <t>MURDI</t>
  </si>
  <si>
    <t>MUD</t>
  </si>
  <si>
    <t>MURGE</t>
  </si>
  <si>
    <t>MGE</t>
  </si>
  <si>
    <t>MURIDA</t>
  </si>
  <si>
    <t>MRD</t>
  </si>
  <si>
    <t>MURIDA/CLTA</t>
  </si>
  <si>
    <t>MJC</t>
  </si>
  <si>
    <t>MURMUNE</t>
  </si>
  <si>
    <t>MMN</t>
  </si>
  <si>
    <t>MUTAL</t>
  </si>
  <si>
    <t>MTH</t>
  </si>
  <si>
    <t>MUXER B/S</t>
  </si>
  <si>
    <t>MXB</t>
  </si>
  <si>
    <t>MYSURU</t>
  </si>
  <si>
    <t>MSU</t>
  </si>
  <si>
    <t>NACHNL PNCH</t>
  </si>
  <si>
    <t>NPH</t>
  </si>
  <si>
    <t>NACHNOLA</t>
  </si>
  <si>
    <t>NHN</t>
  </si>
  <si>
    <t>NADORA</t>
  </si>
  <si>
    <t>NDO</t>
  </si>
  <si>
    <t>NAGANWADI</t>
  </si>
  <si>
    <t>NGN</t>
  </si>
  <si>
    <t>NAGARGALI</t>
  </si>
  <si>
    <t>NGL</t>
  </si>
  <si>
    <t>NAGARGAO</t>
  </si>
  <si>
    <t>NGO</t>
  </si>
  <si>
    <t>NAGZAR</t>
  </si>
  <si>
    <t>NZR</t>
  </si>
  <si>
    <t>NAIBAG</t>
  </si>
  <si>
    <t>NBG</t>
  </si>
  <si>
    <t>NAICHIAD</t>
  </si>
  <si>
    <t>NCD</t>
  </si>
  <si>
    <t>NAIKWADA</t>
  </si>
  <si>
    <t>NIK</t>
  </si>
  <si>
    <t>NANACHIPANI</t>
  </si>
  <si>
    <t>NNP</t>
  </si>
  <si>
    <t>NANDGAON</t>
  </si>
  <si>
    <t>NNG</t>
  </si>
  <si>
    <t>NANDIGUNDI</t>
  </si>
  <si>
    <t>NDG</t>
  </si>
  <si>
    <t>NANELI</t>
  </si>
  <si>
    <t>NNL</t>
  </si>
  <si>
    <t>NANGAO</t>
  </si>
  <si>
    <t>NAN</t>
  </si>
  <si>
    <t>NANGARBHAT</t>
  </si>
  <si>
    <t>NGB</t>
  </si>
  <si>
    <t>NANODA</t>
  </si>
  <si>
    <t>NND</t>
  </si>
  <si>
    <t>NANORA</t>
  </si>
  <si>
    <t>NNR</t>
  </si>
  <si>
    <t>NANUS</t>
  </si>
  <si>
    <t>NNS</t>
  </si>
  <si>
    <t>NAQUERIM</t>
  </si>
  <si>
    <t>NQR</t>
  </si>
  <si>
    <t>NARVA</t>
  </si>
  <si>
    <t>NAR</t>
  </si>
  <si>
    <t>NARVA FERRY</t>
  </si>
  <si>
    <t>NRV</t>
  </si>
  <si>
    <t>NARVA SCHOL</t>
  </si>
  <si>
    <t>NSC</t>
  </si>
  <si>
    <t>NATINL CLUB</t>
  </si>
  <si>
    <t>NCB</t>
  </si>
  <si>
    <t>NAVA WADA</t>
  </si>
  <si>
    <t>NVW</t>
  </si>
  <si>
    <t>NAVE</t>
  </si>
  <si>
    <t>NVE</t>
  </si>
  <si>
    <t>NAVELI</t>
  </si>
  <si>
    <t>NVI</t>
  </si>
  <si>
    <t>NAVELIM</t>
  </si>
  <si>
    <t>NVL</t>
  </si>
  <si>
    <t>NAVLI P.HOS</t>
  </si>
  <si>
    <t>NHO</t>
  </si>
  <si>
    <t>NAVNAGAR</t>
  </si>
  <si>
    <t>NAV</t>
  </si>
  <si>
    <t>NAVSHI</t>
  </si>
  <si>
    <t>NVS</t>
  </si>
  <si>
    <t>NDA MADANI</t>
  </si>
  <si>
    <t>NMD</t>
  </si>
  <si>
    <t>NDA WADI</t>
  </si>
  <si>
    <t>WDI</t>
  </si>
  <si>
    <t>NERURPAR</t>
  </si>
  <si>
    <t>NPR</t>
  </si>
  <si>
    <t>NESSARGI</t>
  </si>
  <si>
    <t>NSG</t>
  </si>
  <si>
    <t>NESTLE</t>
  </si>
  <si>
    <t>NST</t>
  </si>
  <si>
    <t>NETURLIM</t>
  </si>
  <si>
    <t>NTR</t>
  </si>
  <si>
    <t>NEURA</t>
  </si>
  <si>
    <t>NUR</t>
  </si>
  <si>
    <t>NEW WADA</t>
  </si>
  <si>
    <t>NEW</t>
  </si>
  <si>
    <t>NGSI/M.LXMI</t>
  </si>
  <si>
    <t>NML</t>
  </si>
  <si>
    <t>NGVE/N.CROS</t>
  </si>
  <si>
    <t>NGV</t>
  </si>
  <si>
    <t>NHAVELI</t>
  </si>
  <si>
    <t>NHV</t>
  </si>
  <si>
    <t>NHAVELI TMP</t>
  </si>
  <si>
    <t>NVT</t>
  </si>
  <si>
    <t>NIGAL JUNC</t>
  </si>
  <si>
    <t>NGJ</t>
  </si>
  <si>
    <t>NIPPANI</t>
  </si>
  <si>
    <t>NPN</t>
  </si>
  <si>
    <t>NIRANKAL</t>
  </si>
  <si>
    <t>NRK</t>
  </si>
  <si>
    <t>NIRWADE</t>
  </si>
  <si>
    <t>NWD</t>
  </si>
  <si>
    <t>NKL PST OFF</t>
  </si>
  <si>
    <t>NRO</t>
  </si>
  <si>
    <t>NOWNAGAR</t>
  </si>
  <si>
    <t>NGR</t>
  </si>
  <si>
    <t>NUEM</t>
  </si>
  <si>
    <t>NUE</t>
  </si>
  <si>
    <t>NUSI ACADMY</t>
  </si>
  <si>
    <t>NSI</t>
  </si>
  <si>
    <t>NUVEM</t>
  </si>
  <si>
    <t>NUV</t>
  </si>
  <si>
    <t>ODAR</t>
  </si>
  <si>
    <t>ODR</t>
  </si>
  <si>
    <t>OLAULIM</t>
  </si>
  <si>
    <t>OLM</t>
  </si>
  <si>
    <t>OLD BAMBOLI</t>
  </si>
  <si>
    <t>OBL</t>
  </si>
  <si>
    <t>OLD GOA</t>
  </si>
  <si>
    <t>OLD</t>
  </si>
  <si>
    <t>OLD GOA FRY</t>
  </si>
  <si>
    <t>OLF</t>
  </si>
  <si>
    <t>OLD SECRET</t>
  </si>
  <si>
    <t>OSC</t>
  </si>
  <si>
    <t>ORAS</t>
  </si>
  <si>
    <t>ORS</t>
  </si>
  <si>
    <t>ORDA VADDO</t>
  </si>
  <si>
    <t>OPA</t>
  </si>
  <si>
    <t>OSARGAO</t>
  </si>
  <si>
    <t>OSR</t>
  </si>
  <si>
    <t>OSHELBAG</t>
  </si>
  <si>
    <t>OBG</t>
  </si>
  <si>
    <t>OZARIM</t>
  </si>
  <si>
    <t>OZM</t>
  </si>
  <si>
    <t>OZRIM</t>
  </si>
  <si>
    <t>OZR</t>
  </si>
  <si>
    <t>OZRIM BRDGE</t>
  </si>
  <si>
    <t>OZB</t>
  </si>
  <si>
    <t>P. CHONSAI</t>
  </si>
  <si>
    <t>PCH</t>
  </si>
  <si>
    <t>P.HUSIG BRD</t>
  </si>
  <si>
    <t>PHU</t>
  </si>
  <si>
    <t>P.TEMPLE</t>
  </si>
  <si>
    <t>PTM</t>
  </si>
  <si>
    <t>PADDI</t>
  </si>
  <si>
    <t>PDI</t>
  </si>
  <si>
    <t>PADEL CANTN</t>
  </si>
  <si>
    <t>PCN</t>
  </si>
  <si>
    <t>PADELI</t>
  </si>
  <si>
    <t>PDL</t>
  </si>
  <si>
    <t>PADRIBHAT</t>
  </si>
  <si>
    <t>PBT</t>
  </si>
  <si>
    <t>PADVE</t>
  </si>
  <si>
    <t>PDE</t>
  </si>
  <si>
    <t>PAIKUL</t>
  </si>
  <si>
    <t>PKL</t>
  </si>
  <si>
    <t>PAITHAN</t>
  </si>
  <si>
    <t>PTN</t>
  </si>
  <si>
    <t>PAJENTAR</t>
  </si>
  <si>
    <t>FZT</t>
  </si>
  <si>
    <t>PAJIFOND</t>
  </si>
  <si>
    <t>PJF</t>
  </si>
  <si>
    <t>PAJIMOL</t>
  </si>
  <si>
    <t>PJM</t>
  </si>
  <si>
    <t>PALE</t>
  </si>
  <si>
    <t>PLE</t>
  </si>
  <si>
    <t>PALI</t>
  </si>
  <si>
    <t>PLI</t>
  </si>
  <si>
    <t>PALOTI/SHAL</t>
  </si>
  <si>
    <t>PSH</t>
  </si>
  <si>
    <t>PALSARE</t>
  </si>
  <si>
    <t>PLS</t>
  </si>
  <si>
    <t>PALYA</t>
  </si>
  <si>
    <t>PLA</t>
  </si>
  <si>
    <t>PALYA X</t>
  </si>
  <si>
    <t>PLX</t>
  </si>
  <si>
    <t>PALYE</t>
  </si>
  <si>
    <t>PLY</t>
  </si>
  <si>
    <t>PANAJI</t>
  </si>
  <si>
    <t>PNJ</t>
  </si>
  <si>
    <t>PANAJI MKT</t>
  </si>
  <si>
    <t>MKT</t>
  </si>
  <si>
    <t>PANAS MALA</t>
  </si>
  <si>
    <t>PNM</t>
  </si>
  <si>
    <t>PANCHAYAT</t>
  </si>
  <si>
    <t>PCY</t>
  </si>
  <si>
    <t>PANCHWADI</t>
  </si>
  <si>
    <t>PAW</t>
  </si>
  <si>
    <t>PANDHARPUR</t>
  </si>
  <si>
    <t>PDP</t>
  </si>
  <si>
    <t>PANDUR</t>
  </si>
  <si>
    <t>PDR</t>
  </si>
  <si>
    <t>PANDVPURA</t>
  </si>
  <si>
    <t>PDV</t>
  </si>
  <si>
    <t>PANNA</t>
  </si>
  <si>
    <t>PNN</t>
  </si>
  <si>
    <t>PANNER</t>
  </si>
  <si>
    <t>PNR</t>
  </si>
  <si>
    <t>PANSULEM</t>
  </si>
  <si>
    <t>PSL</t>
  </si>
  <si>
    <t>PANVAL</t>
  </si>
  <si>
    <t>PVL</t>
  </si>
  <si>
    <t>PARASHTE</t>
  </si>
  <si>
    <t>PTE</t>
  </si>
  <si>
    <t>PARODA</t>
  </si>
  <si>
    <t>PRD</t>
  </si>
  <si>
    <t>PARRA</t>
  </si>
  <si>
    <t>PRR</t>
  </si>
  <si>
    <t>PARRA TINTO</t>
  </si>
  <si>
    <t>TTO</t>
  </si>
  <si>
    <t>PARSEM</t>
  </si>
  <si>
    <t>PRE</t>
  </si>
  <si>
    <t>PARTGAL</t>
  </si>
  <si>
    <t>PTG</t>
  </si>
  <si>
    <t>PARULA</t>
  </si>
  <si>
    <t>PRL</t>
  </si>
  <si>
    <t>PARVE</t>
  </si>
  <si>
    <t>PRM</t>
  </si>
  <si>
    <t>PARYE</t>
  </si>
  <si>
    <t>PRY</t>
  </si>
  <si>
    <t>PATNE FATA</t>
  </si>
  <si>
    <t>PTF</t>
  </si>
  <si>
    <t>PATRADEVI</t>
  </si>
  <si>
    <t>PTR</t>
  </si>
  <si>
    <t>PATTO</t>
  </si>
  <si>
    <t>PTO</t>
  </si>
  <si>
    <t>PATYEKADE</t>
  </si>
  <si>
    <t>PTK</t>
  </si>
  <si>
    <t>PAVSHI</t>
  </si>
  <si>
    <t>PVS</t>
  </si>
  <si>
    <t>PAZ</t>
  </si>
  <si>
    <t>PAZARKHAN</t>
  </si>
  <si>
    <t>PZK</t>
  </si>
  <si>
    <t>PAZORKHAN</t>
  </si>
  <si>
    <t>PZN</t>
  </si>
  <si>
    <t>PDEM/KRWDA</t>
  </si>
  <si>
    <t>PDM</t>
  </si>
  <si>
    <t>PEDNE</t>
  </si>
  <si>
    <t>PDN</t>
  </si>
  <si>
    <t>PENDRI</t>
  </si>
  <si>
    <t>PRI</t>
  </si>
  <si>
    <t>PERIUDAK</t>
  </si>
  <si>
    <t>PRU</t>
  </si>
  <si>
    <t>PETECHAWADA</t>
  </si>
  <si>
    <t>PTW</t>
  </si>
  <si>
    <t>PETTER</t>
  </si>
  <si>
    <t>PET</t>
  </si>
  <si>
    <t>PIKULE TITA</t>
  </si>
  <si>
    <t>PIK</t>
  </si>
  <si>
    <t>PILERNE IDC</t>
  </si>
  <si>
    <t>PIE</t>
  </si>
  <si>
    <t>PILGAO</t>
  </si>
  <si>
    <t>PLG</t>
  </si>
  <si>
    <t>PILLAR</t>
  </si>
  <si>
    <t>PLR</t>
  </si>
  <si>
    <t>PIRANWADI</t>
  </si>
  <si>
    <t>PRW</t>
  </si>
  <si>
    <t>PIRLA</t>
  </si>
  <si>
    <t>PIR</t>
  </si>
  <si>
    <t>PIRNA</t>
  </si>
  <si>
    <t>PNA</t>
  </si>
  <si>
    <t>PIRNI</t>
  </si>
  <si>
    <t>PRN</t>
  </si>
  <si>
    <t>PISSURLEM</t>
  </si>
  <si>
    <t>PSS</t>
  </si>
  <si>
    <t>PISURNEM</t>
  </si>
  <si>
    <t>PSM</t>
  </si>
  <si>
    <t>PMBRPA FERY</t>
  </si>
  <si>
    <t>PFR</t>
  </si>
  <si>
    <t>PNJ K.AKDMI</t>
  </si>
  <si>
    <t>KLA</t>
  </si>
  <si>
    <t>PODWAL</t>
  </si>
  <si>
    <t>POD</t>
  </si>
  <si>
    <t>POIGUINIM</t>
  </si>
  <si>
    <t>PGN</t>
  </si>
  <si>
    <t>POILO WADO</t>
  </si>
  <si>
    <t>POI</t>
  </si>
  <si>
    <t>POIRA</t>
  </si>
  <si>
    <t>PRA</t>
  </si>
  <si>
    <t>POKARBAO</t>
  </si>
  <si>
    <t>POK</t>
  </si>
  <si>
    <t>POLAKADE</t>
  </si>
  <si>
    <t>PLK</t>
  </si>
  <si>
    <t>POLAKODE</t>
  </si>
  <si>
    <t>PKO</t>
  </si>
  <si>
    <t>POLLEM</t>
  </si>
  <si>
    <t>PLL</t>
  </si>
  <si>
    <t>POLLEM BDR</t>
  </si>
  <si>
    <t>PBR</t>
  </si>
  <si>
    <t>POLYTECNIC</t>
  </si>
  <si>
    <t>POL</t>
  </si>
  <si>
    <t>POMBURPA</t>
  </si>
  <si>
    <t>PMB</t>
  </si>
  <si>
    <t>PONDA</t>
  </si>
  <si>
    <t>PND</t>
  </si>
  <si>
    <t>PONDA TISK</t>
  </si>
  <si>
    <t>PTS</t>
  </si>
  <si>
    <t>PONDA YARD</t>
  </si>
  <si>
    <t>YRD</t>
  </si>
  <si>
    <t>POPAIDANDO</t>
  </si>
  <si>
    <t>PPD</t>
  </si>
  <si>
    <t>PORASKADE</t>
  </si>
  <si>
    <t>PKD</t>
  </si>
  <si>
    <t>PORTEM</t>
  </si>
  <si>
    <t>PRT</t>
  </si>
  <si>
    <t>PORVORIM</t>
  </si>
  <si>
    <t>POR</t>
  </si>
  <si>
    <t>POST OFFICE</t>
  </si>
  <si>
    <t>POS</t>
  </si>
  <si>
    <t>POSTAR</t>
  </si>
  <si>
    <t>PST</t>
  </si>
  <si>
    <t>POWERHOUSE</t>
  </si>
  <si>
    <t>PWH</t>
  </si>
  <si>
    <t>PRATAP NAGR</t>
  </si>
  <si>
    <t>PNG</t>
  </si>
  <si>
    <t>PRC MADLA</t>
  </si>
  <si>
    <t>PMD</t>
  </si>
  <si>
    <t>PRIOL</t>
  </si>
  <si>
    <t>PIO</t>
  </si>
  <si>
    <t>PRSHURM TMP</t>
  </si>
  <si>
    <t>PMT</t>
  </si>
  <si>
    <t>PRV BAZAR</t>
  </si>
  <si>
    <t>PRV</t>
  </si>
  <si>
    <t>PRV COPEL</t>
  </si>
  <si>
    <t>COP</t>
  </si>
  <si>
    <t>PRV WADAKAD</t>
  </si>
  <si>
    <t>PWK</t>
  </si>
  <si>
    <t>PURVA</t>
  </si>
  <si>
    <t>PUR</t>
  </si>
  <si>
    <t>PURVA HSPTL</t>
  </si>
  <si>
    <t>PHP</t>
  </si>
  <si>
    <t>Q. AMONA</t>
  </si>
  <si>
    <t>QAM</t>
  </si>
  <si>
    <t>QPM COURT</t>
  </si>
  <si>
    <t>QCT</t>
  </si>
  <si>
    <t>QUEPEM</t>
  </si>
  <si>
    <t>QPM</t>
  </si>
  <si>
    <t>QUITLA</t>
  </si>
  <si>
    <t>QTL</t>
  </si>
  <si>
    <t>QUITOL</t>
  </si>
  <si>
    <t>QTO</t>
  </si>
  <si>
    <t>R TAKA/MUTA</t>
  </si>
  <si>
    <t>RKT</t>
  </si>
  <si>
    <t>R. PATTO</t>
  </si>
  <si>
    <t>RPT</t>
  </si>
  <si>
    <t>RADHANAGRI</t>
  </si>
  <si>
    <t>RDN</t>
  </si>
  <si>
    <t>RAI</t>
  </si>
  <si>
    <t>RAI AMYAKDE</t>
  </si>
  <si>
    <t>RAK</t>
  </si>
  <si>
    <t>RAICHUR</t>
  </si>
  <si>
    <t>RCH</t>
  </si>
  <si>
    <t>RAILWAY STN</t>
  </si>
  <si>
    <t>RLY</t>
  </si>
  <si>
    <t>RAILWAY X</t>
  </si>
  <si>
    <t>RLX</t>
  </si>
  <si>
    <t>RAJ BHAVAN</t>
  </si>
  <si>
    <t>RAJ</t>
  </si>
  <si>
    <t>RAJBAG</t>
  </si>
  <si>
    <t>RJB</t>
  </si>
  <si>
    <t>RAMESHWAR</t>
  </si>
  <si>
    <t>RAM</t>
  </si>
  <si>
    <t>RAMNAGAR</t>
  </si>
  <si>
    <t>RMN</t>
  </si>
  <si>
    <t>RAMNATHI</t>
  </si>
  <si>
    <t>RMT</t>
  </si>
  <si>
    <t>RAMPUR</t>
  </si>
  <si>
    <t>RMP</t>
  </si>
  <si>
    <t>RANBAMBOLI</t>
  </si>
  <si>
    <t>RBB</t>
  </si>
  <si>
    <t>RANKALA</t>
  </si>
  <si>
    <t>RNK</t>
  </si>
  <si>
    <t>RASSAIM DOK</t>
  </si>
  <si>
    <t>RDK</t>
  </si>
  <si>
    <t>RASSAIM FRY</t>
  </si>
  <si>
    <t>RAS</t>
  </si>
  <si>
    <t>RAVAN FATA</t>
  </si>
  <si>
    <t>RAV</t>
  </si>
  <si>
    <t>RAWANFOND</t>
  </si>
  <si>
    <t>RVF</t>
  </si>
  <si>
    <t>RBDR FERRY</t>
  </si>
  <si>
    <t>FRY</t>
  </si>
  <si>
    <t>RBDR SCHOOL</t>
  </si>
  <si>
    <t>RSC</t>
  </si>
  <si>
    <t>REDEB/HURSH</t>
  </si>
  <si>
    <t>RDB</t>
  </si>
  <si>
    <t>REDI CROSS</t>
  </si>
  <si>
    <t>RDX</t>
  </si>
  <si>
    <t>REDI S. TMP</t>
  </si>
  <si>
    <t>RDI</t>
  </si>
  <si>
    <t>REDIGHAT</t>
  </si>
  <si>
    <t>RGT</t>
  </si>
  <si>
    <t>REKWADI</t>
  </si>
  <si>
    <t>RWD</t>
  </si>
  <si>
    <t>REVDA CHRCH</t>
  </si>
  <si>
    <t>RCR</t>
  </si>
  <si>
    <t>REVODA BANK</t>
  </si>
  <si>
    <t>RVB</t>
  </si>
  <si>
    <t>RIBANDAR</t>
  </si>
  <si>
    <t>RBD</t>
  </si>
  <si>
    <t>RITE COLAGE</t>
  </si>
  <si>
    <t>RIT</t>
  </si>
  <si>
    <t>RIVE</t>
  </si>
  <si>
    <t>RVE</t>
  </si>
  <si>
    <t>RIVONA</t>
  </si>
  <si>
    <t>RVN</t>
  </si>
  <si>
    <t>RIVONA CHRC</t>
  </si>
  <si>
    <t>RVC</t>
  </si>
  <si>
    <t>RLY O/BRIDG</t>
  </si>
  <si>
    <t>RBG</t>
  </si>
  <si>
    <t>ROHINI BHAT</t>
  </si>
  <si>
    <t>RNB</t>
  </si>
  <si>
    <t>RUMDER</t>
  </si>
  <si>
    <t>RMD</t>
  </si>
  <si>
    <t>S CONVENT</t>
  </si>
  <si>
    <t>SCV</t>
  </si>
  <si>
    <t>S. THEATER</t>
  </si>
  <si>
    <t>STH</t>
  </si>
  <si>
    <t>S.GANESH TM</t>
  </si>
  <si>
    <t>SGT</t>
  </si>
  <si>
    <t>SACCHE BHAT</t>
  </si>
  <si>
    <t>SCB</t>
  </si>
  <si>
    <t>SACORDA</t>
  </si>
  <si>
    <t>SCD</t>
  </si>
  <si>
    <t>SACVAR</t>
  </si>
  <si>
    <t>SAR</t>
  </si>
  <si>
    <t>SADA</t>
  </si>
  <si>
    <t>SDA</t>
  </si>
  <si>
    <t>SADASHIVGAD</t>
  </si>
  <si>
    <t>SDG</t>
  </si>
  <si>
    <t>SADETIR</t>
  </si>
  <si>
    <t>SDT</t>
  </si>
  <si>
    <t>SADEVAGOTAN</t>
  </si>
  <si>
    <t>STN</t>
  </si>
  <si>
    <t>SADOLXEM</t>
  </si>
  <si>
    <t>SDX</t>
  </si>
  <si>
    <t>SADYAR HALI</t>
  </si>
  <si>
    <t>SDH</t>
  </si>
  <si>
    <t>SADYE CNVEN</t>
  </si>
  <si>
    <t>SDC</t>
  </si>
  <si>
    <t>SADYE PANCH</t>
  </si>
  <si>
    <t>SDP</t>
  </si>
  <si>
    <t>SAGAR</t>
  </si>
  <si>
    <t>SGR</t>
  </si>
  <si>
    <t>SAI DDW/XRO</t>
  </si>
  <si>
    <t>SDD</t>
  </si>
  <si>
    <t>SAI SERVICE</t>
  </si>
  <si>
    <t>SAI</t>
  </si>
  <si>
    <t>SAI TMPLE</t>
  </si>
  <si>
    <t>SBT</t>
  </si>
  <si>
    <t>SAIPE CLUB</t>
  </si>
  <si>
    <t>SSC</t>
  </si>
  <si>
    <t>SAIPEM</t>
  </si>
  <si>
    <t>SPM</t>
  </si>
  <si>
    <t>SAKHARWAL</t>
  </si>
  <si>
    <t>SHK</t>
  </si>
  <si>
    <t>SAKRAL</t>
  </si>
  <si>
    <t>SKR</t>
  </si>
  <si>
    <t>SAL</t>
  </si>
  <si>
    <t>SALALI</t>
  </si>
  <si>
    <t>SLL</t>
  </si>
  <si>
    <t>SALERI</t>
  </si>
  <si>
    <t>SLR</t>
  </si>
  <si>
    <t>SALGAOKR MI</t>
  </si>
  <si>
    <t>SMN</t>
  </si>
  <si>
    <t>SALIGAO</t>
  </si>
  <si>
    <t>SLG</t>
  </si>
  <si>
    <t>SALIGAO TMP</t>
  </si>
  <si>
    <t>SGP</t>
  </si>
  <si>
    <t>SALJINI</t>
  </si>
  <si>
    <t>SJN</t>
  </si>
  <si>
    <t>SALVADOR</t>
  </si>
  <si>
    <t>SLV</t>
  </si>
  <si>
    <t>SALVON</t>
  </si>
  <si>
    <t>SVN</t>
  </si>
  <si>
    <t>SAMPGAO</t>
  </si>
  <si>
    <t>SPG</t>
  </si>
  <si>
    <t>SANCOALE</t>
  </si>
  <si>
    <t>SCL</t>
  </si>
  <si>
    <t>SANGLI</t>
  </si>
  <si>
    <t>SNG</t>
  </si>
  <si>
    <t>SANGOLA</t>
  </si>
  <si>
    <t>SGO</t>
  </si>
  <si>
    <t>SANGOLDA</t>
  </si>
  <si>
    <t>SGA</t>
  </si>
  <si>
    <t>SANGUEM</t>
  </si>
  <si>
    <t>SGM</t>
  </si>
  <si>
    <t>SANGWADA</t>
  </si>
  <si>
    <t>SGW</t>
  </si>
  <si>
    <t>SANKESHWAR</t>
  </si>
  <si>
    <t>SKH</t>
  </si>
  <si>
    <t>SANKHALI</t>
  </si>
  <si>
    <t>SKL</t>
  </si>
  <si>
    <t>SAPT. NARVA</t>
  </si>
  <si>
    <t>SPT</t>
  </si>
  <si>
    <t>SARMNS TITA</t>
  </si>
  <si>
    <t>STA</t>
  </si>
  <si>
    <t>SARVAN</t>
  </si>
  <si>
    <t>SRV</t>
  </si>
  <si>
    <t>SARVAN X</t>
  </si>
  <si>
    <t>SRX</t>
  </si>
  <si>
    <t>SASOLI</t>
  </si>
  <si>
    <t>SSL</t>
  </si>
  <si>
    <t>SATARDA</t>
  </si>
  <si>
    <t>STD</t>
  </si>
  <si>
    <t>SATAYAKADE</t>
  </si>
  <si>
    <t>STY</t>
  </si>
  <si>
    <t>SATELI</t>
  </si>
  <si>
    <t>STL</t>
  </si>
  <si>
    <t>SATERI BHAT</t>
  </si>
  <si>
    <t>STB</t>
  </si>
  <si>
    <t>SATERI MOL</t>
  </si>
  <si>
    <t>STM</t>
  </si>
  <si>
    <t>SATERI TMP</t>
  </si>
  <si>
    <t>STP</t>
  </si>
  <si>
    <t>SATI TMPL</t>
  </si>
  <si>
    <t>STI</t>
  </si>
  <si>
    <t>SATOSE</t>
  </si>
  <si>
    <t>STS</t>
  </si>
  <si>
    <t>SATPAL</t>
  </si>
  <si>
    <t>SAT</t>
  </si>
  <si>
    <t>SATRE</t>
  </si>
  <si>
    <t>SRE</t>
  </si>
  <si>
    <t>SAUD</t>
  </si>
  <si>
    <t>SAU</t>
  </si>
  <si>
    <t>SAUD CHURCH</t>
  </si>
  <si>
    <t>SCH</t>
  </si>
  <si>
    <t>SAUD SCHOOL</t>
  </si>
  <si>
    <t>SUS</t>
  </si>
  <si>
    <t>SAUNDATTI</t>
  </si>
  <si>
    <t>STT</t>
  </si>
  <si>
    <t>SAVAI</t>
  </si>
  <si>
    <t>SVI</t>
  </si>
  <si>
    <t>SAVARGAL</t>
  </si>
  <si>
    <t>SVG</t>
  </si>
  <si>
    <t>SAVARSHE</t>
  </si>
  <si>
    <t>SVR</t>
  </si>
  <si>
    <t>SAVERDEM</t>
  </si>
  <si>
    <t>SVE</t>
  </si>
  <si>
    <t>SAVORDE TSK</t>
  </si>
  <si>
    <t>SVD</t>
  </si>
  <si>
    <t>SAW MILL</t>
  </si>
  <si>
    <t>SML</t>
  </si>
  <si>
    <t>SAWANTWADA</t>
  </si>
  <si>
    <t>SWT</t>
  </si>
  <si>
    <t>SAWANTWADI</t>
  </si>
  <si>
    <t>SWD</t>
  </si>
  <si>
    <t>SAWARKATTA</t>
  </si>
  <si>
    <t>SWK</t>
  </si>
  <si>
    <t>SAWARWAD</t>
  </si>
  <si>
    <t>SWR</t>
  </si>
  <si>
    <t>SBI COLONY</t>
  </si>
  <si>
    <t>SBC</t>
  </si>
  <si>
    <t>SCHOOL</t>
  </si>
  <si>
    <t>SOO</t>
  </si>
  <si>
    <t>SCIENCE CTR</t>
  </si>
  <si>
    <t>GSC</t>
  </si>
  <si>
    <t>SECRETARIAT</t>
  </si>
  <si>
    <t>SCT</t>
  </si>
  <si>
    <t>SEZA GATE</t>
  </si>
  <si>
    <t>SEZ</t>
  </si>
  <si>
    <t>SEZA GOA</t>
  </si>
  <si>
    <t>SSG</t>
  </si>
  <si>
    <t>SFX SCHOOL</t>
  </si>
  <si>
    <t>SFX</t>
  </si>
  <si>
    <t>SHALA NO. 3</t>
  </si>
  <si>
    <t>SNO</t>
  </si>
  <si>
    <t>SHEL</t>
  </si>
  <si>
    <t>SEL</t>
  </si>
  <si>
    <t>SHEMECHADVN</t>
  </si>
  <si>
    <t>SMC</t>
  </si>
  <si>
    <t>SHERLA</t>
  </si>
  <si>
    <t>SHR</t>
  </si>
  <si>
    <t>SHIGAO</t>
  </si>
  <si>
    <t>SHG</t>
  </si>
  <si>
    <t>SHIGNE</t>
  </si>
  <si>
    <t>SGN</t>
  </si>
  <si>
    <t>SHINOLI</t>
  </si>
  <si>
    <t>SHN</t>
  </si>
  <si>
    <t>SHIPYARD</t>
  </si>
  <si>
    <t>SPY</t>
  </si>
  <si>
    <t>SHIRGAL</t>
  </si>
  <si>
    <t>SGL</t>
  </si>
  <si>
    <t>SHIRODA</t>
  </si>
  <si>
    <t>SRA</t>
  </si>
  <si>
    <t>SHIROTTI</t>
  </si>
  <si>
    <t>SRT</t>
  </si>
  <si>
    <t>SHIRSAT</t>
  </si>
  <si>
    <t>SHT</t>
  </si>
  <si>
    <t>SHIRSHIRE</t>
  </si>
  <si>
    <t>SRS</t>
  </si>
  <si>
    <t>SHIRWAL</t>
  </si>
  <si>
    <t>SRW</t>
  </si>
  <si>
    <t>SHISHEVAL</t>
  </si>
  <si>
    <t>SHV</t>
  </si>
  <si>
    <t>SHIVAJI CWK</t>
  </si>
  <si>
    <t>SJC</t>
  </si>
  <si>
    <t>SHIVAMOGGA</t>
  </si>
  <si>
    <t>SMG</t>
  </si>
  <si>
    <t>SHLEP</t>
  </si>
  <si>
    <t>SLP</t>
  </si>
  <si>
    <t>SHRIRANGPTN</t>
  </si>
  <si>
    <t>SRP</t>
  </si>
  <si>
    <t>SHRISTHAL</t>
  </si>
  <si>
    <t>SRI</t>
  </si>
  <si>
    <t>SINDHAGI</t>
  </si>
  <si>
    <t>SGI</t>
  </si>
  <si>
    <t>SINQUERIM</t>
  </si>
  <si>
    <t>SNQ</t>
  </si>
  <si>
    <t>SINQUIREM</t>
  </si>
  <si>
    <t>SQM</t>
  </si>
  <si>
    <t>SIOLIM</t>
  </si>
  <si>
    <t>SIO</t>
  </si>
  <si>
    <t>SIOLIM CPL</t>
  </si>
  <si>
    <t>SIC</t>
  </si>
  <si>
    <t>SIOLIM CRCH</t>
  </si>
  <si>
    <t>SCR</t>
  </si>
  <si>
    <t>SIOLIM TAR</t>
  </si>
  <si>
    <t>STR</t>
  </si>
  <si>
    <t>SIOLIM TMP</t>
  </si>
  <si>
    <t>SLT</t>
  </si>
  <si>
    <t>SIRDON/ZUAR</t>
  </si>
  <si>
    <t>SRD</t>
  </si>
  <si>
    <t>SIRSAI COPL</t>
  </si>
  <si>
    <t>SCP</t>
  </si>
  <si>
    <t>SIRSAI RLY</t>
  </si>
  <si>
    <t>SRL</t>
  </si>
  <si>
    <t>SIRSODE</t>
  </si>
  <si>
    <t>SIS</t>
  </si>
  <si>
    <t>SIRUR</t>
  </si>
  <si>
    <t>SRR</t>
  </si>
  <si>
    <t>SIRVOI</t>
  </si>
  <si>
    <t>SVO</t>
  </si>
  <si>
    <t>SNC BANK</t>
  </si>
  <si>
    <t>SBI</t>
  </si>
  <si>
    <t>SNC TMP/JNC</t>
  </si>
  <si>
    <t>STJ</t>
  </si>
  <si>
    <t>SNG COURT</t>
  </si>
  <si>
    <t>SGC</t>
  </si>
  <si>
    <t>SNG DANDO</t>
  </si>
  <si>
    <t>SGD</t>
  </si>
  <si>
    <t>SOARES WDO</t>
  </si>
  <si>
    <t>SWO</t>
  </si>
  <si>
    <t>SOLAPUR</t>
  </si>
  <si>
    <t>SPR</t>
  </si>
  <si>
    <t>SOLIEM</t>
  </si>
  <si>
    <t>SOL</t>
  </si>
  <si>
    <t>SOLYE TMP</t>
  </si>
  <si>
    <t>SLY</t>
  </si>
  <si>
    <t>SOMSWR TMP</t>
  </si>
  <si>
    <t>SOM</t>
  </si>
  <si>
    <t>SONAL</t>
  </si>
  <si>
    <t>SNA</t>
  </si>
  <si>
    <t>SONAL CROSS</t>
  </si>
  <si>
    <t>SNC</t>
  </si>
  <si>
    <t>SONAL TISK</t>
  </si>
  <si>
    <t>SNT</t>
  </si>
  <si>
    <t>SONAULIM</t>
  </si>
  <si>
    <t>SNL</t>
  </si>
  <si>
    <t>SONSHI</t>
  </si>
  <si>
    <t>SNS</t>
  </si>
  <si>
    <t>SONSHI TISK</t>
  </si>
  <si>
    <t>STK</t>
  </si>
  <si>
    <t>SONSODO</t>
  </si>
  <si>
    <t>SON</t>
  </si>
  <si>
    <t>SRI DEVSTHN</t>
  </si>
  <si>
    <t>SDV</t>
  </si>
  <si>
    <t>SRM COLLAGE</t>
  </si>
  <si>
    <t>SRM</t>
  </si>
  <si>
    <t>ST. CRUZ X</t>
  </si>
  <si>
    <t>STX</t>
  </si>
  <si>
    <t>ST. ESTEVE</t>
  </si>
  <si>
    <t>STE</t>
  </si>
  <si>
    <t>ST.MARRY</t>
  </si>
  <si>
    <t>SMR</t>
  </si>
  <si>
    <t>ST.PEDRO</t>
  </si>
  <si>
    <t>SPD</t>
  </si>
  <si>
    <t>STD. BRIDGE</t>
  </si>
  <si>
    <t>SBG</t>
  </si>
  <si>
    <t>SUBDALE X</t>
  </si>
  <si>
    <t>SBJ</t>
  </si>
  <si>
    <t>SUBDALEM</t>
  </si>
  <si>
    <t>SBL</t>
  </si>
  <si>
    <t>SUCALDEM</t>
  </si>
  <si>
    <t>SDM</t>
  </si>
  <si>
    <t>SUCCURRO</t>
  </si>
  <si>
    <t>SRO</t>
  </si>
  <si>
    <t>SUGAR FCTRY</t>
  </si>
  <si>
    <t>SUG</t>
  </si>
  <si>
    <t>SUKALWAD</t>
  </si>
  <si>
    <t>SKW</t>
  </si>
  <si>
    <t>SUKTALEM</t>
  </si>
  <si>
    <t>SKT</t>
  </si>
  <si>
    <t>SULCORNA</t>
  </si>
  <si>
    <t>SLC</t>
  </si>
  <si>
    <t>SUPACHI PUD</t>
  </si>
  <si>
    <t>PUD</t>
  </si>
  <si>
    <t>SURLA</t>
  </si>
  <si>
    <t>SUL</t>
  </si>
  <si>
    <t>SWASTIK VDL</t>
  </si>
  <si>
    <t>SWV</t>
  </si>
  <si>
    <t>T B.HSP/DMR</t>
  </si>
  <si>
    <t>TBM</t>
  </si>
  <si>
    <t>T.B.DAM</t>
  </si>
  <si>
    <t>TDM</t>
  </si>
  <si>
    <t>T.BGWTI TMP</t>
  </si>
  <si>
    <t>TBT</t>
  </si>
  <si>
    <t>TAKAR</t>
  </si>
  <si>
    <t>TKR</t>
  </si>
  <si>
    <t>TALAGUPPA</t>
  </si>
  <si>
    <t>TGP</t>
  </si>
  <si>
    <t>TALARA</t>
  </si>
  <si>
    <t>TRL</t>
  </si>
  <si>
    <t>TALARNA</t>
  </si>
  <si>
    <t>TLR</t>
  </si>
  <si>
    <t>TALAULIM</t>
  </si>
  <si>
    <t>TLM</t>
  </si>
  <si>
    <t>TALEKHOL</t>
  </si>
  <si>
    <t>TAL</t>
  </si>
  <si>
    <t>TALPAN</t>
  </si>
  <si>
    <t>TLP</t>
  </si>
  <si>
    <t>TALRNA/TRMS</t>
  </si>
  <si>
    <t>TTM</t>
  </si>
  <si>
    <t>TALSAI</t>
  </si>
  <si>
    <t>TSI</t>
  </si>
  <si>
    <t>TALYAKADE</t>
  </si>
  <si>
    <t>TDE</t>
  </si>
  <si>
    <t>TAMBOSHE</t>
  </si>
  <si>
    <t>TBS</t>
  </si>
  <si>
    <t>TAMDI SURLA</t>
  </si>
  <si>
    <t>TMD</t>
  </si>
  <si>
    <t>TAMEDGWADI</t>
  </si>
  <si>
    <t>TME</t>
  </si>
  <si>
    <t>TAMSHER</t>
  </si>
  <si>
    <t>TAM</t>
  </si>
  <si>
    <t>TAMSULI</t>
  </si>
  <si>
    <t>TSL</t>
  </si>
  <si>
    <t>TANKI</t>
  </si>
  <si>
    <t>TNK</t>
  </si>
  <si>
    <t>TAR</t>
  </si>
  <si>
    <t>TARIKERI</t>
  </si>
  <si>
    <t>TRR</t>
  </si>
  <si>
    <t>TARKAL</t>
  </si>
  <si>
    <t>TKA</t>
  </si>
  <si>
    <t>TARMAS</t>
  </si>
  <si>
    <t>TMS</t>
  </si>
  <si>
    <t>TARVALEM</t>
  </si>
  <si>
    <t>TVL</t>
  </si>
  <si>
    <t>TATA METAL</t>
  </si>
  <si>
    <t>TMT</t>
  </si>
  <si>
    <t>TAVARGATTI</t>
  </si>
  <si>
    <t>TVG</t>
  </si>
  <si>
    <t>TAVARKATTI</t>
  </si>
  <si>
    <t>TKT</t>
  </si>
  <si>
    <t>TAYDE</t>
  </si>
  <si>
    <t>TAY</t>
  </si>
  <si>
    <t>TEMBER</t>
  </si>
  <si>
    <t>TBR</t>
  </si>
  <si>
    <t>TEMBI</t>
  </si>
  <si>
    <t>TMB</t>
  </si>
  <si>
    <t>TEREKHOL</t>
  </si>
  <si>
    <t>TRE</t>
  </si>
  <si>
    <t>THAKURWADI</t>
  </si>
  <si>
    <t>TKW</t>
  </si>
  <si>
    <t>THANA</t>
  </si>
  <si>
    <t>THN</t>
  </si>
  <si>
    <t>THANE</t>
  </si>
  <si>
    <t>TNE</t>
  </si>
  <si>
    <t>TIKHAJAN</t>
  </si>
  <si>
    <t>TKJ</t>
  </si>
  <si>
    <t>TIKHANE</t>
  </si>
  <si>
    <t>TKN</t>
  </si>
  <si>
    <t>TILAMOL</t>
  </si>
  <si>
    <t>TMO</t>
  </si>
  <si>
    <t>TILARI</t>
  </si>
  <si>
    <t>TRI</t>
  </si>
  <si>
    <t>TIN BLD/COL</t>
  </si>
  <si>
    <t>TBD</t>
  </si>
  <si>
    <t>TIN MAAD</t>
  </si>
  <si>
    <t>TMA</t>
  </si>
  <si>
    <t>TIN MAD/GRJ</t>
  </si>
  <si>
    <t>TMG</t>
  </si>
  <si>
    <t>TINAI GHAT</t>
  </si>
  <si>
    <t>TNG</t>
  </si>
  <si>
    <t>TIRVAL</t>
  </si>
  <si>
    <t>TIR</t>
  </si>
  <si>
    <t>TIRVAN</t>
  </si>
  <si>
    <t>TRN</t>
  </si>
  <si>
    <t>TITAN</t>
  </si>
  <si>
    <t>TTN</t>
  </si>
  <si>
    <t>TITHA</t>
  </si>
  <si>
    <t>TTH</t>
  </si>
  <si>
    <t>TIVI GROUND</t>
  </si>
  <si>
    <t>TGD</t>
  </si>
  <si>
    <t>TIVIM</t>
  </si>
  <si>
    <t>TVI</t>
  </si>
  <si>
    <t>TIVRE BUILD</t>
  </si>
  <si>
    <t>TBG</t>
  </si>
  <si>
    <t>TIVREM</t>
  </si>
  <si>
    <t>TVR</t>
  </si>
  <si>
    <t>TOLULE</t>
  </si>
  <si>
    <t>TLU</t>
  </si>
  <si>
    <t>TONCA</t>
  </si>
  <si>
    <t>TNC</t>
  </si>
  <si>
    <t>TOP COLA</t>
  </si>
  <si>
    <t>TPC</t>
  </si>
  <si>
    <t>TORDA</t>
  </si>
  <si>
    <t>TRD</t>
  </si>
  <si>
    <t>TORLA</t>
  </si>
  <si>
    <t>TOR</t>
  </si>
  <si>
    <t>TORSHE</t>
  </si>
  <si>
    <t>TRS</t>
  </si>
  <si>
    <t>TUDAL</t>
  </si>
  <si>
    <t>TDL</t>
  </si>
  <si>
    <t>TUDAV</t>
  </si>
  <si>
    <t>TDV</t>
  </si>
  <si>
    <t>TUE MANSHI</t>
  </si>
  <si>
    <t>TUM</t>
  </si>
  <si>
    <t>TUEM</t>
  </si>
  <si>
    <t>TUE</t>
  </si>
  <si>
    <t>TUEM CROSS</t>
  </si>
  <si>
    <t>TUX</t>
  </si>
  <si>
    <t>TUEM HSPTL</t>
  </si>
  <si>
    <t>TUH</t>
  </si>
  <si>
    <t>TUEM IDC</t>
  </si>
  <si>
    <t>TID</t>
  </si>
  <si>
    <t>TUEM V.TMP</t>
  </si>
  <si>
    <t>TVT</t>
  </si>
  <si>
    <t>TULARKRWADI</t>
  </si>
  <si>
    <t>TLK</t>
  </si>
  <si>
    <t>TULSIMALA</t>
  </si>
  <si>
    <t>TML</t>
  </si>
  <si>
    <t>TURKIWADI</t>
  </si>
  <si>
    <t>TRW</t>
  </si>
  <si>
    <t>U TITA/HSND</t>
  </si>
  <si>
    <t>UTT</t>
  </si>
  <si>
    <t>U.TISK</t>
  </si>
  <si>
    <t>UTK</t>
  </si>
  <si>
    <t>UCASSAIM</t>
  </si>
  <si>
    <t>UCA</t>
  </si>
  <si>
    <t>UDALSHE</t>
  </si>
  <si>
    <t>UDS</t>
  </si>
  <si>
    <t>UDYAM NAGAR</t>
  </si>
  <si>
    <t>UDN</t>
  </si>
  <si>
    <t>UGUEM</t>
  </si>
  <si>
    <t>UGE</t>
  </si>
  <si>
    <t>UGVE</t>
  </si>
  <si>
    <t>UGV</t>
  </si>
  <si>
    <t>UNDIR</t>
  </si>
  <si>
    <t>UND</t>
  </si>
  <si>
    <t>UNDIR TEMPL</t>
  </si>
  <si>
    <t>UNT</t>
  </si>
  <si>
    <t>UPAS NAGAR</t>
  </si>
  <si>
    <t>UPN</t>
  </si>
  <si>
    <t>UPPER BAZAR</t>
  </si>
  <si>
    <t>UBZ</t>
  </si>
  <si>
    <t>USAP</t>
  </si>
  <si>
    <t>USP</t>
  </si>
  <si>
    <t>USAP TITA</t>
  </si>
  <si>
    <t>UPT</t>
  </si>
  <si>
    <t>USGALMAL X</t>
  </si>
  <si>
    <t>UGX</t>
  </si>
  <si>
    <t>USGAO</t>
  </si>
  <si>
    <t>UGO</t>
  </si>
  <si>
    <t>USGAO TISK</t>
  </si>
  <si>
    <t>USG</t>
  </si>
  <si>
    <t>USTE</t>
  </si>
  <si>
    <t>UST</t>
  </si>
  <si>
    <t>UTTORDA</t>
  </si>
  <si>
    <t>UTD</t>
  </si>
  <si>
    <t>V KERI</t>
  </si>
  <si>
    <t>VKR</t>
  </si>
  <si>
    <t>V. MAN SCOL</t>
  </si>
  <si>
    <t>VMD</t>
  </si>
  <si>
    <t>VADAKADE</t>
  </si>
  <si>
    <t>VDK</t>
  </si>
  <si>
    <t>VADAVAL</t>
  </si>
  <si>
    <t>VVL</t>
  </si>
  <si>
    <t>VADE COLONY</t>
  </si>
  <si>
    <t>VDC</t>
  </si>
  <si>
    <t>VADEM</t>
  </si>
  <si>
    <t>VDM</t>
  </si>
  <si>
    <t>VAGALI</t>
  </si>
  <si>
    <t>VGL</t>
  </si>
  <si>
    <t>VAGON</t>
  </si>
  <si>
    <t>VAG</t>
  </si>
  <si>
    <t>VAGOTAN</t>
  </si>
  <si>
    <t>VGO</t>
  </si>
  <si>
    <t>VAGURE</t>
  </si>
  <si>
    <t>VGR</t>
  </si>
  <si>
    <t>VAGURME</t>
  </si>
  <si>
    <t>VGM</t>
  </si>
  <si>
    <t>VAIBHAVWADI</t>
  </si>
  <si>
    <t>VBW</t>
  </si>
  <si>
    <t>VAIGANTAT</t>
  </si>
  <si>
    <t>VGT</t>
  </si>
  <si>
    <t>VAINGINE</t>
  </si>
  <si>
    <t>VAI</t>
  </si>
  <si>
    <t>VAL</t>
  </si>
  <si>
    <t>VALKINI</t>
  </si>
  <si>
    <t>VLK</t>
  </si>
  <si>
    <t>VALPOI</t>
  </si>
  <si>
    <t>VLP</t>
  </si>
  <si>
    <t>VALSHI</t>
  </si>
  <si>
    <t>VLS</t>
  </si>
  <si>
    <t>VAN</t>
  </si>
  <si>
    <t>VANTEM</t>
  </si>
  <si>
    <t>VNT</t>
  </si>
  <si>
    <t>VANXIM FERY</t>
  </si>
  <si>
    <t>VXF</t>
  </si>
  <si>
    <t>VARPAL</t>
  </si>
  <si>
    <t>VRP</t>
  </si>
  <si>
    <t>VASCO</t>
  </si>
  <si>
    <t>VSD</t>
  </si>
  <si>
    <t>VASHINAKA</t>
  </si>
  <si>
    <t>VSN</t>
  </si>
  <si>
    <t>VATHADEV</t>
  </si>
  <si>
    <t>VTD</t>
  </si>
  <si>
    <t>VATULWADI</t>
  </si>
  <si>
    <t>VAT</t>
  </si>
  <si>
    <t>VAVTI</t>
  </si>
  <si>
    <t>VTI</t>
  </si>
  <si>
    <t>VAZANGAL</t>
  </si>
  <si>
    <t>VZL</t>
  </si>
  <si>
    <t>VAZEM</t>
  </si>
  <si>
    <t>VAZ</t>
  </si>
  <si>
    <t>VELGUEM</t>
  </si>
  <si>
    <t>VLG</t>
  </si>
  <si>
    <t>VELIM</t>
  </si>
  <si>
    <t>VLM</t>
  </si>
  <si>
    <t>VELIM MKT</t>
  </si>
  <si>
    <t>VMK</t>
  </si>
  <si>
    <t>VELKASI</t>
  </si>
  <si>
    <t>VKH</t>
  </si>
  <si>
    <t>VELSAO</t>
  </si>
  <si>
    <t>VEL</t>
  </si>
  <si>
    <t>VELSAO B/S</t>
  </si>
  <si>
    <t>VLB</t>
  </si>
  <si>
    <t>VELUS</t>
  </si>
  <si>
    <t>VLU</t>
  </si>
  <si>
    <t>VENGURLA</t>
  </si>
  <si>
    <t>VNG</t>
  </si>
  <si>
    <t>VEREM</t>
  </si>
  <si>
    <t>VRM</t>
  </si>
  <si>
    <t>VEREM BANK</t>
  </si>
  <si>
    <t>VBK</t>
  </si>
  <si>
    <t>VERLE</t>
  </si>
  <si>
    <t>VRL</t>
  </si>
  <si>
    <t>VERNA</t>
  </si>
  <si>
    <t>VRN</t>
  </si>
  <si>
    <t>VETAL BAMBR</t>
  </si>
  <si>
    <t>VBB</t>
  </si>
  <si>
    <t>VETOBA TMP</t>
  </si>
  <si>
    <t>VTB</t>
  </si>
  <si>
    <t>VICHUNDRE</t>
  </si>
  <si>
    <t>VCR</t>
  </si>
  <si>
    <t>VICHUNDRE X</t>
  </si>
  <si>
    <t>VCX</t>
  </si>
  <si>
    <t>VIDYA/RIGIN</t>
  </si>
  <si>
    <t>VDY</t>
  </si>
  <si>
    <t>VIDYAGIRI</t>
  </si>
  <si>
    <t>VYG</t>
  </si>
  <si>
    <t>VIJAY NAGAR</t>
  </si>
  <si>
    <t>VJN</t>
  </si>
  <si>
    <t>VIJAYDURG T</t>
  </si>
  <si>
    <t>VDT</t>
  </si>
  <si>
    <t>VIJAYDURGA</t>
  </si>
  <si>
    <t>VJD</t>
  </si>
  <si>
    <t>VILI KARMAL</t>
  </si>
  <si>
    <t>VKM</t>
  </si>
  <si>
    <t>VILLIAN</t>
  </si>
  <si>
    <t>VLN</t>
  </si>
  <si>
    <t>VIRDI</t>
  </si>
  <si>
    <t>VRD</t>
  </si>
  <si>
    <t>VIRLOSA</t>
  </si>
  <si>
    <t>VIR</t>
  </si>
  <si>
    <t>VIRNODA</t>
  </si>
  <si>
    <t>VND</t>
  </si>
  <si>
    <t>VIRNODA TMP</t>
  </si>
  <si>
    <t>VRT</t>
  </si>
  <si>
    <t>VITALA DEVI</t>
  </si>
  <si>
    <t>VTL</t>
  </si>
  <si>
    <t>VITHAL TMPL</t>
  </si>
  <si>
    <t>VTM</t>
  </si>
  <si>
    <t>VITHOBA TMP</t>
  </si>
  <si>
    <t>VTO</t>
  </si>
  <si>
    <t>VODLE MOL</t>
  </si>
  <si>
    <t>VML</t>
  </si>
  <si>
    <t>VODLE NEURA</t>
  </si>
  <si>
    <t>VNR</t>
  </si>
  <si>
    <t>VOILE DHAVE</t>
  </si>
  <si>
    <t>VDH</t>
  </si>
  <si>
    <t>VOLDEON</t>
  </si>
  <si>
    <t>VDN</t>
  </si>
  <si>
    <t>VOLVOI</t>
  </si>
  <si>
    <t>VLV</t>
  </si>
  <si>
    <t>VORRA</t>
  </si>
  <si>
    <t>VRA</t>
  </si>
  <si>
    <t>W.MALEWAD</t>
  </si>
  <si>
    <t>WMD</t>
  </si>
  <si>
    <t>WADDI</t>
  </si>
  <si>
    <t>WDD</t>
  </si>
  <si>
    <t>WADYAR</t>
  </si>
  <si>
    <t>WDY</t>
  </si>
  <si>
    <t>WALPE</t>
  </si>
  <si>
    <t>WLP</t>
  </si>
  <si>
    <t>WALPE COLGE</t>
  </si>
  <si>
    <t>WCL</t>
  </si>
  <si>
    <t>WARKHAND</t>
  </si>
  <si>
    <t>WKH</t>
  </si>
  <si>
    <t>WILD LIFE C</t>
  </si>
  <si>
    <t>WLC</t>
  </si>
  <si>
    <t>XEL WADAKAD</t>
  </si>
  <si>
    <t>XWD</t>
  </si>
  <si>
    <t>XELAP</t>
  </si>
  <si>
    <t>XEL</t>
  </si>
  <si>
    <t>XELDEM</t>
  </si>
  <si>
    <t>XDM</t>
  </si>
  <si>
    <t>XELIM</t>
  </si>
  <si>
    <t>XLM</t>
  </si>
  <si>
    <t>XELPE/HSPTL</t>
  </si>
  <si>
    <t>XLP</t>
  </si>
  <si>
    <t>XELVONA</t>
  </si>
  <si>
    <t>XLN</t>
  </si>
  <si>
    <t>XETRAFAL</t>
  </si>
  <si>
    <t>XFL</t>
  </si>
  <si>
    <t>YARGATTI</t>
  </si>
  <si>
    <t>YGT</t>
  </si>
  <si>
    <t>YEDA</t>
  </si>
  <si>
    <t>YDA</t>
  </si>
  <si>
    <t>ZALAREM</t>
  </si>
  <si>
    <t>ZLA</t>
  </si>
  <si>
    <t>ZAMBAULIM</t>
  </si>
  <si>
    <t>ZMB</t>
  </si>
  <si>
    <t>ZARAP</t>
  </si>
  <si>
    <t>ZRP</t>
  </si>
  <si>
    <t>ZAREBAMBER</t>
  </si>
  <si>
    <t>ZBR</t>
  </si>
  <si>
    <t>ZAREER</t>
  </si>
  <si>
    <t>ZRE</t>
  </si>
  <si>
    <t>ZARME</t>
  </si>
  <si>
    <t>ZRM</t>
  </si>
  <si>
    <t>ZATYE COLGE</t>
  </si>
  <si>
    <t>ZCL</t>
  </si>
  <si>
    <t>ZHARI</t>
  </si>
  <si>
    <t>ZAR</t>
  </si>
  <si>
    <t>ZITLEM</t>
  </si>
  <si>
    <t>ZIT</t>
  </si>
  <si>
    <t>ZUARINAGAR</t>
  </si>
  <si>
    <t>ZAN</t>
  </si>
  <si>
    <t>ZUARINAGR</t>
  </si>
  <si>
    <t>ZRN</t>
  </si>
  <si>
    <t>ZUYAR</t>
  </si>
  <si>
    <t>ZUY</t>
  </si>
  <si>
    <t>KENDRIYA VIDYALAY 1</t>
  </si>
  <si>
    <t>KV1</t>
  </si>
  <si>
    <t>KENDRIYA VIDYALAY 2</t>
  </si>
  <si>
    <t>KV2</t>
  </si>
  <si>
    <t>ULG</t>
  </si>
  <si>
    <t>BETORA JUNC</t>
  </si>
  <si>
    <t>BTJ</t>
  </si>
  <si>
    <t>BETORA IND</t>
  </si>
  <si>
    <t>BIE</t>
  </si>
  <si>
    <t>CRX</t>
  </si>
  <si>
    <t>HDO</t>
  </si>
  <si>
    <t>DONGURLIM</t>
  </si>
  <si>
    <t>DGU</t>
  </si>
  <si>
    <t>ST.CRUZ MKT</t>
  </si>
  <si>
    <t>SCM</t>
  </si>
  <si>
    <t>A.MADLAWADA</t>
  </si>
  <si>
    <t>AMW</t>
  </si>
  <si>
    <t>HARVALE PCH</t>
  </si>
  <si>
    <t>HVL</t>
  </si>
  <si>
    <t>HRVL SIYA G</t>
  </si>
  <si>
    <t>SIA</t>
  </si>
  <si>
    <t>KUDCHREJNC</t>
  </si>
  <si>
    <t>KJN</t>
  </si>
  <si>
    <t>KUDCHRE JNC</t>
  </si>
  <si>
    <t>HVP</t>
  </si>
  <si>
    <t>AYEE C.POST</t>
  </si>
  <si>
    <t>ACP</t>
  </si>
  <si>
    <t>MATNE</t>
  </si>
  <si>
    <t>MTN</t>
  </si>
  <si>
    <t>AMBEDGAO</t>
  </si>
  <si>
    <t>AGO</t>
  </si>
  <si>
    <t>VAZRE TMP</t>
  </si>
  <si>
    <t>VZT</t>
  </si>
  <si>
    <t>O GOA XVR A</t>
  </si>
  <si>
    <t>OGX</t>
  </si>
  <si>
    <t>PEDDEM</t>
  </si>
  <si>
    <t>PED</t>
  </si>
  <si>
    <t>LENNY HOUSE</t>
  </si>
  <si>
    <t>LNH</t>
  </si>
  <si>
    <t>AKOI CLUB</t>
  </si>
  <si>
    <t>AKC</t>
  </si>
  <si>
    <t>AKOI</t>
  </si>
  <si>
    <t>AKI</t>
  </si>
  <si>
    <t>GCK</t>
  </si>
  <si>
    <t>VERNA IND</t>
  </si>
  <si>
    <t>VRI</t>
  </si>
  <si>
    <t>GOC</t>
  </si>
  <si>
    <t>PANARI</t>
  </si>
  <si>
    <t>PNI</t>
  </si>
  <si>
    <t>NETARDE</t>
  </si>
  <si>
    <t>NTD</t>
  </si>
  <si>
    <t>FAKIRFATA</t>
  </si>
  <si>
    <t>FKP</t>
  </si>
  <si>
    <t>KUMYACHOWAL</t>
  </si>
  <si>
    <t>KYW</t>
  </si>
  <si>
    <t>SHELIN</t>
  </si>
  <si>
    <t>SIN</t>
  </si>
  <si>
    <t>DONWADO</t>
  </si>
  <si>
    <t>DWA</t>
  </si>
  <si>
    <t>QUITLA U</t>
  </si>
  <si>
    <t>QUU</t>
  </si>
  <si>
    <t>JMD</t>
  </si>
  <si>
    <t>ATNUR</t>
  </si>
  <si>
    <t>ATU</t>
  </si>
  <si>
    <t>CORTALI FRY</t>
  </si>
  <si>
    <t>CFY</t>
  </si>
  <si>
    <t>COMSCOPE</t>
  </si>
  <si>
    <t>CSC</t>
  </si>
  <si>
    <t>GSB</t>
  </si>
  <si>
    <t>DTR</t>
  </si>
  <si>
    <t>SKN</t>
  </si>
  <si>
    <t>SECRETERIAT</t>
  </si>
  <si>
    <t>SET</t>
  </si>
  <si>
    <t>TATODI</t>
  </si>
  <si>
    <t>TTD</t>
  </si>
  <si>
    <t>IFB</t>
  </si>
  <si>
    <t>BOSCH</t>
  </si>
  <si>
    <t>BSH</t>
  </si>
  <si>
    <t>COMMSCOPE</t>
  </si>
  <si>
    <t>CMS</t>
  </si>
  <si>
    <t>BELGAO</t>
  </si>
  <si>
    <t>BGM</t>
  </si>
  <si>
    <t>CHORLA BOAR</t>
  </si>
  <si>
    <t>CBD</t>
  </si>
  <si>
    <t>INTERSTATE</t>
  </si>
  <si>
    <t>INS</t>
  </si>
  <si>
    <t>MIM</t>
  </si>
  <si>
    <t>HANNEKERI</t>
  </si>
  <si>
    <t>HNK</t>
  </si>
  <si>
    <t>MANGAL</t>
  </si>
  <si>
    <t>MGL</t>
  </si>
  <si>
    <t>MAN FO GATE</t>
  </si>
  <si>
    <t>MFG</t>
  </si>
  <si>
    <t>JAKEM</t>
  </si>
  <si>
    <t>JKM</t>
  </si>
  <si>
    <t>NTL</t>
  </si>
  <si>
    <t>CURPEM</t>
  </si>
  <si>
    <t>CRP</t>
  </si>
  <si>
    <t>NVY</t>
  </si>
  <si>
    <t>CAVREM TISK</t>
  </si>
  <si>
    <t>CVT</t>
  </si>
  <si>
    <t>MEL</t>
  </si>
  <si>
    <t>MANGAL FO G</t>
  </si>
  <si>
    <t>MTL</t>
  </si>
  <si>
    <t>VADEM COLON</t>
  </si>
  <si>
    <t>VDL</t>
  </si>
  <si>
    <t>PGM</t>
  </si>
  <si>
    <t>CCP</t>
  </si>
  <si>
    <t>SJL</t>
  </si>
  <si>
    <t>MLN</t>
  </si>
  <si>
    <t>NETURLEM</t>
  </si>
  <si>
    <t>USGALMAL</t>
  </si>
  <si>
    <t>UGK</t>
  </si>
  <si>
    <t>SHIVAJICWK</t>
  </si>
  <si>
    <t>NUVEM AC V</t>
  </si>
  <si>
    <t>NUM</t>
  </si>
  <si>
    <t>RAVONFOND</t>
  </si>
  <si>
    <t>RVD</t>
  </si>
  <si>
    <t>SAVERCOTTO</t>
  </si>
  <si>
    <t>SVC</t>
  </si>
  <si>
    <t>MRK</t>
  </si>
  <si>
    <t>PAITHWADO</t>
  </si>
  <si>
    <t>PTH</t>
  </si>
  <si>
    <t>VERODA</t>
  </si>
  <si>
    <t>VRO</t>
  </si>
  <si>
    <t>GANGOR</t>
  </si>
  <si>
    <t>GGO</t>
  </si>
  <si>
    <t>TALWADO</t>
  </si>
  <si>
    <t>TLV</t>
  </si>
  <si>
    <t>SAVARCOTTO</t>
  </si>
  <si>
    <t>BANDOL SCHL</t>
  </si>
  <si>
    <t>BOS</t>
  </si>
  <si>
    <t>MAYARGAL</t>
  </si>
  <si>
    <t>MAY</t>
  </si>
  <si>
    <t>HALLULI</t>
  </si>
  <si>
    <t>HLL</t>
  </si>
  <si>
    <t>SADGAL</t>
  </si>
  <si>
    <t>SUD</t>
  </si>
  <si>
    <t>ST.CRUZ</t>
  </si>
  <si>
    <t>STC</t>
  </si>
  <si>
    <t>PRVDPT</t>
  </si>
  <si>
    <t>PDT</t>
  </si>
  <si>
    <t>REGINA MUNDI</t>
  </si>
  <si>
    <t>RMS</t>
  </si>
  <si>
    <t>Y</t>
  </si>
  <si>
    <t>BHUWAN HS</t>
  </si>
  <si>
    <t>BHS</t>
  </si>
  <si>
    <t>ST. THERESA VASCO</t>
  </si>
  <si>
    <t>THB</t>
  </si>
  <si>
    <t>CHICOLNA</t>
  </si>
  <si>
    <t>CHA</t>
  </si>
  <si>
    <t>BAINA</t>
  </si>
  <si>
    <t>BNA</t>
  </si>
  <si>
    <t>BOGMALO</t>
  </si>
  <si>
    <t>BMO</t>
  </si>
  <si>
    <t>NEW VADDEM</t>
  </si>
  <si>
    <t>NVD</t>
  </si>
  <si>
    <t>DEEPVIHAR</t>
  </si>
  <si>
    <t>DPV</t>
  </si>
  <si>
    <t>MHALSA SCHOOL</t>
  </si>
  <si>
    <t>MHS</t>
  </si>
  <si>
    <t>SANJAY SCHOOL VASCO</t>
  </si>
  <si>
    <t>SSV</t>
  </si>
  <si>
    <t>AMINIA HS</t>
  </si>
  <si>
    <t>AHS</t>
  </si>
  <si>
    <t>NEW VADDEM SCHOOL</t>
  </si>
  <si>
    <t>NMS</t>
  </si>
  <si>
    <t>CIFC</t>
  </si>
  <si>
    <t>CIF</t>
  </si>
  <si>
    <t>PES COLLEGE</t>
  </si>
  <si>
    <t>PES</t>
  </si>
  <si>
    <t>KARLI</t>
  </si>
  <si>
    <t>KLI</t>
  </si>
  <si>
    <t>BHARADE</t>
  </si>
  <si>
    <t>BHD</t>
  </si>
  <si>
    <t>BORIVLI</t>
  </si>
  <si>
    <t>BVL</t>
  </si>
  <si>
    <t>HYDERABAD</t>
  </si>
  <si>
    <t>HYD</t>
  </si>
  <si>
    <t>BENGALURU</t>
  </si>
  <si>
    <t>BNG</t>
  </si>
  <si>
    <t>MYS</t>
  </si>
  <si>
    <t>SHIRDI</t>
  </si>
  <si>
    <t>SHI</t>
  </si>
  <si>
    <t>PUNE</t>
  </si>
  <si>
    <t>PUN</t>
  </si>
  <si>
    <t>MUMBAI</t>
  </si>
  <si>
    <t>MUM</t>
  </si>
  <si>
    <t>CHANDOR</t>
  </si>
  <si>
    <t>CDR</t>
  </si>
  <si>
    <t>S S ANGLE</t>
  </si>
  <si>
    <t>SSA</t>
  </si>
  <si>
    <t>PANAJI ART AND CULTURE</t>
  </si>
  <si>
    <t>PAC</t>
  </si>
  <si>
    <t>Department</t>
  </si>
  <si>
    <t>MANDOPA CROSS</t>
  </si>
  <si>
    <t>MNC</t>
  </si>
  <si>
    <t>AQUEM ST. JOSEPH</t>
  </si>
  <si>
    <t>ASJ</t>
  </si>
  <si>
    <t xml:space="preserve">PRESENTATION SCHOOL </t>
  </si>
  <si>
    <t>PSC</t>
  </si>
  <si>
    <t>COLVA</t>
  </si>
  <si>
    <t>CVA</t>
  </si>
  <si>
    <t>MUNGUL</t>
  </si>
  <si>
    <t>MUN</t>
  </si>
  <si>
    <t>CUJIRA - Dhempe</t>
  </si>
  <si>
    <t>CUJ</t>
  </si>
  <si>
    <t>College</t>
  </si>
  <si>
    <t>Sanjay School(Porvorim)</t>
  </si>
  <si>
    <t>SSP</t>
  </si>
  <si>
    <t>Sinquti(Margao)</t>
  </si>
  <si>
    <t>SIQ</t>
  </si>
  <si>
    <t>DALVI School (Ponda)</t>
  </si>
  <si>
    <t>DSP</t>
  </si>
  <si>
    <t>POPULAR HS (Margao)</t>
  </si>
  <si>
    <t>POP</t>
  </si>
  <si>
    <t>Dharmapur HS</t>
  </si>
  <si>
    <t>DHS</t>
  </si>
  <si>
    <t>SOLYE School</t>
  </si>
  <si>
    <t>SYS</t>
  </si>
  <si>
    <t>GPSCB</t>
  </si>
  <si>
    <t>GPS</t>
  </si>
  <si>
    <t>SHA</t>
  </si>
  <si>
    <t>MH</t>
  </si>
  <si>
    <t>Directorate of Education</t>
  </si>
  <si>
    <t>DED</t>
  </si>
  <si>
    <t>TALEIGAO</t>
  </si>
  <si>
    <t>TLG</t>
  </si>
  <si>
    <t>Merces School</t>
  </si>
  <si>
    <t>MSL</t>
  </si>
  <si>
    <t>People's HS</t>
  </si>
  <si>
    <t>PHS</t>
  </si>
  <si>
    <t>AITD Assagao</t>
  </si>
  <si>
    <t>AIT</t>
  </si>
  <si>
    <t>L.D. SMNT</t>
  </si>
  <si>
    <t>LDS</t>
  </si>
  <si>
    <t>Green Rosary(Dona Paula)</t>
  </si>
  <si>
    <t>INS(VEREM)</t>
  </si>
  <si>
    <t>Hedgewar(Cujira)</t>
  </si>
  <si>
    <t>Rosary(Cujira)</t>
  </si>
  <si>
    <t>Mushtifund(Cujira)</t>
  </si>
  <si>
    <t>Don Bosco(Panjim)</t>
  </si>
  <si>
    <t>Masan De Amorio(Panjim)</t>
  </si>
  <si>
    <t>Tapobhumi</t>
  </si>
  <si>
    <t>CUJIRA</t>
  </si>
  <si>
    <t>CJT</t>
  </si>
  <si>
    <t>Kasturba HS</t>
  </si>
  <si>
    <t>Chopdekar HS</t>
  </si>
  <si>
    <t>DMC HS</t>
  </si>
  <si>
    <t>Vidya Probodhini</t>
  </si>
  <si>
    <t>Homeopathy(Shiroda)</t>
  </si>
  <si>
    <t>Via4</t>
  </si>
  <si>
    <t>GA-07-F-3712</t>
  </si>
  <si>
    <t>Dep From</t>
  </si>
  <si>
    <t>Dep. Via4</t>
  </si>
  <si>
    <t>Route</t>
  </si>
  <si>
    <t>Panaji Bus Stand</t>
  </si>
  <si>
    <t>Ferry</t>
  </si>
  <si>
    <t>Market</t>
  </si>
  <si>
    <t>Campal (St. Inez)</t>
  </si>
  <si>
    <t>Miramar</t>
  </si>
  <si>
    <t>Tonca</t>
  </si>
  <si>
    <t>Taleigao Cross</t>
  </si>
  <si>
    <t>Laxmi Restaurant</t>
  </si>
  <si>
    <t>NIO Circle</t>
  </si>
  <si>
    <t>Villa sol</t>
  </si>
  <si>
    <t>University Colony</t>
  </si>
  <si>
    <t>University Library</t>
  </si>
  <si>
    <t>A.I.R.</t>
  </si>
  <si>
    <t>GMC Bambolim</t>
  </si>
  <si>
    <t>Goa University to Panaji via Bambolim Dona Paula Miramar &amp; back</t>
  </si>
  <si>
    <t>GA-05-T-0917</t>
  </si>
  <si>
    <t>8:15  a.m</t>
  </si>
  <si>
    <t>09:50 a.m</t>
  </si>
  <si>
    <t>11:20 p.m</t>
  </si>
  <si>
    <t>01:15 p.m</t>
  </si>
  <si>
    <t>02:40 p.m</t>
  </si>
  <si>
    <t>04:10 p.m</t>
  </si>
  <si>
    <t>05:50 p.m</t>
  </si>
  <si>
    <t>07:15 p.m</t>
  </si>
  <si>
    <t>Duration</t>
  </si>
  <si>
    <t>7:00  a.m.</t>
  </si>
  <si>
    <t>Dep Tm Txt</t>
  </si>
  <si>
    <t>Dep Txt</t>
  </si>
  <si>
    <t>GMC-GUN-DNP-MRM-PNJ</t>
  </si>
  <si>
    <t>Distance</t>
  </si>
  <si>
    <t>7:35 a.m</t>
  </si>
  <si>
    <t>8:55 a.m</t>
  </si>
  <si>
    <t>10:35 a.m</t>
  </si>
  <si>
    <t>12:30 a.m</t>
  </si>
  <si>
    <t>01:50 p.m</t>
  </si>
  <si>
    <t>03:25 p.m</t>
  </si>
  <si>
    <t>05:10 p.m</t>
  </si>
  <si>
    <t>06:25 p.m</t>
  </si>
  <si>
    <t>07:55 p.m</t>
  </si>
  <si>
    <t>7:15  a.m</t>
  </si>
  <si>
    <t>8:45  a.m</t>
  </si>
  <si>
    <t>10:50 a.m</t>
  </si>
  <si>
    <t>12:10 p.m</t>
  </si>
  <si>
    <t>01:35 p.m</t>
  </si>
  <si>
    <t>03:15 p.m</t>
  </si>
  <si>
    <t>04:40 p.m</t>
  </si>
  <si>
    <t>8:05 a.m</t>
  </si>
  <si>
    <t>10:15 a.m</t>
  </si>
  <si>
    <t>11:25 a.m</t>
  </si>
  <si>
    <t>12:50 p.m</t>
  </si>
  <si>
    <t>02:25 p.m</t>
  </si>
  <si>
    <t>03:50 p.m</t>
  </si>
  <si>
    <t>07:20 p.m</t>
  </si>
  <si>
    <t>8:40  a.m</t>
  </si>
  <si>
    <t>10:30 a.m</t>
  </si>
  <si>
    <t>12:05 p.m</t>
  </si>
  <si>
    <t>1:05 p.m</t>
  </si>
  <si>
    <t>2:55 p.m</t>
  </si>
  <si>
    <t>5:10 p.m</t>
  </si>
  <si>
    <t>6:50 p.m</t>
  </si>
  <si>
    <t>GA-01-T-4830</t>
  </si>
  <si>
    <t>6:25 a.m</t>
  </si>
  <si>
    <t>9:30 a.m</t>
  </si>
  <si>
    <t>11:10 a.m</t>
  </si>
  <si>
    <t>12:30 p.m</t>
  </si>
  <si>
    <t>1:55 p.m</t>
  </si>
  <si>
    <t>4:00 p.m</t>
  </si>
  <si>
    <t>5:55 p.m</t>
  </si>
  <si>
    <t>GA-07-F-2610</t>
  </si>
  <si>
    <t>7:40 a.m</t>
  </si>
  <si>
    <t>9:10 a.m</t>
  </si>
  <si>
    <t>12:15 p.m</t>
  </si>
  <si>
    <t>14:10 p.m</t>
  </si>
  <si>
    <t>15:40 p.m</t>
  </si>
  <si>
    <t>17:05 p.m</t>
  </si>
  <si>
    <t>18:20 p.m</t>
  </si>
  <si>
    <t>8:30 a.m  via Bambolim Highway</t>
  </si>
  <si>
    <t>10:10 a.m</t>
  </si>
  <si>
    <t>11:35 a.m</t>
  </si>
  <si>
    <t>13:20 p.m</t>
  </si>
  <si>
    <t>15:05 p.m</t>
  </si>
  <si>
    <t>16:05 p.m</t>
  </si>
  <si>
    <t>17:35 p.m</t>
  </si>
  <si>
    <t>19:30 p.m</t>
  </si>
  <si>
    <t>GA-07-F-0415</t>
  </si>
  <si>
    <t>8:35 a.m</t>
  </si>
  <si>
    <t>10:20 a.m</t>
  </si>
  <si>
    <t>14:15 p.m</t>
  </si>
  <si>
    <t>6:00 p.m</t>
  </si>
  <si>
    <t>7:15 p.m</t>
  </si>
  <si>
    <t>8:45 p.m</t>
  </si>
  <si>
    <t>7:50 a.m</t>
  </si>
  <si>
    <t>9:40 a.m</t>
  </si>
  <si>
    <t>11:00 a.m</t>
  </si>
  <si>
    <t xml:space="preserve">1:25 p.m </t>
  </si>
  <si>
    <t>5:00 p.m</t>
  </si>
  <si>
    <t>6:40 p.m</t>
  </si>
  <si>
    <t>8:05 p.m</t>
  </si>
  <si>
    <t>GA-07-F-3637</t>
  </si>
  <si>
    <t>07:15 a.m</t>
  </si>
  <si>
    <t>08:40a.m</t>
  </si>
  <si>
    <t>10:05 a.m</t>
  </si>
  <si>
    <t>12:00 noon</t>
  </si>
  <si>
    <t>01:30 p.m</t>
  </si>
  <si>
    <t>03:05 p.m</t>
  </si>
  <si>
    <t>04:30 p.m</t>
  </si>
  <si>
    <t>05:45 p.m</t>
  </si>
  <si>
    <t xml:space="preserve">07:15 p.m </t>
  </si>
  <si>
    <t>07:55 a.m</t>
  </si>
  <si>
    <t>09:20 a.m</t>
  </si>
  <si>
    <t>02:15 p.m</t>
  </si>
  <si>
    <t>03:55 p.m</t>
  </si>
  <si>
    <t>05:15 p.m</t>
  </si>
  <si>
    <t>06:20 p.m</t>
  </si>
  <si>
    <t>08:00 p.m</t>
  </si>
  <si>
    <t>Onward</t>
  </si>
  <si>
    <t>Return</t>
  </si>
  <si>
    <t>PNJ-MRM-DNP-GUN-GMC</t>
  </si>
  <si>
    <t>PNJ-GMC</t>
  </si>
  <si>
    <t>Bambolim to Panaji via St. Cruz &amp; back</t>
  </si>
  <si>
    <t>Batim Curca Merces to Panaji to Altinho to Market and back</t>
  </si>
  <si>
    <t xml:space="preserve">Carambolim to Panaji Market via Diwar Ferry and back </t>
  </si>
  <si>
    <t>Carambolim to Panaji via Old Goa &amp; idle time City Service</t>
  </si>
  <si>
    <t>Carambolim Volvoi to Panaji via Marcel &amp; back</t>
  </si>
  <si>
    <t xml:space="preserve">Chimbel to Panaji Market and back </t>
  </si>
  <si>
    <t>Chimbel to Panaji Market via Merces , Ribandar &amp; back</t>
  </si>
  <si>
    <t xml:space="preserve">Chimbel to Panaji Market via Ribandar Merces and back </t>
  </si>
  <si>
    <t>Cupa To St. Estevam Akhada to Panaji and back</t>
  </si>
  <si>
    <t>Dona Paula to Panaji &amp; back</t>
  </si>
  <si>
    <t xml:space="preserve">Kumbharjua Gawant to Panaji  and back </t>
  </si>
  <si>
    <t xml:space="preserve">Kumbharjua Gawant to Panaji via Khandola and back </t>
  </si>
  <si>
    <t>Kumbharjua to Panaji via Marcel and back</t>
  </si>
  <si>
    <t>Kundaim to Panaji Market Extd upto Miramar &amp; idle time city service and back</t>
  </si>
  <si>
    <t>Madel Ferry to Pomburpa Ferry and vice versa</t>
  </si>
  <si>
    <t>Moula , Santan, Curca to Panaji Market via Merces &amp; back</t>
  </si>
  <si>
    <t>Neura to Panaji via Pilar Azossim Old Goa and back</t>
  </si>
  <si>
    <t>Panaji to Margao via Ponda and back</t>
  </si>
  <si>
    <t xml:space="preserve">Panaji to Ponda &amp; back </t>
  </si>
  <si>
    <t>Panaji to Sankhali Valpoi via Mapusa and back</t>
  </si>
  <si>
    <t>Panaji to Sankhali Valpoi via Marcel and back</t>
  </si>
  <si>
    <t>Porvorim to Panaji &amp; idle time city service</t>
  </si>
  <si>
    <t>Ribandar to Chorao Ferry to Panaji Miramar and Idle time city service Altinho GRP ground and back, St. Inez Kala Academy</t>
  </si>
  <si>
    <t>Siridao to Panaji  via St. Cruz &amp; back</t>
  </si>
  <si>
    <t>Taleigao Aradi Band to Panaji via Caranzalem &amp; back</t>
  </si>
  <si>
    <t>Volvoi to Panaji &amp; idle time city service</t>
  </si>
  <si>
    <t>Goa University to Panaji</t>
  </si>
  <si>
    <t>Route Name</t>
  </si>
  <si>
    <t>Stage Name</t>
  </si>
  <si>
    <t>Stop</t>
  </si>
  <si>
    <t>BATIM</t>
  </si>
  <si>
    <t>BAT</t>
  </si>
  <si>
    <t>MERCES</t>
  </si>
  <si>
    <t>MER</t>
  </si>
  <si>
    <t>Chimbel</t>
  </si>
  <si>
    <t>CHM</t>
  </si>
  <si>
    <t>Kumbharjua Gawant</t>
  </si>
  <si>
    <t>KMG</t>
  </si>
  <si>
    <t>Khandola</t>
  </si>
  <si>
    <t>KHL</t>
  </si>
  <si>
    <t>Kumbharjua to Patradevi via Panaji Mapusa and back</t>
  </si>
  <si>
    <t>Torda to Panaji market via Miramar and Idle Time City Service</t>
  </si>
  <si>
    <t>Neura to Panaji via Old Goa Azossim Pilar Bambolim and back</t>
  </si>
  <si>
    <t>Panaji to Taleigao via St. Inez Miramar and vice versa</t>
  </si>
  <si>
    <t>STZ</t>
  </si>
  <si>
    <t>StInez</t>
  </si>
  <si>
    <t>Kumbharjua to Panaji via Ponda and back</t>
  </si>
  <si>
    <t>Corlim to Panaji via Carambolim Old Goa Ferry and idle time city service</t>
  </si>
  <si>
    <t>Destination</t>
  </si>
  <si>
    <t>PNJ-STC-SRD</t>
  </si>
  <si>
    <t>GA-01-T-6357</t>
  </si>
  <si>
    <t>SRD-STC-PNJ</t>
  </si>
  <si>
    <t>07:00 a.m</t>
  </si>
  <si>
    <t>08:25 a.m</t>
  </si>
  <si>
    <t>02:10 p.m</t>
  </si>
  <si>
    <t>PNJ-MRM</t>
  </si>
  <si>
    <t>01:25 p.m</t>
  </si>
  <si>
    <t>06:30 p.m</t>
  </si>
  <si>
    <t>Row Labels</t>
  </si>
  <si>
    <t>Grand Total</t>
  </si>
  <si>
    <t>Column Labels</t>
  </si>
  <si>
    <t>GA-01-T-9347</t>
  </si>
  <si>
    <t>07:30 a.m</t>
  </si>
  <si>
    <t>08: 30 a.m</t>
  </si>
  <si>
    <t>09: 30 a.m</t>
  </si>
  <si>
    <t>10: 30 a.m</t>
  </si>
  <si>
    <t>11: 30 a.m</t>
  </si>
  <si>
    <t>12: 30 p.m</t>
  </si>
  <si>
    <t>01: 30 p.m</t>
  </si>
  <si>
    <t>02: 30 p.m</t>
  </si>
  <si>
    <t>03: 30 p.m</t>
  </si>
  <si>
    <t>04: 30 p.m</t>
  </si>
  <si>
    <t>05: 30 p.m</t>
  </si>
  <si>
    <t>06: 30 p.m</t>
  </si>
  <si>
    <t>07:30 p.m</t>
  </si>
  <si>
    <t>GMC-STC-PNJ</t>
  </si>
  <si>
    <t>08: 00 a.m</t>
  </si>
  <si>
    <t>09: 00 a.m</t>
  </si>
  <si>
    <t>10: 00 a.m</t>
  </si>
  <si>
    <t>11: 00 a.m</t>
  </si>
  <si>
    <t>12: 00 a.m</t>
  </si>
  <si>
    <t>01: 00 p.m</t>
  </si>
  <si>
    <t>02: 00 p.m</t>
  </si>
  <si>
    <t>03: 00 p.m</t>
  </si>
  <si>
    <t>04: 00 p.m</t>
  </si>
  <si>
    <t>05: 00 p.m</t>
  </si>
  <si>
    <t>06: 00 p.m</t>
  </si>
  <si>
    <t>07:00 p.m</t>
  </si>
  <si>
    <t>PNJ-STC-GMC</t>
  </si>
  <si>
    <t>KMI-OLD-PNJ</t>
  </si>
  <si>
    <t>CHM-MKT</t>
  </si>
  <si>
    <t>DNP-MRM-PNJ</t>
  </si>
  <si>
    <t>KMG-PNJ</t>
  </si>
  <si>
    <t>KMG-KHL-PNJ</t>
  </si>
  <si>
    <t>KMJ-MRC-PNJ</t>
  </si>
  <si>
    <t>PNJ-PND-MRG</t>
  </si>
  <si>
    <t>PNJ-OLD-PND</t>
  </si>
  <si>
    <t>PNJ-MPS-SKL-VLP</t>
  </si>
  <si>
    <t>VLV-PNJ</t>
  </si>
  <si>
    <t>PNJ-OLD-KMI</t>
  </si>
  <si>
    <t>MRM-PNJ</t>
  </si>
  <si>
    <t>MKT-CHM</t>
  </si>
  <si>
    <t>PNJ-MRM-DNP</t>
  </si>
  <si>
    <t>PNJ-KMG</t>
  </si>
  <si>
    <t>PNJ-MRC-KMJ</t>
  </si>
  <si>
    <t>MRG-PND-PNJ</t>
  </si>
  <si>
    <t>PND-OLD-PNJ</t>
  </si>
  <si>
    <t>VLP-SKL-MPS-PNJ</t>
  </si>
  <si>
    <t>PNJ-VLV</t>
  </si>
  <si>
    <t>RouteCode</t>
  </si>
  <si>
    <t>Onward Route Name</t>
  </si>
  <si>
    <t>Return Route Name</t>
  </si>
  <si>
    <t>BAMBOLI GMC-ST.CRUZ-PANAJI</t>
  </si>
  <si>
    <t>KARMALI-OLD GOA-PANAJI</t>
  </si>
  <si>
    <t>PANAJI-MIRAMAR BCH</t>
  </si>
  <si>
    <t>Chimbel-PANAJI MKT</t>
  </si>
  <si>
    <t>DONAPAULA-MIRAMAR BCH-PANAJI</t>
  </si>
  <si>
    <t>BAMBOLI GMC-GOA UNVRSTY-DONAPAULA-MIRAMAR BCH-PANAJI</t>
  </si>
  <si>
    <t>KUMBHARJUA-MARCEL-PANAJI</t>
  </si>
  <si>
    <t>PANAJI-PONDA-MARGAO</t>
  </si>
  <si>
    <t>PANAJI-OLD GOA-PONDA</t>
  </si>
  <si>
    <t>PANAJI-MAPUSA-SANKHALI-VALPOI</t>
  </si>
  <si>
    <t>SIRDON/ZUAR-ST.CRUZ-PANAJI</t>
  </si>
  <si>
    <t>VOLVOI-PANAJI</t>
  </si>
  <si>
    <t>PANAJI-ST.CRUZ-BAMBOLI GMC</t>
  </si>
  <si>
    <t>PANAJI-OLD GOA-KARMALI</t>
  </si>
  <si>
    <t>MIRAMAR BCH-PANAJI</t>
  </si>
  <si>
    <t>PANAJI MKT-Chimbel</t>
  </si>
  <si>
    <t>PANAJI-MIRAMAR BCH-DONAPAULA</t>
  </si>
  <si>
    <t>PANAJI-MIRAMAR BCH-DONAPAULA-GOA UNVRSTY-BAMBOLI GMC</t>
  </si>
  <si>
    <t>PANAJI-MARCEL-KUMBHARJUA</t>
  </si>
  <si>
    <t>MARGAO-PONDA-PANAJI</t>
  </si>
  <si>
    <t>PONDA-OLD GOA-PANAJI</t>
  </si>
  <si>
    <t>VALPOI-SANKHALI-MAPUSA-PANAJI</t>
  </si>
  <si>
    <t>PANAJI-ST.CRUZ-SIRDON/ZUAR</t>
  </si>
  <si>
    <t>PANAJI-VOLVOI</t>
  </si>
  <si>
    <t>STAGE CARRIAGE BUSES TISWADI TALUKA</t>
  </si>
  <si>
    <t>Sr. No.</t>
  </si>
  <si>
    <t>No.of Buses</t>
  </si>
  <si>
    <t>Trip</t>
  </si>
  <si>
    <t>Kundaim to Panaji Market Extd upto Miramar &amp; idle time city service &amp; back</t>
  </si>
  <si>
    <t>Neura to Panaji via Pirlar Azossim Old Goa and back</t>
  </si>
  <si>
    <t>Moula to Panaji Market via Merces &amp; back</t>
  </si>
  <si>
    <t>Siridao to Panaji Market via Merces &amp; back</t>
  </si>
  <si>
    <t>Altinho to Panaji, Idle time city service</t>
  </si>
  <si>
    <t>Total</t>
  </si>
  <si>
    <t>KTCL STAGE CARRIAGE BUSES WITHIN GOA</t>
  </si>
  <si>
    <t>Panaji to Old Bambolim via St. Cruz Naushi GMC Colony and back</t>
  </si>
  <si>
    <t>Panaji to Savordem and back</t>
  </si>
  <si>
    <t>Panaji to Ponda Margao Betul and back</t>
  </si>
  <si>
    <t>Panaji to Madkai via Ponda, Ramnathi and back</t>
  </si>
  <si>
    <t>Panaji to Sanguem and back</t>
  </si>
  <si>
    <t>Dona Paula Taleigao to Aldona and back</t>
  </si>
  <si>
    <t>Panaji to Xelvon and back</t>
  </si>
  <si>
    <t>Panaji to Margao and vice versa</t>
  </si>
  <si>
    <t>Panaji to Altinho, Don Bosco Miramar, Taleigao Dona Paula Chimbel Agassaim and back</t>
  </si>
  <si>
    <t>Chimbel Panaji to Agassaim and vice versa</t>
  </si>
  <si>
    <t>Villayan Bhatti Sanguem Panaji and back</t>
  </si>
  <si>
    <t>Panaji to Shiroda and back</t>
  </si>
  <si>
    <t>Panaji to Kumbharjua via Marcel and back</t>
  </si>
  <si>
    <t>Panaji to Ponda Margao and back</t>
  </si>
  <si>
    <t>Panaji to Old Goa St Cruz Mathias Diwar Narva via Ferry and back</t>
  </si>
  <si>
    <t>Panaji to Thane via Valpoi and back</t>
  </si>
  <si>
    <t>Panaji to Sankhali via Marcel and back</t>
  </si>
  <si>
    <t>Panaji to Bambolim Taleigao Dona Paula and back</t>
  </si>
  <si>
    <t>Panaji to Old Goa Neura Pillar and back</t>
  </si>
  <si>
    <t>Panaji to Volvoi via Marcel and back</t>
  </si>
  <si>
    <t>Panaji to Bondla via Ponda and back</t>
  </si>
  <si>
    <t>Panaji to Ponda and back</t>
  </si>
  <si>
    <t>Panaji to Mapusa Thivim Rly Station and back</t>
  </si>
  <si>
    <t>Panaji to Karmali Rly Station and back</t>
  </si>
  <si>
    <t>Panaji to Ponda Savordem and back</t>
  </si>
  <si>
    <t>St. Estevem Cupa Marcel to Panaji and back</t>
  </si>
  <si>
    <t>STAGE CARRIAGE BUSES WITHIN GOA</t>
  </si>
  <si>
    <t>M. V. No.</t>
  </si>
  <si>
    <t>Permit No.</t>
  </si>
  <si>
    <t>Permit valid</t>
  </si>
  <si>
    <t>No of Trips</t>
  </si>
  <si>
    <t>Total Kms travelled per day</t>
  </si>
  <si>
    <t>GA-01-T-5714</t>
  </si>
  <si>
    <t>GDPST/2279/G/2016</t>
  </si>
  <si>
    <t>21 X 10</t>
  </si>
  <si>
    <t>GA-01-Z-7155</t>
  </si>
  <si>
    <t>RTA/ENFNENFN/SCP/20130012</t>
  </si>
  <si>
    <t>GA-07-F-0967</t>
  </si>
  <si>
    <t>RTA/ENFNENFN/SCP/201200004</t>
  </si>
  <si>
    <t>GA-01-T-9117</t>
  </si>
  <si>
    <t>RTA/ENFNENFN/SCP/201600021</t>
  </si>
  <si>
    <t>GA-01-U-4215</t>
  </si>
  <si>
    <t>RTA/ENFNENFN/SCP/201200014</t>
  </si>
  <si>
    <t>GA-02-T-4707</t>
  </si>
  <si>
    <t>RTA/ENFNENFN/SCP/201700001</t>
  </si>
  <si>
    <t>GA-01-T-6011</t>
  </si>
  <si>
    <t>RTA/ENFNENFN/SCP/201500032</t>
  </si>
  <si>
    <t>GA-01-U-4193</t>
  </si>
  <si>
    <t>GDPST/2277/G/2015</t>
  </si>
  <si>
    <t>GA-07-T-0999</t>
  </si>
  <si>
    <t>RTA/ENFNENFN/SCP/201500002</t>
  </si>
  <si>
    <t>GA-01-W-4197</t>
  </si>
  <si>
    <t>RTA/ENFNENFN/SCP/201500026</t>
  </si>
  <si>
    <t>GA-05-T-4413</t>
  </si>
  <si>
    <t>RTA/ENFNENFN/SCP/201600022</t>
  </si>
  <si>
    <t>GA-01-W-4687</t>
  </si>
  <si>
    <t>RTA/ENFNENFN/SCP/201200001</t>
  </si>
  <si>
    <t>GA-01-W-4191</t>
  </si>
  <si>
    <t>RTA/ENFN/TP/201700038</t>
  </si>
  <si>
    <r>
      <t>Kumbharjua to Panaji via Marcel and back</t>
    </r>
    <r>
      <rPr>
        <b/>
        <sz val="11"/>
        <color theme="1"/>
        <rFont val="Calibri"/>
        <family val="2"/>
        <scheme val="minor"/>
      </rPr>
      <t xml:space="preserve"> </t>
    </r>
  </si>
  <si>
    <t>RTA/ENFNENFN/SCP/201900003</t>
  </si>
  <si>
    <r>
      <t>Kumbharjua Gawant to Panaji and back</t>
    </r>
    <r>
      <rPr>
        <b/>
        <sz val="11"/>
        <color theme="1"/>
        <rFont val="Calibri"/>
        <family val="2"/>
        <scheme val="minor"/>
      </rPr>
      <t xml:space="preserve"> </t>
    </r>
  </si>
  <si>
    <t>RTA/ENFNENFN/SCP/201900005</t>
  </si>
  <si>
    <t>RTA/ENFNENFN/SCP/201700037</t>
  </si>
  <si>
    <t>GA-05-T-4722</t>
  </si>
  <si>
    <t>RTA/ENFNENFN/SCP/201500031</t>
  </si>
  <si>
    <t>24 X 10</t>
  </si>
  <si>
    <t>GA-05-T-6200</t>
  </si>
  <si>
    <t>RTA/ENFNENFN/SCP/201300025</t>
  </si>
  <si>
    <t>GA-01-T-7966</t>
  </si>
  <si>
    <t>RTA/ENFNENFN/SCP/201400027</t>
  </si>
  <si>
    <t>GA-01-T-7539</t>
  </si>
  <si>
    <t>RTA/ENFNENFN/SCP/201500033</t>
  </si>
  <si>
    <t>GA-01-T-5797</t>
  </si>
  <si>
    <t>RTA/ENFNENFN/SCP/201400019</t>
  </si>
  <si>
    <t>GA-04-T-6330</t>
  </si>
  <si>
    <t>RTA/ENFNENFN/SCP/201900001</t>
  </si>
  <si>
    <t>GA-01-W-4173</t>
  </si>
  <si>
    <t>RTA/ENFNENFN/SCP/201700012</t>
  </si>
  <si>
    <t>GA-01-W-4645</t>
  </si>
  <si>
    <t>GDPST/2271/G/2015</t>
  </si>
  <si>
    <t>GA-05-T-4522</t>
  </si>
  <si>
    <t>GDPST/2097/2000</t>
  </si>
  <si>
    <t>GA-01-W-4859</t>
  </si>
  <si>
    <t>RTA/ENFNENFN/SCP/201200010</t>
  </si>
  <si>
    <t>GA-01-W-4330</t>
  </si>
  <si>
    <t>GDPST/2138/G/02</t>
  </si>
  <si>
    <t>GA-01-U-4493</t>
  </si>
  <si>
    <t>GDPST/2265/G/2014</t>
  </si>
  <si>
    <t>GA-01-W-4214</t>
  </si>
  <si>
    <t>GDPST/2130/G/2001</t>
  </si>
  <si>
    <t>GA-01-T-9783</t>
  </si>
  <si>
    <t>GDPST/2248/G/08</t>
  </si>
  <si>
    <t>GA-07-F-3113</t>
  </si>
  <si>
    <t>GDPST/2274/G/2015</t>
  </si>
  <si>
    <t>49 X 8</t>
  </si>
  <si>
    <t>GA-07-F-3112</t>
  </si>
  <si>
    <t>GDPST/2237/G/06</t>
  </si>
  <si>
    <t>GA-03-T-5286</t>
  </si>
  <si>
    <t>GDPST/2098/2000</t>
  </si>
  <si>
    <t>GA-01-W-4684</t>
  </si>
  <si>
    <t>RTA/ENFNENFN/SCP/201500037</t>
  </si>
  <si>
    <t>47 X 8</t>
  </si>
  <si>
    <t>GA-05-T-6646</t>
  </si>
  <si>
    <t>GDPST/2102/2000</t>
  </si>
  <si>
    <t>GA-05-T-9984</t>
  </si>
  <si>
    <t>GDPST/2125/G/20001</t>
  </si>
  <si>
    <t>GA-01-T-8411</t>
  </si>
  <si>
    <t>RTA/ENFNENFN/SCP/201400004</t>
  </si>
  <si>
    <t>GA-01-T-7254</t>
  </si>
  <si>
    <t>RTA/ENFNENFN/SCP/201300026</t>
  </si>
  <si>
    <t>GA-01-T-8154</t>
  </si>
  <si>
    <t>RTA/ENFNENFN/SCP/201900006</t>
  </si>
  <si>
    <t>GA-01-T-7008</t>
  </si>
  <si>
    <t>RTA/ENFNENFN/SCP/201600025</t>
  </si>
  <si>
    <t>GA-01-U-5141</t>
  </si>
  <si>
    <t>GDPST/2145/G/20002</t>
  </si>
  <si>
    <t>GA-01-T-5626</t>
  </si>
  <si>
    <t>GDPST/2100/2000</t>
  </si>
  <si>
    <t>GA-01-T-6841</t>
  </si>
  <si>
    <t>GDPST/1721/2019</t>
  </si>
  <si>
    <t>GA-01-T-5930</t>
  </si>
  <si>
    <t>RTA/ENFNENFN/SCP/201500027</t>
  </si>
  <si>
    <t>GA-03-K-0547</t>
  </si>
  <si>
    <t>RTA/ENFNENFN/SCP/201500006</t>
  </si>
  <si>
    <t>GA-05-T-5005</t>
  </si>
  <si>
    <t>RTA/ENFNENFN/SCP/201700002</t>
  </si>
  <si>
    <t>GA-05-T-5599</t>
  </si>
  <si>
    <t>RTA/ENFNENFN/SCP/201500004</t>
  </si>
  <si>
    <t>GA-05-T-4884</t>
  </si>
  <si>
    <t>RTA/ENFNENFN/SCP/20120003</t>
  </si>
  <si>
    <t>GA-05-T-1208</t>
  </si>
  <si>
    <t>RTA/ENFNENFN/SCP/201400007</t>
  </si>
  <si>
    <t>GA-01-T-8278</t>
  </si>
  <si>
    <t>RTA/ENFNENFN/SCP/201500039</t>
  </si>
  <si>
    <t>GA-01-W-4449</t>
  </si>
  <si>
    <t>RTA/ENFNENFN/SCP/201800006</t>
  </si>
  <si>
    <t>GA-01-Z-6555</t>
  </si>
  <si>
    <t>GDPST/2092/2000</t>
  </si>
  <si>
    <t>GA-01-T-7009</t>
  </si>
  <si>
    <t>30 X 8</t>
  </si>
  <si>
    <t>GA-01-W-4235</t>
  </si>
  <si>
    <t>RTA/ENFNENFN/SCP/201500028</t>
  </si>
  <si>
    <t>GA-05-T-1461</t>
  </si>
  <si>
    <t>RTA/ENFNENFN/SCP/201300023</t>
  </si>
  <si>
    <t>12 X 8</t>
  </si>
  <si>
    <t>GA-01-T-4427</t>
  </si>
  <si>
    <t>GDPST/2095/2000</t>
  </si>
  <si>
    <t>GA-07-F-1207</t>
  </si>
  <si>
    <t>GDPST/2109/2001</t>
  </si>
  <si>
    <t>31 X 8</t>
  </si>
  <si>
    <t>GA-07-F-6109</t>
  </si>
  <si>
    <t>RTA/ENFNENFN/SCP/201200008</t>
  </si>
  <si>
    <t>GA-01-W-4153</t>
  </si>
  <si>
    <t>RTA/ENFNENFN/SCP/201400029</t>
  </si>
  <si>
    <t>GA-08-V-0475</t>
  </si>
  <si>
    <t>RTA/ENFNENFN/SCP/201300007</t>
  </si>
  <si>
    <t>GA-01-T-8521</t>
  </si>
  <si>
    <t>RTA/ENFNENFN/SCP/201200002</t>
  </si>
  <si>
    <t>GA-07-F-1098</t>
  </si>
  <si>
    <t>RTA/ENFNENFN/SCP/201500034</t>
  </si>
  <si>
    <t>GA-01-T-8624</t>
  </si>
  <si>
    <t>GDPST/1950/97</t>
  </si>
  <si>
    <t>GA-04-T-2157</t>
  </si>
  <si>
    <t>RTA/ENFNENFN/SCP/201500005</t>
  </si>
  <si>
    <r>
      <t>Carambolim to Panaji Market via Diwar Ferry and back</t>
    </r>
    <r>
      <rPr>
        <b/>
        <sz val="11"/>
        <color theme="1"/>
        <rFont val="Calibri"/>
        <family val="2"/>
        <scheme val="minor"/>
      </rPr>
      <t xml:space="preserve"> </t>
    </r>
  </si>
  <si>
    <t>RTA/ENFNENFN/SCP/201900002</t>
  </si>
  <si>
    <t>GA-01-T-6602</t>
  </si>
  <si>
    <t>RTA/ENFNENFN/SCP/201600024</t>
  </si>
  <si>
    <t>17 X 10</t>
  </si>
  <si>
    <t>GA-03-T-1875</t>
  </si>
  <si>
    <t>RTA/ENFNENFN/TMP/20200023</t>
  </si>
  <si>
    <t>GA-01-T-5853</t>
  </si>
  <si>
    <t>GDPST/2094/2000</t>
  </si>
  <si>
    <t>GA-01-T-6680</t>
  </si>
  <si>
    <t>GDPST/1175/86</t>
  </si>
  <si>
    <t>GA-01-Z-6606</t>
  </si>
  <si>
    <t>RTA/ENFNENFN/SCP/201300003</t>
  </si>
  <si>
    <t>GA-01-T-8519</t>
  </si>
  <si>
    <t>GDPST/2122/G/01</t>
  </si>
  <si>
    <t>GA-01-T-5426</t>
  </si>
  <si>
    <t>RTA/ENFNENFN/SCP/201300015</t>
  </si>
  <si>
    <t>GA-09-U-7776</t>
  </si>
  <si>
    <t>RTA/ENFNENFN/SCP/201300016</t>
  </si>
  <si>
    <t>10 x 8</t>
  </si>
  <si>
    <t>GA-07-F-1635</t>
  </si>
  <si>
    <t>RTA/ENFNENFN/SCP/201400025</t>
  </si>
  <si>
    <t>GA-01-T-5513</t>
  </si>
  <si>
    <t>GDPST/2088/2000</t>
  </si>
  <si>
    <t>GA-02-T-4780</t>
  </si>
  <si>
    <t>GDPST/2269/G/2014</t>
  </si>
  <si>
    <t>GA-01-T-5201</t>
  </si>
  <si>
    <t>GDPST/2089/2000</t>
  </si>
  <si>
    <t>GA-01-T-7191</t>
  </si>
  <si>
    <t>RTA/ENFNENFN/SCP/201400017</t>
  </si>
  <si>
    <t>GA-01-T-5422</t>
  </si>
  <si>
    <t>RTA/ENFNENFN/SCP/201900027</t>
  </si>
  <si>
    <t>31-11-2019</t>
  </si>
  <si>
    <t>GA-01-Z-6579</t>
  </si>
  <si>
    <t>RTA/ENFNENFN/SCP/201500035</t>
  </si>
  <si>
    <t>GA-01-W-4884</t>
  </si>
  <si>
    <t>GDPST/1517/88</t>
  </si>
  <si>
    <t>GA-01-T-6706</t>
  </si>
  <si>
    <t>RTA/ENFNENFN/SCP/201400020</t>
  </si>
  <si>
    <t>GA-07-F-0640</t>
  </si>
  <si>
    <t>RTA/ENFNENFN/SCP/201500030</t>
  </si>
  <si>
    <t>GA-01-T-5705</t>
  </si>
  <si>
    <t>RTA/ENFNENFN/SCP/201400018</t>
  </si>
  <si>
    <t>GA-07-F-5167</t>
  </si>
  <si>
    <t>RTA/ENFNENFN/SCP/201300018</t>
  </si>
  <si>
    <t>GA-01-T-5558</t>
  </si>
  <si>
    <t>GDPST/20970/00</t>
  </si>
  <si>
    <t>GA-01-T-9305</t>
  </si>
  <si>
    <t>GDPST/2120/G/01</t>
  </si>
  <si>
    <t>GA-08-U-8092</t>
  </si>
  <si>
    <t>RTA/ENFNENFN/SCP/201600005</t>
  </si>
  <si>
    <t>GA-07-F-2769</t>
  </si>
  <si>
    <t>GDPST/1952/97</t>
  </si>
  <si>
    <t>GA-01-T-5892</t>
  </si>
  <si>
    <t>RTA/ENFNENFN/SCP/2016000023</t>
  </si>
  <si>
    <t>GA-01-T-8199</t>
  </si>
  <si>
    <t>GDPST/559/75</t>
  </si>
  <si>
    <t>GA-01-T-7585</t>
  </si>
  <si>
    <t>GDPST/1910/96</t>
  </si>
  <si>
    <t>RTA/ENFNENFN/SCP/201900004</t>
  </si>
  <si>
    <r>
      <t>Chimbel to Panaji Market and back</t>
    </r>
    <r>
      <rPr>
        <b/>
        <sz val="11"/>
        <color theme="1"/>
        <rFont val="Calibri"/>
        <family val="2"/>
        <scheme val="minor"/>
      </rPr>
      <t xml:space="preserve"> </t>
    </r>
  </si>
  <si>
    <t>RTA/ENFNENFN/SCP/201500040</t>
  </si>
  <si>
    <t>RTA/ENFNENFN/SCP/201400005</t>
  </si>
  <si>
    <t>24 X 7</t>
  </si>
  <si>
    <t>GA-01-T-8312</t>
  </si>
  <si>
    <t>RTA/ENFNENFN/SCP/201500024</t>
  </si>
  <si>
    <t>GA-01-T-7161</t>
  </si>
  <si>
    <t>RTA/ENFNENFN/SCP/201200012</t>
  </si>
  <si>
    <t>GA-01-Z-6043</t>
  </si>
  <si>
    <t>RTA/ENFNENFN/SCP/201400001</t>
  </si>
  <si>
    <t>GA-01-T-5761</t>
  </si>
  <si>
    <t>GDPST/2254/G/09</t>
  </si>
  <si>
    <t>GA-01-T-5583</t>
  </si>
  <si>
    <t>RTA/ENFNENFN/SCP/201500007</t>
  </si>
  <si>
    <t>GA-01-T-5386</t>
  </si>
  <si>
    <t>RTA/ENFNENFN/SCP/201300011</t>
  </si>
  <si>
    <t>GA-07-F-5290</t>
  </si>
  <si>
    <t>RTA/ENFNENFN/SCP/201400023</t>
  </si>
  <si>
    <t>GA-07-F-5032</t>
  </si>
  <si>
    <t>RTA/ENFNENFN/SCP/201800009</t>
  </si>
  <si>
    <t>GA-07-F-3669</t>
  </si>
  <si>
    <t>RTA/ENFNENFN/SCP/201300009</t>
  </si>
  <si>
    <t>GA-07-F-0989</t>
  </si>
  <si>
    <t>RTA/ENFNENFN/SCP/201700014</t>
  </si>
  <si>
    <t>GA-01-T-9380</t>
  </si>
  <si>
    <t>RTA/ENFNENFN/SCP/201600004</t>
  </si>
  <si>
    <t>RTA/ENFNENFN/SCP/201400012</t>
  </si>
  <si>
    <t>14 X 9</t>
  </si>
  <si>
    <t>RTA/ENFNENFN/SCP/201300019</t>
  </si>
  <si>
    <t>RTA/ENFNENFN/SCP/201600019</t>
  </si>
  <si>
    <t>RTA/ENFNENFN/SCP/201800007</t>
  </si>
  <si>
    <t>RTA/ENFNENFN/SCP/201300017</t>
  </si>
  <si>
    <t>RTA/ENFNENFN/SCP/201300010</t>
  </si>
  <si>
    <t>GA-03-T-6651</t>
  </si>
  <si>
    <r>
      <t xml:space="preserve">Goa University to Panaji via Bambolim Dona Paula Miramar &amp; back  </t>
    </r>
    <r>
      <rPr>
        <b/>
        <sz val="11"/>
        <color theme="1"/>
        <rFont val="Calibri"/>
        <family val="2"/>
        <scheme val="minor"/>
      </rPr>
      <t xml:space="preserve">( Issued temporary permit to GA-03-T-6651) </t>
    </r>
    <r>
      <rPr>
        <sz val="11"/>
        <color theme="1"/>
        <rFont val="Calibri"/>
        <family val="2"/>
        <scheme val="minor"/>
      </rPr>
      <t>in place of GA-01-W-4895</t>
    </r>
  </si>
  <si>
    <t>RTA/ENFNENFN/SCP/202000021</t>
  </si>
  <si>
    <t>GA-07-F-2035</t>
  </si>
  <si>
    <t>RTA/ENFNENFN/SCP/201200009</t>
  </si>
  <si>
    <t>18 X 11</t>
  </si>
  <si>
    <t>GA-07-F-0302</t>
  </si>
  <si>
    <t>RTA/ENFNENFN/SCP/201500023</t>
  </si>
  <si>
    <t>GA-01-W-4178</t>
  </si>
  <si>
    <t>RTA/ENFNENFN/SCP/201300005</t>
  </si>
  <si>
    <t>GA-01-T-4896</t>
  </si>
  <si>
    <t>RTA/ENFNENFN/SCP/201400006</t>
  </si>
  <si>
    <t>GA-07-F-3714</t>
  </si>
  <si>
    <t>RTA/ENFNENFN/SCP/201700011</t>
  </si>
  <si>
    <t>GA-01-T-5378</t>
  </si>
  <si>
    <t>GA-01-T-5495</t>
  </si>
  <si>
    <t>GDPST/2215/G/05</t>
  </si>
  <si>
    <t>GA-07-F-5689</t>
  </si>
  <si>
    <t>RTA/ENFNENFN/SCP/201600002</t>
  </si>
  <si>
    <t>GA-07-F-2753</t>
  </si>
  <si>
    <t>RTA/ENFNENFN/SCP/201700010</t>
  </si>
  <si>
    <t>GA-07-F-8448</t>
  </si>
  <si>
    <t>RTA/ENFNENFN/SCP/201400003</t>
  </si>
  <si>
    <t>GA-07-F-3642</t>
  </si>
  <si>
    <t>RTA/ENFNENFN/SCP/201800005</t>
  </si>
  <si>
    <t>GA-01-Z-6665</t>
  </si>
  <si>
    <t>GDPST/2043/99</t>
  </si>
  <si>
    <t>GA-01-T-9638</t>
  </si>
  <si>
    <t>GDPST/2015/2000</t>
  </si>
  <si>
    <t>GA-01-T-6866</t>
  </si>
  <si>
    <r>
      <t>Dona Paula to Panaji  and back</t>
    </r>
    <r>
      <rPr>
        <b/>
        <sz val="11"/>
        <color theme="1"/>
        <rFont val="Calibri"/>
        <family val="2"/>
        <scheme val="minor"/>
      </rPr>
      <t xml:space="preserve"> (Temporary permit)</t>
    </r>
  </si>
  <si>
    <t>RTA/ENFNENFN/TMP/201700006</t>
  </si>
  <si>
    <t>GA-01-T-8636</t>
  </si>
  <si>
    <t>RTA/ENFNENFN/SCP/201300024</t>
  </si>
  <si>
    <t>20 X 10</t>
  </si>
  <si>
    <t>GA-01-T-9385</t>
  </si>
  <si>
    <t>RTA/ENFNENFN/SCP/201400002</t>
  </si>
  <si>
    <t>GA-01-T-9480</t>
  </si>
  <si>
    <t>RTA/ENFNENFN/SCP/201800004</t>
  </si>
  <si>
    <t>GA-01-T-4970</t>
  </si>
  <si>
    <t>RTA/ENFNENFN/SCP/201200011</t>
  </si>
  <si>
    <t>GA-07-F-1972</t>
  </si>
  <si>
    <t>GDPST/1934/96</t>
  </si>
  <si>
    <t>GA-01-T-5817</t>
  </si>
  <si>
    <t>RTA/ENFNENFN/SCP/201300004</t>
  </si>
  <si>
    <t>GA-01-T-5740</t>
  </si>
  <si>
    <t>RTA/ENFNENFN/SCP/201400013</t>
  </si>
  <si>
    <t>GA-01-T-9355</t>
  </si>
  <si>
    <t>RTA/ENFNENFN/SCP/201400030</t>
  </si>
  <si>
    <t>GA-07-F-3427</t>
  </si>
  <si>
    <t>RTA/ENFNENFN/SCP/201500038</t>
  </si>
  <si>
    <t>GA-01-T-4932</t>
  </si>
  <si>
    <t>RTA/ENFNENFN/SCP/201400024</t>
  </si>
  <si>
    <t>GA-07-F-5132</t>
  </si>
  <si>
    <t>RTA/ENFNENFN/SCP/201400022</t>
  </si>
  <si>
    <t>GA-07-F-4816</t>
  </si>
  <si>
    <t>RTA/ENFNENFN/SCP/201400015</t>
  </si>
  <si>
    <t>GA-05-T-1650</t>
  </si>
  <si>
    <t>RTA/ENFNENFN/SCP/201300001</t>
  </si>
  <si>
    <t>GA-07-F-6520</t>
  </si>
  <si>
    <t>RTA/ENFNENFN/SCP/201500001</t>
  </si>
  <si>
    <t>GA-01-T-5346</t>
  </si>
  <si>
    <t>RTA/ENFNENFN/SCP/201500036</t>
  </si>
  <si>
    <t>GA-01-T-4440</t>
  </si>
  <si>
    <t>GDPST/2140/G/2002</t>
  </si>
  <si>
    <t>GA-03-T-6717</t>
  </si>
  <si>
    <t>RTA/ENFNENFN/SCP/201400010</t>
  </si>
  <si>
    <t>GA-01-Z-6004</t>
  </si>
  <si>
    <t>RTA/ENFNENFN/SCP/201400021</t>
  </si>
  <si>
    <t>GA-01-T-8370</t>
  </si>
  <si>
    <t>RTA/ENFNENFN/SCP/201400011</t>
  </si>
  <si>
    <t>GA-01-W-4169</t>
  </si>
  <si>
    <t>RTA/ENFNENFN/SCP/201500025</t>
  </si>
  <si>
    <t>GA-01-W-4500</t>
  </si>
  <si>
    <r>
      <t xml:space="preserve">Porvorim to Panaji &amp; idle time city service </t>
    </r>
    <r>
      <rPr>
        <b/>
        <sz val="11"/>
        <color theme="1"/>
        <rFont val="Calibri"/>
        <family val="2"/>
        <scheme val="minor"/>
      </rPr>
      <t>(Temporary permit)</t>
    </r>
  </si>
  <si>
    <t>RTA/ENFNENFN/SCP/202000022</t>
  </si>
  <si>
    <t>GA-07-F-0196</t>
  </si>
  <si>
    <t>RTA/ENFNENFN/SCP/201300014</t>
  </si>
  <si>
    <t>GA-01-W-4052</t>
  </si>
  <si>
    <t>RTA/ENFNENFN/SCP/201300002</t>
  </si>
  <si>
    <t>GA-07-F-3305</t>
  </si>
  <si>
    <t>RTA/ENFNENFN/SCP/201400028</t>
  </si>
  <si>
    <t>Sub Total</t>
  </si>
  <si>
    <t>M.V.No.</t>
  </si>
  <si>
    <t>Any bus of Corporation</t>
  </si>
  <si>
    <t>Panaji to Cumbharjua and back</t>
  </si>
  <si>
    <t>06:20 a.m.</t>
  </si>
  <si>
    <t>07:30 a.m.</t>
  </si>
  <si>
    <t>08:45 a.m.</t>
  </si>
  <si>
    <t>10:25 a.m.</t>
  </si>
  <si>
    <t>11:35 a.m.</t>
  </si>
  <si>
    <t>01:35 p.m.</t>
  </si>
  <si>
    <t>03:20 p.m.</t>
  </si>
  <si>
    <t>05:25 p.m.</t>
  </si>
  <si>
    <t>06:05 p.m.</t>
  </si>
  <si>
    <t>08:10 p.m.</t>
  </si>
  <si>
    <t>05:45 a.m</t>
  </si>
  <si>
    <t>06:45 a.m</t>
  </si>
  <si>
    <t>07:40 a.m</t>
  </si>
  <si>
    <t>07:45 a.m</t>
  </si>
  <si>
    <t>09:40 a.m to Kumbharjua</t>
  </si>
  <si>
    <t>10:40 a.m</t>
  </si>
  <si>
    <t>04:20 p.m</t>
  </si>
  <si>
    <t>06:45 p.m</t>
  </si>
  <si>
    <t>15:20 p.m</t>
  </si>
  <si>
    <t>17:50 p.m Amona</t>
  </si>
  <si>
    <t>20:20 p.m</t>
  </si>
  <si>
    <t>06:10 a.m                Panaji Market</t>
  </si>
  <si>
    <t>07:00 a.m          Khandola Govt. College</t>
  </si>
  <si>
    <t>08:10 a.m                Panaji Market</t>
  </si>
  <si>
    <t>10:30 a.m                Panaji Bus Stand</t>
  </si>
  <si>
    <t>09:25 a.m                Gawant Kumbharjua</t>
  </si>
  <si>
    <t>01:40 p.m                Panaji Bus Stand</t>
  </si>
  <si>
    <t>12:25 p.m                Gawant Kumbharjua</t>
  </si>
  <si>
    <t>04:35 p.m                Panaji Bus Stand</t>
  </si>
  <si>
    <t>03:25 p.m                Gawant Kumbharjua</t>
  </si>
  <si>
    <t>05:35 p.m                Gawant Kumbharjua</t>
  </si>
  <si>
    <t>06:30 a.m</t>
  </si>
  <si>
    <t>07:20 a.m</t>
  </si>
  <si>
    <t>08:30 a.m</t>
  </si>
  <si>
    <t>01:55 p.m</t>
  </si>
  <si>
    <t>05:00 p.m</t>
  </si>
  <si>
    <t>07:50 a.m</t>
  </si>
  <si>
    <t>09:05 a.m</t>
  </si>
  <si>
    <t>12:35 p.m</t>
  </si>
  <si>
    <t>06:05 p.m</t>
  </si>
  <si>
    <t>08:45 p.m</t>
  </si>
  <si>
    <t xml:space="preserve">   07:50 a.m</t>
  </si>
  <si>
    <t>09:10 a.m</t>
  </si>
  <si>
    <t xml:space="preserve">   10:10 a.m</t>
  </si>
  <si>
    <t>11:45 a.m</t>
  </si>
  <si>
    <t xml:space="preserve">   12.45 p.m</t>
  </si>
  <si>
    <t>02.05 p.m</t>
  </si>
  <si>
    <t xml:space="preserve">   03.10 p.m</t>
  </si>
  <si>
    <r>
      <t>4.25 p.m to Kumbharjua</t>
    </r>
    <r>
      <rPr>
        <sz val="10"/>
        <color theme="1"/>
        <rFont val="Cambria"/>
        <family val="1"/>
      </rPr>
      <t xml:space="preserve"> w.e.f.18-08-2017</t>
    </r>
  </si>
  <si>
    <r>
      <t xml:space="preserve">   05:30 p.m</t>
    </r>
    <r>
      <rPr>
        <sz val="10"/>
        <color theme="1"/>
        <rFont val="Cambria"/>
        <family val="1"/>
      </rPr>
      <t xml:space="preserve"> w.e.f.18-08-2017</t>
    </r>
  </si>
  <si>
    <r>
      <t xml:space="preserve">07:55 p.m to Kumbharjua </t>
    </r>
    <r>
      <rPr>
        <sz val="10"/>
        <color theme="1"/>
        <rFont val="Cambria"/>
        <family val="1"/>
      </rPr>
      <t>w.e.f. 11/11/2016</t>
    </r>
  </si>
  <si>
    <t>07.20 a.m.</t>
  </si>
  <si>
    <t>08.10 a.m.</t>
  </si>
  <si>
    <t>09.10 a.m.</t>
  </si>
  <si>
    <t>11.35 a.m.</t>
  </si>
  <si>
    <t>12.50 p.m.</t>
  </si>
  <si>
    <t>03.00 p.m.</t>
  </si>
  <si>
    <t>04.20 p.m</t>
  </si>
  <si>
    <t>06.10 p.m.</t>
  </si>
  <si>
    <t>07:40 hrs.</t>
  </si>
  <si>
    <t xml:space="preserve">08:35 hrs.                     </t>
  </si>
  <si>
    <t>10:25 hrs.</t>
  </si>
  <si>
    <t>11:25 hrs.</t>
  </si>
  <si>
    <t>13:35 hrs.</t>
  </si>
  <si>
    <t>12:35 hrs.</t>
  </si>
  <si>
    <t>15:55 hrs.</t>
  </si>
  <si>
    <t>14:45 hrs.</t>
  </si>
  <si>
    <t>18:05 hrs.</t>
  </si>
  <si>
    <t>17:00 hrs.</t>
  </si>
  <si>
    <t>18:45 hrs to Kumbharjua.</t>
  </si>
  <si>
    <t>07.40 a.m.</t>
  </si>
  <si>
    <t>08.40 a.m.</t>
  </si>
  <si>
    <t>09.40 a.m.</t>
  </si>
  <si>
    <t>12.05 p.m.</t>
  </si>
  <si>
    <t>01.25 p.m.</t>
  </si>
  <si>
    <t>03.45 p.m.</t>
  </si>
  <si>
    <t>04.50 p.m</t>
  </si>
  <si>
    <t>06.35 p.m.</t>
  </si>
  <si>
    <t>08:10 a.m</t>
  </si>
  <si>
    <t>09:00 a.m</t>
  </si>
  <si>
    <t>09:25 a.m</t>
  </si>
  <si>
    <t>12:45 p.m</t>
  </si>
  <si>
    <t>03:00 p.m</t>
  </si>
  <si>
    <t>06:10 p.m</t>
  </si>
  <si>
    <t>07:10 p.m</t>
  </si>
  <si>
    <t>07:45 a.m (To Market)</t>
  </si>
  <si>
    <t>10:00 a.m</t>
  </si>
  <si>
    <t>01:05 p.m</t>
  </si>
  <si>
    <t>02:55 p.m</t>
  </si>
  <si>
    <t>05:05 p.m to Panaji</t>
  </si>
  <si>
    <t>08.20 a.m.</t>
  </si>
  <si>
    <t>09.50 a.m.</t>
  </si>
  <si>
    <t>10.50 a.m.</t>
  </si>
  <si>
    <t>01.10 p.m.</t>
  </si>
  <si>
    <t>02.45 p.m.</t>
  </si>
  <si>
    <t>04.40 p.m.</t>
  </si>
  <si>
    <t>05.40 p.m</t>
  </si>
  <si>
    <t>07.35 p.m.</t>
  </si>
  <si>
    <t>07.10 a.m.</t>
  </si>
  <si>
    <t>08.25 a.m.</t>
  </si>
  <si>
    <t>09.30 a.m.</t>
  </si>
  <si>
    <t>11.15 a.m.</t>
  </si>
  <si>
    <t>02.30 p.m.</t>
  </si>
  <si>
    <t>04.05 p.m.</t>
  </si>
  <si>
    <t>05.05 p.m.</t>
  </si>
  <si>
    <t>05.55 p.m.</t>
  </si>
  <si>
    <t>06.55 p.m</t>
  </si>
  <si>
    <t>08.40 p.m.</t>
  </si>
  <si>
    <t>05.55 a.m.</t>
  </si>
  <si>
    <t>11.05 a.m.</t>
  </si>
  <si>
    <t>01.55 p.m.</t>
  </si>
  <si>
    <t>04.00 p.m.</t>
  </si>
  <si>
    <t>06.45 p.m</t>
  </si>
  <si>
    <t>02:40 p.m.</t>
  </si>
  <si>
    <t>12:30 p.m.</t>
  </si>
  <si>
    <t>01:50 p.m.</t>
  </si>
  <si>
    <t>03:30 p.m.</t>
  </si>
  <si>
    <t>07:20 p.m.</t>
  </si>
  <si>
    <t>06:30 a.m.</t>
  </si>
  <si>
    <t>12:35 p.m.</t>
  </si>
  <si>
    <t>04:30 p.m.</t>
  </si>
  <si>
    <t>08:20 a.m</t>
  </si>
  <si>
    <t>09:45 a.m</t>
  </si>
  <si>
    <t>02:00 p.m</t>
  </si>
  <si>
    <t>04:45 p.m</t>
  </si>
  <si>
    <t>10:00 a.m.</t>
  </si>
  <si>
    <t>11:25 a.m.</t>
  </si>
  <si>
    <t>12:40 p.m</t>
  </si>
  <si>
    <t>04:00 p.m</t>
  </si>
  <si>
    <t>08:35 a.m</t>
  </si>
  <si>
    <t>11:30 a.m</t>
  </si>
  <si>
    <t>01:00 p.m</t>
  </si>
  <si>
    <t>02:20 p.m</t>
  </si>
  <si>
    <t>06:35 p.m</t>
  </si>
  <si>
    <t>07:40 p.m</t>
  </si>
  <si>
    <t>11:15 a.m.</t>
  </si>
  <si>
    <t>06:40 a.m</t>
  </si>
  <si>
    <t>08:50 a.m</t>
  </si>
  <si>
    <t>02:50 p.m</t>
  </si>
  <si>
    <t>07:05 a.m</t>
  </si>
  <si>
    <t>06:55 p.m</t>
  </si>
  <si>
    <t>08:00 a.m</t>
  </si>
  <si>
    <t>11:40 a.m</t>
  </si>
  <si>
    <t>01:20 p.m</t>
  </si>
  <si>
    <t>05:30 p.m</t>
  </si>
  <si>
    <t>06:50 a.m.</t>
  </si>
  <si>
    <t>07:55 a.m.</t>
  </si>
  <si>
    <t>11:10 a.m.</t>
  </si>
  <si>
    <t>12:45 p.m.</t>
  </si>
  <si>
    <t>04:00 p.m.</t>
  </si>
  <si>
    <t>05:20 p.m.</t>
  </si>
  <si>
    <t>07:45 p.m. upto corlim</t>
  </si>
  <si>
    <t>06:15 a.m</t>
  </si>
  <si>
    <t>07:25 a.m</t>
  </si>
  <si>
    <t>12:20 p.m</t>
  </si>
  <si>
    <t>04:15 p.m</t>
  </si>
  <si>
    <t>07:35 p.m</t>
  </si>
  <si>
    <t>06:50 a.m</t>
  </si>
  <si>
    <t>01:10 p.m</t>
  </si>
  <si>
    <t>03:40 p.m</t>
  </si>
  <si>
    <t>06:00 p.m</t>
  </si>
  <si>
    <t>10:25 a.m</t>
  </si>
  <si>
    <t>03:45 p.m</t>
  </si>
  <si>
    <t>12:55 p.m</t>
  </si>
  <si>
    <t>07:35 a.m</t>
  </si>
  <si>
    <t>09:55 a.m</t>
  </si>
  <si>
    <t>03:10 p.m</t>
  </si>
  <si>
    <t>12:00 p.m</t>
  </si>
  <si>
    <t>06:40 p.m</t>
  </si>
  <si>
    <t>06:20 a.m</t>
  </si>
  <si>
    <t>08:15 a.m</t>
  </si>
  <si>
    <t>04:50 p.m</t>
  </si>
  <si>
    <t>07:10 a.m</t>
  </si>
  <si>
    <t>06:55 a.m</t>
  </si>
  <si>
    <t>01:40 p.m</t>
  </si>
  <si>
    <t>05:05 p.m</t>
  </si>
  <si>
    <t>07:05 p.m</t>
  </si>
  <si>
    <t>11:05 a.m</t>
  </si>
  <si>
    <t>05:55 p.m</t>
  </si>
  <si>
    <t>02:35 p.m</t>
  </si>
  <si>
    <t>10:45 a.m</t>
  </si>
  <si>
    <t>05:25 p.m</t>
  </si>
  <si>
    <t>06:50 p.m</t>
  </si>
  <si>
    <t>07:45 p.m</t>
  </si>
  <si>
    <t>08:40 a.m</t>
  </si>
  <si>
    <t>07:50 p.m</t>
  </si>
  <si>
    <t>02:30 p.m</t>
  </si>
  <si>
    <t xml:space="preserve"> GA-01-W-4235</t>
  </si>
  <si>
    <t>11:50 a.m</t>
  </si>
  <si>
    <t>06:45 a.m.</t>
  </si>
  <si>
    <t>07:50 a.m.</t>
  </si>
  <si>
    <t>08:50 a.m.</t>
  </si>
  <si>
    <t>10:30 a.m.</t>
  </si>
  <si>
    <t>04:20 p.m.</t>
  </si>
  <si>
    <t>06:15 p.m.</t>
  </si>
  <si>
    <t>07:30 p.m. to Carambolim</t>
  </si>
  <si>
    <t>06:50 p.m to Volvoi</t>
  </si>
  <si>
    <t>05:35 p.m</t>
  </si>
  <si>
    <t>08:45 a.m</t>
  </si>
  <si>
    <t>11:15 a.m</t>
  </si>
  <si>
    <t>01:45 p.m</t>
  </si>
  <si>
    <t>06:15 p.m</t>
  </si>
  <si>
    <t>08:05 p.m</t>
  </si>
  <si>
    <t>09:40 a.m</t>
  </si>
  <si>
    <t>GA-04-T-2612</t>
  </si>
  <si>
    <t>09:30 a.m</t>
  </si>
  <si>
    <t>04:35 p.m</t>
  </si>
  <si>
    <t>08:10 p.m</t>
  </si>
  <si>
    <t>GA-01-Z-5679</t>
  </si>
  <si>
    <t>06:20 a.m via Merces</t>
  </si>
  <si>
    <t>06:50 a.m via Merces</t>
  </si>
  <si>
    <t>07:35 a.m via Ribandar</t>
  </si>
  <si>
    <t>08:00 a.m via Merces</t>
  </si>
  <si>
    <t>08:20 a.m via Ribandar</t>
  </si>
  <si>
    <t>09:00 a.m via Merces</t>
  </si>
  <si>
    <t>09:25 a.m via Ribandar</t>
  </si>
  <si>
    <t>11:05 a.m via Merces</t>
  </si>
  <si>
    <t>12:15 p.m via Merces</t>
  </si>
  <si>
    <t>01:15 p.m via Ribandar</t>
  </si>
  <si>
    <t>02:40 p.m via Ribandar</t>
  </si>
  <si>
    <t>03:10 p.m via Merces</t>
  </si>
  <si>
    <t>04:10 p.m via Merces</t>
  </si>
  <si>
    <t>05:50 p.m via Ribandar</t>
  </si>
  <si>
    <t>06:20 p.m via Ribandar</t>
  </si>
  <si>
    <t>07:20 p.m via Merces</t>
  </si>
  <si>
    <t>08:10 p.m via Ribandar</t>
  </si>
  <si>
    <t>08:40 p.m via Merces</t>
  </si>
  <si>
    <t>GA-01-Z-5655</t>
  </si>
  <si>
    <t>03: 10 p.m</t>
  </si>
  <si>
    <t>08:05 a.m</t>
  </si>
  <si>
    <t>09:35 a.m</t>
  </si>
  <si>
    <t>02:05 p.m</t>
  </si>
  <si>
    <t>04:05 p.m</t>
  </si>
  <si>
    <t>11:20 a.m</t>
  </si>
  <si>
    <t>05:20 p.m</t>
  </si>
  <si>
    <t>05:40 p.m</t>
  </si>
  <si>
    <t>09:15 a.m</t>
  </si>
  <si>
    <t>02:45 p.m</t>
  </si>
  <si>
    <t xml:space="preserve">07:50 p.m </t>
  </si>
  <si>
    <t>08:20 p.m</t>
  </si>
  <si>
    <t>7:30 a.m</t>
  </si>
  <si>
    <t>8:25 a.m</t>
  </si>
  <si>
    <t>13:55 p.m</t>
  </si>
  <si>
    <t>13:00 p.m</t>
  </si>
  <si>
    <t>15:35 p.m</t>
  </si>
  <si>
    <t>14:45 p.m</t>
  </si>
  <si>
    <t>16:10 p.m</t>
  </si>
  <si>
    <t>18:10 p.m</t>
  </si>
  <si>
    <t>19:25 p.m</t>
  </si>
  <si>
    <t xml:space="preserve">18:45 p.m </t>
  </si>
  <si>
    <t>7:00 a.m</t>
  </si>
  <si>
    <t>7:35  a.m</t>
  </si>
  <si>
    <t>8:30 a.m</t>
  </si>
  <si>
    <t>9:25 a.m</t>
  </si>
  <si>
    <t>12:25 a.m</t>
  </si>
  <si>
    <t>8:15 a.m</t>
  </si>
  <si>
    <t>1:10 p.m</t>
  </si>
  <si>
    <t>2:45 p.m</t>
  </si>
  <si>
    <t>1:45 p.m</t>
  </si>
  <si>
    <t>3:25 p.m</t>
  </si>
  <si>
    <t>5:30 p.m</t>
  </si>
  <si>
    <t>9:35 p.m</t>
  </si>
  <si>
    <t>7:05 p.m</t>
  </si>
  <si>
    <t xml:space="preserve">6:20 p.m </t>
  </si>
  <si>
    <t>8:25 p.m</t>
  </si>
  <si>
    <t>7:45 p.m</t>
  </si>
  <si>
    <t>06:35 a.m</t>
  </si>
  <si>
    <t>7:20 a.m</t>
  </si>
  <si>
    <t>11:50 P.m</t>
  </si>
  <si>
    <t>12:35p.m</t>
  </si>
  <si>
    <t>8:35 p.m</t>
  </si>
  <si>
    <t>8:25a.m</t>
  </si>
  <si>
    <t>1:15 p.m</t>
  </si>
  <si>
    <t>08:40 p.m</t>
  </si>
  <si>
    <t>11:55 a.m</t>
  </si>
  <si>
    <t>1:25p.m</t>
  </si>
  <si>
    <t>09:00 p.m</t>
  </si>
  <si>
    <t xml:space="preserve">08:10 p.m </t>
  </si>
  <si>
    <t>8:10  a.m</t>
  </si>
  <si>
    <t>8:50 a.m</t>
  </si>
  <si>
    <t>12:10 a.m</t>
  </si>
  <si>
    <t>01:00 a.m</t>
  </si>
  <si>
    <t>03:30 p.m</t>
  </si>
  <si>
    <t>04:55 p.m</t>
  </si>
  <si>
    <t>7:10 a.m</t>
  </si>
  <si>
    <t>6:10  a.m</t>
  </si>
  <si>
    <t>7:45 a.m</t>
  </si>
  <si>
    <t>12:25 p.m</t>
  </si>
  <si>
    <t>8:00 a.m</t>
  </si>
  <si>
    <t>8:45 a.m</t>
  </si>
  <si>
    <t>1:40 p.m</t>
  </si>
  <si>
    <t>2:25 p.m</t>
  </si>
  <si>
    <t>3:20 p.m</t>
  </si>
  <si>
    <t xml:space="preserve">4:10 p.m </t>
  </si>
  <si>
    <t>4:50 p.m</t>
  </si>
  <si>
    <t>5:25 p.m</t>
  </si>
  <si>
    <t>6:30 p.m</t>
  </si>
  <si>
    <t>8:10 p.m</t>
  </si>
  <si>
    <t>12:15 P.m</t>
  </si>
  <si>
    <t>12:50p.m</t>
  </si>
  <si>
    <t>5:20p.m</t>
  </si>
  <si>
    <t>6:30p.m</t>
  </si>
  <si>
    <t xml:space="preserve">07:25 p.m </t>
  </si>
  <si>
    <t>8:15p.m</t>
  </si>
  <si>
    <t>7:25 a.m.</t>
  </si>
  <si>
    <t>8:50 a.m.</t>
  </si>
  <si>
    <t>08:10 a.m.</t>
  </si>
  <si>
    <t>10:40 a.m.</t>
  </si>
  <si>
    <t>09:30 a.m.</t>
  </si>
  <si>
    <t>12:10 p.m.</t>
  </si>
  <si>
    <t>01:45 p.m.</t>
  </si>
  <si>
    <t>12:55 p.m.</t>
  </si>
  <si>
    <r>
      <t>05:00</t>
    </r>
    <r>
      <rPr>
        <sz val="11"/>
        <color theme="1"/>
        <rFont val="Calibri"/>
        <family val="2"/>
        <scheme val="minor"/>
      </rPr>
      <t xml:space="preserve"> </t>
    </r>
    <r>
      <rPr>
        <sz val="13"/>
        <color theme="1"/>
        <rFont val="Bookman Old Style"/>
        <family val="1"/>
      </rPr>
      <t>p.m.</t>
    </r>
  </si>
  <si>
    <t>04:05 p.m.</t>
  </si>
  <si>
    <t>05:30 p.m.</t>
  </si>
  <si>
    <t>06:40 p.m.</t>
  </si>
  <si>
    <r>
      <t>07:10</t>
    </r>
    <r>
      <rPr>
        <b/>
        <sz val="13.5"/>
        <color theme="1"/>
        <rFont val="Cambria"/>
        <family val="1"/>
      </rPr>
      <t xml:space="preserve"> </t>
    </r>
    <r>
      <rPr>
        <sz val="13.5"/>
        <color theme="1"/>
        <rFont val="Cambria"/>
        <family val="1"/>
      </rPr>
      <t>a.m.</t>
    </r>
  </si>
  <si>
    <t>07:35 a.m.</t>
  </si>
  <si>
    <t>08:20 a.m.</t>
  </si>
  <si>
    <t>09:15 a.m.</t>
  </si>
  <si>
    <t>09:40 a.m.</t>
  </si>
  <si>
    <t>10:15 a.m.</t>
  </si>
  <si>
    <t>10:50 a.m.</t>
  </si>
  <si>
    <t>11:40 a.m.</t>
  </si>
  <si>
    <t>01:20 p.m.</t>
  </si>
  <si>
    <t>02:05 p.m.</t>
  </si>
  <si>
    <t>03:00 p.m.</t>
  </si>
  <si>
    <t>03:45 p.m.</t>
  </si>
  <si>
    <t>11:15 p.m</t>
  </si>
  <si>
    <t>03:20 p.m</t>
  </si>
  <si>
    <t>07:10 a.m St. Inez</t>
  </si>
  <si>
    <t>07:35 a.m St. Inez</t>
  </si>
  <si>
    <t>08:40 a.m Miramar (Express)</t>
  </si>
  <si>
    <t>09:05 a.m Miramar</t>
  </si>
  <si>
    <t>10:10 a.m Miramar</t>
  </si>
  <si>
    <t>10:35 a.m Miramar</t>
  </si>
  <si>
    <t>11:40 a.m St. Inez</t>
  </si>
  <si>
    <t>12:05 p.m Miramar</t>
  </si>
  <si>
    <t>01:10 p.m Miramar</t>
  </si>
  <si>
    <t>01:35 p.m Miramar</t>
  </si>
  <si>
    <t>02:40 p.m Miramar</t>
  </si>
  <si>
    <t>03:05 p.m Miramar</t>
  </si>
  <si>
    <t>04:10 p.m St. Inez</t>
  </si>
  <si>
    <t>04:40 p.m Miramar</t>
  </si>
  <si>
    <t>05:40 p.m St. Inez</t>
  </si>
  <si>
    <t>06:05 p.m Miramar</t>
  </si>
  <si>
    <t>07:10 p.m St. Inez</t>
  </si>
  <si>
    <t>07:35 p.m Miramar</t>
  </si>
  <si>
    <t>10:30  a.m</t>
  </si>
  <si>
    <t>08:50 p.m</t>
  </si>
  <si>
    <t>06:55 a.m St. Inez</t>
  </si>
  <si>
    <t>08:00 a.m Miramar</t>
  </si>
  <si>
    <t>08:25 a.m Miramar</t>
  </si>
  <si>
    <t>09:30 a.m Miramar</t>
  </si>
  <si>
    <t>09:55 a.m Miramar</t>
  </si>
  <si>
    <t>11:00 a.m Miramar</t>
  </si>
  <si>
    <t>11:25 a.m Miramar</t>
  </si>
  <si>
    <t>12:30 a.m St. Inez</t>
  </si>
  <si>
    <t>12:55 p.m Miramar</t>
  </si>
  <si>
    <t>02:00 p.m Miramar</t>
  </si>
  <si>
    <t>02:25 p.m Miramar</t>
  </si>
  <si>
    <t>03:30 p.m St. Inez</t>
  </si>
  <si>
    <t>03:55 p.m Miramar</t>
  </si>
  <si>
    <t>05:55 p.m Miramar</t>
  </si>
  <si>
    <t>05:25 p.m Miramar</t>
  </si>
  <si>
    <t>06:30 p.m St. Inez</t>
  </si>
  <si>
    <t>06:55 p.m Miramar</t>
  </si>
  <si>
    <t>08:05 p.m St. Inez</t>
  </si>
  <si>
    <t>06:50 a.m Miramar</t>
  </si>
  <si>
    <t>07:20 a.m St. Inez</t>
  </si>
  <si>
    <t>08:20 a.m Miramar</t>
  </si>
  <si>
    <t>08:50 a.m Miramar</t>
  </si>
  <si>
    <t>09:50 a.m Miramar</t>
  </si>
  <si>
    <t>10:20 a.m Miramar</t>
  </si>
  <si>
    <t>11:20 a.m Miramar</t>
  </si>
  <si>
    <t>11:50 a.m Miramar</t>
  </si>
  <si>
    <t>12:50 p.m Miramar</t>
  </si>
  <si>
    <t>01:20 p.m Miramar</t>
  </si>
  <si>
    <t>02:20 p.m Miramar</t>
  </si>
  <si>
    <t>02:50 p.m Miramar</t>
  </si>
  <si>
    <t>03:50 p.m Miramar</t>
  </si>
  <si>
    <t>04:20 p.m Miramar</t>
  </si>
  <si>
    <t>05:20 p.m St. Inez</t>
  </si>
  <si>
    <t>05:50 p.m Miramar</t>
  </si>
  <si>
    <t>06:50 p.m St. Inez</t>
  </si>
  <si>
    <t>07:20 p.m Miramar</t>
  </si>
  <si>
    <t>07:00 a.m St. Inez</t>
  </si>
  <si>
    <t>07:25  a.m St. Inez</t>
  </si>
  <si>
    <t xml:space="preserve">  08:30   a.m Miramar</t>
  </si>
  <si>
    <t>08:55  a.m Miramar</t>
  </si>
  <si>
    <t xml:space="preserve">             10:00  a.m        ,,</t>
  </si>
  <si>
    <t xml:space="preserve">                10:25  a.m       ,,</t>
  </si>
  <si>
    <t xml:space="preserve">             11:30   a.m        ,,</t>
  </si>
  <si>
    <t xml:space="preserve">                11:55   a.m      ,,</t>
  </si>
  <si>
    <t xml:space="preserve">       01:00  p.m St. Inez (Exp.)</t>
  </si>
  <si>
    <t xml:space="preserve">               01:25  p.m        ,,</t>
  </si>
  <si>
    <t xml:space="preserve">           02:30  p.m Miramar</t>
  </si>
  <si>
    <t xml:space="preserve">              02:55  p.m     ,,</t>
  </si>
  <si>
    <t xml:space="preserve">           04:00  p.m St. Inez</t>
  </si>
  <si>
    <t xml:space="preserve">              04:25  p.m       ,,</t>
  </si>
  <si>
    <t xml:space="preserve">          05:30  p.m        ,,</t>
  </si>
  <si>
    <t xml:space="preserve">              05:55  p.m     ,,</t>
  </si>
  <si>
    <t xml:space="preserve">         07:00   p.m     ,,</t>
  </si>
  <si>
    <t xml:space="preserve">              07:25  p.m    ,,</t>
  </si>
  <si>
    <t>08:40 a.m via Miramar</t>
  </si>
  <si>
    <t>08:15 a.m via Miramar</t>
  </si>
  <si>
    <t>07:30 a.m via Miramar</t>
  </si>
  <si>
    <t>09:35 a.m via Miramar</t>
  </si>
  <si>
    <t>10:20 a.m via Miramar</t>
  </si>
  <si>
    <t>10:45 a.m via St. Inez</t>
  </si>
  <si>
    <t>11:10 a.m via Miramar</t>
  </si>
  <si>
    <t>11:50 a.m via Miramar</t>
  </si>
  <si>
    <t>12:45 p.m via Miramar</t>
  </si>
  <si>
    <t>01:40 p.m via Miramar</t>
  </si>
  <si>
    <t>02:30 p.m via Miramar</t>
  </si>
  <si>
    <t>03:15 p.m via Miramar</t>
  </si>
  <si>
    <t>03:50 p.m via Miramar</t>
  </si>
  <si>
    <t>04:20 p.m via Miramar</t>
  </si>
  <si>
    <t>05:10 p.m via Miramar</t>
  </si>
  <si>
    <t>06:10 p.m via Miramar</t>
  </si>
  <si>
    <t>07:00 p.m via Miramar</t>
  </si>
  <si>
    <t>07:50 p.m via Miramar</t>
  </si>
  <si>
    <t>04:00p.m</t>
  </si>
  <si>
    <t>05:00p.m</t>
  </si>
  <si>
    <t xml:space="preserve">05:25 p.m </t>
  </si>
  <si>
    <t>05:45p.m</t>
  </si>
  <si>
    <t xml:space="preserve">06:00 p.m </t>
  </si>
  <si>
    <t>06:45p.m</t>
  </si>
  <si>
    <t>03:30p.m</t>
  </si>
  <si>
    <t>04:30p.m</t>
  </si>
  <si>
    <t xml:space="preserve">06:35 p.m </t>
  </si>
  <si>
    <t>06:05p.m</t>
  </si>
  <si>
    <t xml:space="preserve">06:45 p.m </t>
  </si>
  <si>
    <t>AZS-PLR-GMC-PNJ</t>
  </si>
  <si>
    <t>AZOSHI-PILLAR-BAMBOLI GMC-PANAJI</t>
  </si>
  <si>
    <t>PNJ-GMC-PLR-AZS</t>
  </si>
  <si>
    <t>PANAJI-BAMBOLI GMC-PILLAR-AZOSHI</t>
  </si>
  <si>
    <t>NUR-PLR-PNJ</t>
  </si>
  <si>
    <t>NEURA-PILLAR-PANAJI</t>
  </si>
  <si>
    <t>AZS-OLD-PNJ</t>
  </si>
  <si>
    <t>AZOSHI-OLD GOA-PANAJI</t>
  </si>
  <si>
    <t>PLR-NUR-KMI</t>
  </si>
  <si>
    <t>PILLAR-NEURA-KARMALI</t>
  </si>
  <si>
    <t>PNJ-PLR-NUR</t>
  </si>
  <si>
    <t>PANAJI-PILLAR-NEURA</t>
  </si>
  <si>
    <t>PNJ-OLD-AZS</t>
  </si>
  <si>
    <t>PANAJI-OLD GOA-AZOSHI</t>
  </si>
  <si>
    <t>KMI-NUR-PLR</t>
  </si>
  <si>
    <t>KARMALI-NEURA-PILLAR</t>
  </si>
  <si>
    <t>KHF</t>
  </si>
  <si>
    <t>Khandola Ferry</t>
  </si>
  <si>
    <t>Taleigao Aradi Band to Panaji via Caranzalem Miramar  &amp; back</t>
  </si>
  <si>
    <t>Nagali to Panaji and back via Kevnem Miramar Tonca Kerant</t>
  </si>
  <si>
    <t>Nagali</t>
  </si>
  <si>
    <t>NAG</t>
  </si>
  <si>
    <t>Kevnem</t>
  </si>
  <si>
    <t>KVM</t>
  </si>
  <si>
    <t>ALDONA</t>
  </si>
  <si>
    <t>PNJ-AMN</t>
  </si>
  <si>
    <t>GVN-PND-MRG</t>
  </si>
  <si>
    <t>GAVNE-PONDA-MARGAO</t>
  </si>
  <si>
    <t>PND-MRG</t>
  </si>
  <si>
    <t>PONDA-MARGAO</t>
  </si>
  <si>
    <t>MRG-GVN</t>
  </si>
  <si>
    <t>MARGAO-GAVNE</t>
  </si>
  <si>
    <t>PND-PNJ</t>
  </si>
  <si>
    <t>PONDA-PANAJI</t>
  </si>
  <si>
    <t>PNJ-MRC-VLP</t>
  </si>
  <si>
    <t>PANAJI-MARCEL-VALPOI</t>
  </si>
  <si>
    <t>PNJ-MRC-SKL</t>
  </si>
  <si>
    <t>PANAJI-MARCEL-SANKHALI</t>
  </si>
  <si>
    <t>SKL-MRC-PNJ</t>
  </si>
  <si>
    <t>SANKHALI-MARCEL-PANAJI</t>
  </si>
  <si>
    <t>VLP-MRC-PNJ</t>
  </si>
  <si>
    <t>VALPOI-MARCEL-PANAJI</t>
  </si>
  <si>
    <t>COR-PNJ</t>
  </si>
  <si>
    <t>PNJ-COR</t>
  </si>
  <si>
    <t>AMN-PNJ</t>
  </si>
  <si>
    <t>MRG-PND-GVN</t>
  </si>
  <si>
    <t>MARGAO-PONDA-GAVNE</t>
  </si>
  <si>
    <t>MRG-PND</t>
  </si>
  <si>
    <t>MARGAO-PONDA</t>
  </si>
  <si>
    <t>GVN-MRG</t>
  </si>
  <si>
    <t>GAVNE-MARGAO</t>
  </si>
  <si>
    <t>PNJ-PND</t>
  </si>
  <si>
    <t>PANAJI-PONDA</t>
  </si>
  <si>
    <t>KMJ-PNJ</t>
  </si>
  <si>
    <t>KUMBHARJUA-PANAJI</t>
  </si>
  <si>
    <t>MRC-PNJ</t>
  </si>
  <si>
    <t>MARCEL-PANAJI</t>
  </si>
  <si>
    <t>MKT-VLV</t>
  </si>
  <si>
    <t>PANAJI MKT-VOLVOI</t>
  </si>
  <si>
    <t>PNJ-KMJ</t>
  </si>
  <si>
    <t>PANAJI-KUMBHARJUA</t>
  </si>
  <si>
    <t>PNJ-MRC</t>
  </si>
  <si>
    <t>PANAJI-MARCEL</t>
  </si>
  <si>
    <t>PNJ-RBD</t>
  </si>
  <si>
    <t>PANAJI-RIBANDAR</t>
  </si>
  <si>
    <t>PNJ-TRD</t>
  </si>
  <si>
    <t>PANAJI-TORDA</t>
  </si>
  <si>
    <t>RBD-PNJ</t>
  </si>
  <si>
    <t>RIBANDAR-PANAJI</t>
  </si>
  <si>
    <t>TRD-PNJ</t>
  </si>
  <si>
    <t>TORDA-PANAJI</t>
  </si>
  <si>
    <t>VLV-MKT</t>
  </si>
  <si>
    <t>VOLVOI-PANAJI MKT</t>
  </si>
  <si>
    <t>CUP</t>
  </si>
  <si>
    <t>Cupa</t>
  </si>
  <si>
    <t>CHM-MER-MKT</t>
  </si>
  <si>
    <t>Chimbel-MERCES-PANAJI MKT</t>
  </si>
  <si>
    <t>CHM-RBD-MKT</t>
  </si>
  <si>
    <t>Chimbel-RIBANDAR-PANAJI MKT</t>
  </si>
  <si>
    <t>MRM-POR</t>
  </si>
  <si>
    <t>MIRAMAR BCH-PORVORIM</t>
  </si>
  <si>
    <t>MRM-TBD</t>
  </si>
  <si>
    <t>MIRAMAR BCH-TIN BLD/COL</t>
  </si>
  <si>
    <t>MKT-MER-CHM</t>
  </si>
  <si>
    <t>PANAJI MKT-MERCES-Chimbel</t>
  </si>
  <si>
    <t>MKT-RBD-CHM</t>
  </si>
  <si>
    <t>PANAJI MKT-RIBANDAR-Chimbel</t>
  </si>
  <si>
    <t>POR-MRM</t>
  </si>
  <si>
    <t>PORVORIM-MIRAMAR BCH</t>
  </si>
  <si>
    <t>TBD-MRM</t>
  </si>
  <si>
    <t>TIN BLD/COL-MIRAMAR BCH</t>
  </si>
  <si>
    <t>Aradi Bandh</t>
  </si>
  <si>
    <t>ABH</t>
  </si>
  <si>
    <t>City Service</t>
  </si>
  <si>
    <t>ALTINHO</t>
  </si>
  <si>
    <t>ALT-PNJ</t>
  </si>
  <si>
    <t>ALTINHO-PANAJI</t>
  </si>
  <si>
    <t>ABH-MRM-PNJ</t>
  </si>
  <si>
    <t>Aradi Bandh-MIRAMAR BCH-PANAJI</t>
  </si>
  <si>
    <t>ABH-STZ-PNJ</t>
  </si>
  <si>
    <t>Aradi Bandh-StInez-PANAJI</t>
  </si>
  <si>
    <t>GUN-PNJ</t>
  </si>
  <si>
    <t>GOA UNVRSTY-PANAJI</t>
  </si>
  <si>
    <t>KMI-VLV</t>
  </si>
  <si>
    <t>KVM-MRM-PNJ</t>
  </si>
  <si>
    <t>Kevnem-MIRAMAR BCH-PANAJI</t>
  </si>
  <si>
    <t>PNJ-ALT</t>
  </si>
  <si>
    <t>PANAJI-ALTINHO</t>
  </si>
  <si>
    <t>PNJ-GUN</t>
  </si>
  <si>
    <t>PANAJI-GOA UNVRSTY</t>
  </si>
  <si>
    <t>PNJ-MRM-ABH</t>
  </si>
  <si>
    <t>PANAJI-MIRAMAR BCH-Aradi Bandh</t>
  </si>
  <si>
    <t>PNJ-MRM-KVM</t>
  </si>
  <si>
    <t>PANAJI-MIRAMAR BCH-Kevnem</t>
  </si>
  <si>
    <t>PNJ-MRM-TLG</t>
  </si>
  <si>
    <t>PANAJI-MIRAMAR BCH-TALEIGAO</t>
  </si>
  <si>
    <t>PNJ-STZ-ABH</t>
  </si>
  <si>
    <t>PANAJI-StInez-Aradi Bandh</t>
  </si>
  <si>
    <t>PNJ-STZ-TLG</t>
  </si>
  <si>
    <t>PANAJI-StInez-TALEIGAO</t>
  </si>
  <si>
    <t>TLG-MRM-PNJ</t>
  </si>
  <si>
    <t>TALEIGAO-MIRAMAR BCH-PANAJI</t>
  </si>
  <si>
    <t>TLG-STZ-PNJ</t>
  </si>
  <si>
    <t>TALEIGAO-StInez-PANAJI</t>
  </si>
  <si>
    <t>VLV-KMI</t>
  </si>
  <si>
    <t>Khandola Govt. College</t>
  </si>
  <si>
    <t>KGC</t>
  </si>
  <si>
    <t>Bethoda</t>
  </si>
  <si>
    <t>BET</t>
  </si>
  <si>
    <t>BET-MKT</t>
  </si>
  <si>
    <t>Bethoda-PANAJI MKT</t>
  </si>
  <si>
    <t>BET-PND</t>
  </si>
  <si>
    <t>Bethoda-PONDA</t>
  </si>
  <si>
    <t>COR-KMI-OLD-PNJ</t>
  </si>
  <si>
    <t>CORLIM-KARMALI-OLD GOA-PANAJI</t>
  </si>
  <si>
    <t>KHL-MKT</t>
  </si>
  <si>
    <t>KMG-MKT</t>
  </si>
  <si>
    <t>MKT-BET</t>
  </si>
  <si>
    <t>PANAJI MKT-Bethoda</t>
  </si>
  <si>
    <t>PNJ-BET</t>
  </si>
  <si>
    <t>PNJ-KGC</t>
  </si>
  <si>
    <t>PNJ-OLD-KMI-COR</t>
  </si>
  <si>
    <t>PANAJI-OLD GOA-KARMALI-CORLIM</t>
  </si>
  <si>
    <t>PND-BET</t>
  </si>
  <si>
    <t>PONDA-Bethoda</t>
  </si>
  <si>
    <t>Noted by</t>
  </si>
  <si>
    <t>Apoorva</t>
  </si>
  <si>
    <t>PNT-VLV</t>
  </si>
  <si>
    <t>Not sure if from PNJ or MKT</t>
  </si>
  <si>
    <t>PNJ-ALT-PNJ</t>
  </si>
  <si>
    <t>Round trip: PNJ Mkt- Altinho and back</t>
  </si>
  <si>
    <t>Route code not clear</t>
  </si>
  <si>
    <t>Comment</t>
  </si>
  <si>
    <t>Clarification</t>
  </si>
  <si>
    <t>It is Panaji unless mentioned as MKT in original sheet</t>
  </si>
  <si>
    <t>PNJ if MKT is not specified</t>
  </si>
  <si>
    <t>Bus</t>
  </si>
  <si>
    <t>Group</t>
  </si>
  <si>
    <t>Rotation Group</t>
  </si>
  <si>
    <t>CHM-PNJ</t>
  </si>
  <si>
    <t>Yash</t>
  </si>
  <si>
    <t>KMJ-PND</t>
  </si>
  <si>
    <t>KUMBHARJUA-PONDA</t>
  </si>
  <si>
    <t>PND-KMJ</t>
  </si>
  <si>
    <t>PONDA-KUMBHARJUA</t>
  </si>
  <si>
    <t>PND-CUP</t>
  </si>
  <si>
    <t>CUP-PND</t>
  </si>
  <si>
    <t>Cupa-PONDA</t>
  </si>
  <si>
    <t>PONDA-Cupa</t>
  </si>
  <si>
    <t>CUP-KMJ</t>
  </si>
  <si>
    <t>Cupa-KUMBHARJUA</t>
  </si>
  <si>
    <t>KMJ-CUP</t>
  </si>
  <si>
    <t>KUMBHARJUA-Cupa</t>
  </si>
  <si>
    <t>PNJ-MPS</t>
  </si>
  <si>
    <t>MPS-PNJ</t>
  </si>
  <si>
    <t>MAPUSA-PANAJI</t>
  </si>
  <si>
    <t>PANAJI-MAPUSA</t>
  </si>
  <si>
    <t>MPS-PTR</t>
  </si>
  <si>
    <t>MAPUSA-PATRADEVI</t>
  </si>
  <si>
    <t>PTR-MPS</t>
  </si>
  <si>
    <t>PATRADEVI-MAPUSA</t>
  </si>
  <si>
    <t>GA-05-T-1454</t>
  </si>
  <si>
    <t>GA-08-T-4028</t>
  </si>
  <si>
    <t>GA-01-W-4246</t>
  </si>
  <si>
    <t>GA-07-W-0999</t>
  </si>
  <si>
    <t>PNJ-CUP</t>
  </si>
  <si>
    <t>CUP-PNJ</t>
  </si>
  <si>
    <t>Cupa-PANAJI</t>
  </si>
  <si>
    <t>PANAJI-Cupa</t>
  </si>
  <si>
    <t>Licensed Route</t>
  </si>
  <si>
    <t>Route Code</t>
  </si>
  <si>
    <t>Check if this route code is correct</t>
  </si>
  <si>
    <t>07.00 a.m</t>
  </si>
  <si>
    <t>4:45 p.m</t>
  </si>
  <si>
    <t>07:25 p.m</t>
  </si>
  <si>
    <t>License Name</t>
  </si>
  <si>
    <t>Panjim</t>
  </si>
  <si>
    <t>Rotation Schedule</t>
  </si>
  <si>
    <t>03:35 p.m</t>
  </si>
  <si>
    <t>Name</t>
  </si>
  <si>
    <t>Moula</t>
  </si>
  <si>
    <t>MOU</t>
  </si>
  <si>
    <t>Wadwad</t>
  </si>
  <si>
    <t>WAD</t>
  </si>
  <si>
    <t>BAT-MER-MKT</t>
  </si>
  <si>
    <t>BATIM-MERCES-PANAJI MKT</t>
  </si>
  <si>
    <t>MKT-MER-BAT</t>
  </si>
  <si>
    <t>PANAJI MKT-MERCES-BATIM</t>
  </si>
  <si>
    <t>MKT-MER-WAD</t>
  </si>
  <si>
    <t>PANAJI MKT-MERCES-Wadwad</t>
  </si>
  <si>
    <t>WAD-MER-MKT</t>
  </si>
  <si>
    <t>Wadwad-MERCES-PANAJI MKT</t>
  </si>
  <si>
    <t>Diwar Ferry</t>
  </si>
  <si>
    <t>DWF</t>
  </si>
  <si>
    <t>Kundai Dharjewado</t>
  </si>
  <si>
    <t>KDH</t>
  </si>
  <si>
    <t>Yes. It is round trip. But it comes via St. Inez.</t>
  </si>
  <si>
    <t>Kundai Industrial Estate</t>
  </si>
  <si>
    <t>KDI</t>
  </si>
  <si>
    <t>Caranzalem</t>
  </si>
  <si>
    <t>CZL</t>
  </si>
  <si>
    <t>KMI to PNJ</t>
  </si>
  <si>
    <t>Use RBD only if R is stated</t>
  </si>
  <si>
    <t>AKD-CUP-MRC-PNJ</t>
  </si>
  <si>
    <t>AKHADA-Cupa-MARCEL-PANAJI</t>
  </si>
  <si>
    <t>AMN-KHF-PNJ</t>
  </si>
  <si>
    <t>AMONA-Khandola Ferry-PANAJI</t>
  </si>
  <si>
    <t>AMN-MRC-PNJ</t>
  </si>
  <si>
    <t>AMONA-MARCEL-PANAJI</t>
  </si>
  <si>
    <t>AZS-NUR-PLR-STC-PNJ</t>
  </si>
  <si>
    <t>AZOSHI-NEURA-PILLAR-ST.CRUZ-PANAJI</t>
  </si>
  <si>
    <t>ABH-CZL-PNJ</t>
  </si>
  <si>
    <t>Aradi Bandh-Caranzalem-PANAJI</t>
  </si>
  <si>
    <t>GMC-GUN-PNJ</t>
  </si>
  <si>
    <t>BAMBOLI GMC-GOA UNVRSTY-PANAJI</t>
  </si>
  <si>
    <t>BET-PND-PNJ</t>
  </si>
  <si>
    <t>Bethoda-PONDA-PANAJI</t>
  </si>
  <si>
    <t>BET-VLV-MRC-PNJ</t>
  </si>
  <si>
    <t>Bethoda-VOLVOI-MARCEL-PANAJI</t>
  </si>
  <si>
    <t>CUP-MRC-PNJ</t>
  </si>
  <si>
    <t>Cupa-MARCEL-PANAJI</t>
  </si>
  <si>
    <t>DNP-GMC-PNJ</t>
  </si>
  <si>
    <t>DONAPAULA-BAMBOLI GMC-PANAJI</t>
  </si>
  <si>
    <t>KMI-GMC-NUR-PLR</t>
  </si>
  <si>
    <t>KARMALI-BAMBOLI GMC-NEURA-PILLAR</t>
  </si>
  <si>
    <t>KMI-DWF-MRM</t>
  </si>
  <si>
    <t>KARMALI-Diwar Ferry-MIRAMAR BCH</t>
  </si>
  <si>
    <t>KMI-DWF-MKT</t>
  </si>
  <si>
    <t>KARMALI-Diwar Ferry-PANAJI MKT</t>
  </si>
  <si>
    <t>KMI-MRC-PNJ</t>
  </si>
  <si>
    <t>KARMALI-MARCEL-PANAJI</t>
  </si>
  <si>
    <t>KMI-MRC-VLV</t>
  </si>
  <si>
    <t>KARMALI-MARCEL-VOLVOI</t>
  </si>
  <si>
    <t>KGC-MRC-PNJ</t>
  </si>
  <si>
    <t>Khandola Govt. College-MARCEL-PANAJI</t>
  </si>
  <si>
    <t>KHL-MRC-MKT</t>
  </si>
  <si>
    <t>Khandola-MARCEL-PANAJI MKT</t>
  </si>
  <si>
    <t>KMG-KHL-MRC-PNJ</t>
  </si>
  <si>
    <t>Kumbharjua Gawant-Khandola-MARCEL-PANAJI</t>
  </si>
  <si>
    <t>KMG-MRC-MKT</t>
  </si>
  <si>
    <t>Kumbharjua Gawant-MARCEL-PANAJI MKT</t>
  </si>
  <si>
    <t>KDH-OLD-MRM</t>
  </si>
  <si>
    <t>Kundai Dharjewado-OLD GOA-MIRAMAR BCH</t>
  </si>
  <si>
    <t>KDH-OLD-PNJ</t>
  </si>
  <si>
    <t>Kundai Dharjewado-OLD GOA-PANAJI</t>
  </si>
  <si>
    <t>KDI-OLD-PNJ</t>
  </si>
  <si>
    <t>Kundai Industrial Estate-OLD GOA-PANAJI</t>
  </si>
  <si>
    <t>KDI-OLD-PLR</t>
  </si>
  <si>
    <t>Kundai Industrial Estate-OLD GOA-PILLAR</t>
  </si>
  <si>
    <t>MDK-KDM-PNJ</t>
  </si>
  <si>
    <t>MADKAI-KUNDAI-PANAJI</t>
  </si>
  <si>
    <t>MRM-DWF-KMI</t>
  </si>
  <si>
    <t>MIRAMAR BCH-Diwar Ferry-KARMALI</t>
  </si>
  <si>
    <t>MRM-OLD-KDH</t>
  </si>
  <si>
    <t>MIRAMAR BCH-OLD GOA-Kundai Dharjewado</t>
  </si>
  <si>
    <t>NUR-AZS-KMI-OLD-PNJ</t>
  </si>
  <si>
    <t>NEURA-AZOSHI-KARMALI-OLD GOA-PANAJI</t>
  </si>
  <si>
    <t>MKT-DWF-KMI</t>
  </si>
  <si>
    <t>PANAJI MKT-Diwar Ferry-KARMALI</t>
  </si>
  <si>
    <t>MKT-MRC-KHL</t>
  </si>
  <si>
    <t>PANAJI MKT-MARCEL-Khandola</t>
  </si>
  <si>
    <t>MKT-MRC-KMG</t>
  </si>
  <si>
    <t>PANAJI MKT-MARCEL-Kumbharjua Gawant</t>
  </si>
  <si>
    <t>PNJ-GMC-DNP</t>
  </si>
  <si>
    <t>PANAJI-BAMBOLI GMC-DONAPAULA</t>
  </si>
  <si>
    <t>PNJ-GMC-PLR</t>
  </si>
  <si>
    <t>PANAJI-BAMBOLI GMC-PILLAR</t>
  </si>
  <si>
    <t>PNJ-CZL-ABH</t>
  </si>
  <si>
    <t>PANAJI-Caranzalem-Aradi Bandh</t>
  </si>
  <si>
    <t>PNJ-GUN-GMC</t>
  </si>
  <si>
    <t>PANAJI-GOA UNVRSTY-BAMBOLI GMC</t>
  </si>
  <si>
    <t>PNJ-KDM-MDK</t>
  </si>
  <si>
    <t>PANAJI-KUNDAI-MADKAI</t>
  </si>
  <si>
    <t>PNJ-KHF-AMN</t>
  </si>
  <si>
    <t>PANAJI-Khandola Ferry-AMONA</t>
  </si>
  <si>
    <t>PNJ-MRC-AMN</t>
  </si>
  <si>
    <t>PANAJI-MARCEL-AMONA</t>
  </si>
  <si>
    <t>PNJ-MRC-CUP</t>
  </si>
  <si>
    <t>PANAJI-MARCEL-Cupa</t>
  </si>
  <si>
    <t>PNJ-MRC-CUP-AKD</t>
  </si>
  <si>
    <t>PANAJI-MARCEL-Cupa-AKHADA</t>
  </si>
  <si>
    <t>PNJ-MRC-KMI</t>
  </si>
  <si>
    <t>PANAJI-MARCEL-KARMALI</t>
  </si>
  <si>
    <t>PNJ-MRC-KGC</t>
  </si>
  <si>
    <t>PANAJI-MARCEL-Khandola Govt. College</t>
  </si>
  <si>
    <t>PNJ-MRC-KHL-KMG</t>
  </si>
  <si>
    <t>PANAJI-MARCEL-Khandola-Kumbharjua Gawant</t>
  </si>
  <si>
    <t>PNJ-MRC-STE</t>
  </si>
  <si>
    <t>PANAJI-MARCEL-ST. ESTEVE</t>
  </si>
  <si>
    <t>PNJ-MRC-VLV</t>
  </si>
  <si>
    <t>PANAJI-MARCEL-VOLVOI</t>
  </si>
  <si>
    <t>PNJ-MRC-VLV-BET</t>
  </si>
  <si>
    <t>PANAJI-MARCEL-VOLVOI-Bethoda</t>
  </si>
  <si>
    <t>PNJ-OLD-KMI-AZS-NUR</t>
  </si>
  <si>
    <t>PANAJI-OLD GOA-KARMALI-AZOSHI-NEURA</t>
  </si>
  <si>
    <t>PNJ-OLD-KDH</t>
  </si>
  <si>
    <t>PANAJI-OLD GOA-Kundai Dharjewado</t>
  </si>
  <si>
    <t>PNJ-OLD-KDI</t>
  </si>
  <si>
    <t>PANAJI-OLD GOA-Kundai Industrial Estate</t>
  </si>
  <si>
    <t>PNJ-PND-BET</t>
  </si>
  <si>
    <t>PANAJI-PONDA-Bethoda</t>
  </si>
  <si>
    <t>PNJ-STC-PLR-NUR-AZS</t>
  </si>
  <si>
    <t>PANAJI-ST.CRUZ-PILLAR-NEURA-AZOSHI</t>
  </si>
  <si>
    <t>PLR-GMC-PNJ</t>
  </si>
  <si>
    <t>PILLAR-BAMBOLI GMC-PANAJI</t>
  </si>
  <si>
    <t>PLR-NUR-GMC-KMI</t>
  </si>
  <si>
    <t>PILLAR-NEURA-BAMBOLI GMC-KARMALI</t>
  </si>
  <si>
    <t>PLR-OLD-KDI</t>
  </si>
  <si>
    <t>PILLAR-OLD GOA-Kundai Industrial Estate</t>
  </si>
  <si>
    <t>STE-MRC-PNJ</t>
  </si>
  <si>
    <t>ST. ESTEVE-MARCEL-PANAJI</t>
  </si>
  <si>
    <t>VLV-MRC-KMI</t>
  </si>
  <si>
    <t>VOLVOI-MARCEL-KARMALI</t>
  </si>
  <si>
    <t>VLV-MRC-PNJ</t>
  </si>
  <si>
    <t>VOLVOI-MARCEL-PANAJI</t>
  </si>
  <si>
    <t>Pomporpa Ferry</t>
  </si>
  <si>
    <t>PBF</t>
  </si>
  <si>
    <t>COR-OLD-PNJ</t>
  </si>
  <si>
    <t>CORLIM-OLD GOA-PANAJI</t>
  </si>
  <si>
    <t>MDF-PBF</t>
  </si>
  <si>
    <t>MADEL FERRY-Pomporpa Ferry</t>
  </si>
  <si>
    <t>PANAJI-ALTINHO-PANAJI</t>
  </si>
  <si>
    <t>PNJ-OLD-COR</t>
  </si>
  <si>
    <t>PANAJI-OLD GOA-CORLIM</t>
  </si>
  <si>
    <t>PBF-MDF</t>
  </si>
  <si>
    <t>Pomporpa Ferry-MADEL FERRY</t>
  </si>
  <si>
    <t>PNJ-MRM-GUN</t>
  </si>
  <si>
    <t>PNJ-STZ-KVM</t>
  </si>
  <si>
    <t>KVM-STZ-PNJ</t>
  </si>
  <si>
    <t>Kevnem-StInez-PANAJI</t>
  </si>
  <si>
    <t>PANAJI-StInez-Kevnem</t>
  </si>
  <si>
    <t>GUN-MRM-PNJ</t>
  </si>
  <si>
    <t>GOA UNVRSTY-MIRAMAR BCH-PANAJI</t>
  </si>
  <si>
    <t>PANAJI-MIRAMAR BCH-GOA UNVRSTY</t>
  </si>
  <si>
    <t>Rupesh to verify which route it takes</t>
  </si>
  <si>
    <t>Kumbharjua Gawant-Khandola-PANAJI</t>
  </si>
  <si>
    <t>PNJ-KHL-KMG</t>
  </si>
  <si>
    <t>PANAJI-Khandola-Kumbharjua Gawant</t>
  </si>
  <si>
    <t>Km from Source</t>
  </si>
  <si>
    <t>Fare</t>
  </si>
  <si>
    <t>Origin</t>
  </si>
  <si>
    <t>Origin Code</t>
  </si>
  <si>
    <t>Km from Origin</t>
  </si>
  <si>
    <t>Destination Code</t>
  </si>
  <si>
    <t>Destination Stage Name</t>
  </si>
  <si>
    <t/>
  </si>
  <si>
    <t>Km Difference</t>
  </si>
  <si>
    <t>Route No</t>
  </si>
  <si>
    <t>Status</t>
  </si>
  <si>
    <t>Assign</t>
  </si>
  <si>
    <t>Done</t>
  </si>
  <si>
    <t>Assignee</t>
  </si>
  <si>
    <t>Quepem</t>
  </si>
  <si>
    <t>Tahir</t>
  </si>
  <si>
    <t>Vinay</t>
  </si>
  <si>
    <t>Sanman</t>
  </si>
  <si>
    <t>Fare Table</t>
  </si>
  <si>
    <t>Geo-locations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</si>
</sst>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h\:mm"/>
    <numFmt numFmtId="166" formatCode="[$-F400]h:mm:ss\ AM/PM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mbria"/>
      <family val="1"/>
    </font>
    <font>
      <b/>
      <sz val="13"/>
      <color theme="1"/>
      <name val="Cambria"/>
      <family val="1"/>
    </font>
    <font>
      <sz val="11"/>
      <color theme="1"/>
      <name val="Calibri"/>
      <family val="2"/>
      <scheme val="minor"/>
    </font>
    <font>
      <sz val="12.5"/>
      <color theme="1"/>
      <name val="Bookman Old Style"/>
      <family val="1"/>
    </font>
    <font>
      <sz val="12"/>
      <color theme="1"/>
      <name val="Cambria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mbria"/>
      <family val="1"/>
    </font>
    <font>
      <sz val="12.5"/>
      <color theme="1"/>
      <name val="Cambria"/>
      <family val="1"/>
    </font>
    <font>
      <b/>
      <sz val="13.5"/>
      <color theme="1"/>
      <name val="Cambria"/>
      <family val="1"/>
    </font>
    <font>
      <sz val="13.5"/>
      <color theme="1"/>
      <name val="Cambria"/>
      <family val="1"/>
    </font>
    <font>
      <sz val="10"/>
      <color theme="1"/>
      <name val="Cambria"/>
      <family val="1"/>
    </font>
    <font>
      <sz val="14"/>
      <color theme="1"/>
      <name val="Cambria"/>
      <family val="1"/>
    </font>
    <font>
      <sz val="13"/>
      <color theme="1"/>
      <name val="Bookman Old Style"/>
      <family val="1"/>
    </font>
    <font>
      <i/>
      <sz val="12.5"/>
      <color theme="1"/>
      <name val="Cambria"/>
      <family val="1"/>
    </font>
    <font>
      <i/>
      <sz val="13.5"/>
      <color theme="1"/>
      <name val="Cambria"/>
      <family val="1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9"/>
      <color rgb="FF000000"/>
      <name val="Calibri"/>
      <family val="2"/>
      <scheme val="minor"/>
    </font>
    <font>
      <strike/>
      <sz val="10"/>
      <color rgb="FF000000"/>
      <name val="Calibri"/>
      <family val="2"/>
      <scheme val="minor"/>
    </font>
    <font>
      <strike/>
      <sz val="12"/>
      <color theme="1"/>
      <name val="Cambria"/>
      <family val="1"/>
    </font>
    <font>
      <sz val="12"/>
      <color rgb="FF061238"/>
      <name val="Arial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theme="9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>
      <alignment vertical="center"/>
    </xf>
    <xf numFmtId="0" fontId="6" fillId="0" borderId="0"/>
    <xf numFmtId="0" fontId="5" fillId="0" borderId="0"/>
  </cellStyleXfs>
  <cellXfs count="241">
    <xf numFmtId="0" fontId="0" fillId="0" borderId="0" xfId="0"/>
    <xf numFmtId="0" fontId="4" fillId="0" borderId="0" xfId="0" applyFont="1"/>
    <xf numFmtId="0" fontId="1" fillId="0" borderId="0" xfId="0" applyFont="1"/>
    <xf numFmtId="0" fontId="1" fillId="0" borderId="3" xfId="1" applyFont="1" applyBorder="1" applyAlignment="1">
      <alignment vertical="center" wrapText="1"/>
    </xf>
    <xf numFmtId="0" fontId="1" fillId="0" borderId="4" xfId="1" applyFont="1" applyBorder="1" applyAlignment="1">
      <alignment vertical="center" wrapText="1"/>
    </xf>
    <xf numFmtId="0" fontId="5" fillId="0" borderId="0" xfId="1">
      <alignment vertical="center"/>
    </xf>
    <xf numFmtId="0" fontId="6" fillId="0" borderId="1" xfId="2" applyBorder="1" applyAlignment="1">
      <alignment vertical="center" wrapText="1"/>
    </xf>
    <xf numFmtId="0" fontId="5" fillId="0" borderId="1" xfId="1" applyBorder="1">
      <alignment vertical="center"/>
    </xf>
    <xf numFmtId="0" fontId="5" fillId="0" borderId="2" xfId="1" applyBorder="1">
      <alignment vertical="center"/>
    </xf>
    <xf numFmtId="0" fontId="5" fillId="0" borderId="4" xfId="1" applyBorder="1" applyAlignment="1">
      <alignment vertical="center" wrapText="1"/>
    </xf>
    <xf numFmtId="0" fontId="5" fillId="0" borderId="4" xfId="1" applyBorder="1">
      <alignment vertical="center"/>
    </xf>
    <xf numFmtId="0" fontId="5" fillId="0" borderId="4" xfId="3" applyBorder="1" applyAlignment="1">
      <alignment vertical="center" wrapText="1"/>
    </xf>
    <xf numFmtId="0" fontId="5" fillId="0" borderId="1" xfId="3" applyBorder="1" applyAlignment="1">
      <alignment vertical="center" wrapText="1"/>
    </xf>
    <xf numFmtId="0" fontId="5" fillId="4" borderId="4" xfId="1" applyFill="1" applyBorder="1" applyAlignment="1">
      <alignment vertical="center" wrapText="1"/>
    </xf>
    <xf numFmtId="0" fontId="5" fillId="4" borderId="4" xfId="1" applyFill="1" applyBorder="1">
      <alignment vertical="center"/>
    </xf>
    <xf numFmtId="0" fontId="5" fillId="4" borderId="1" xfId="1" applyFill="1" applyBorder="1">
      <alignment vertical="center"/>
    </xf>
    <xf numFmtId="0" fontId="5" fillId="4" borderId="0" xfId="1" applyFill="1">
      <alignment vertical="center"/>
    </xf>
    <xf numFmtId="0" fontId="5" fillId="0" borderId="1" xfId="1" applyBorder="1" applyAlignment="1">
      <alignment vertical="center" wrapText="1"/>
    </xf>
    <xf numFmtId="0" fontId="2" fillId="5" borderId="4" xfId="2" applyFont="1" applyFill="1" applyBorder="1" applyAlignment="1">
      <alignment vertical="center" wrapText="1"/>
    </xf>
    <xf numFmtId="0" fontId="7" fillId="5" borderId="4" xfId="2" applyFont="1" applyFill="1" applyBorder="1" applyAlignment="1">
      <alignment vertical="center" wrapText="1"/>
    </xf>
    <xf numFmtId="0" fontId="8" fillId="5" borderId="4" xfId="2" applyFont="1" applyFill="1" applyBorder="1" applyAlignment="1">
      <alignment vertical="center" wrapText="1"/>
    </xf>
    <xf numFmtId="0" fontId="8" fillId="5" borderId="4" xfId="2" applyFont="1" applyFill="1" applyBorder="1" applyAlignment="1">
      <alignment horizontal="center" vertical="center" wrapText="1"/>
    </xf>
    <xf numFmtId="164" fontId="0" fillId="2" borderId="0" xfId="0" applyNumberFormat="1" applyFill="1"/>
    <xf numFmtId="0" fontId="0" fillId="3" borderId="0" xfId="0" applyFill="1"/>
    <xf numFmtId="0" fontId="0" fillId="7" borderId="0" xfId="0" applyFill="1"/>
    <xf numFmtId="0" fontId="0" fillId="0" borderId="4" xfId="1" applyFont="1" applyBorder="1" applyAlignment="1">
      <alignment vertical="center" wrapText="1"/>
    </xf>
    <xf numFmtId="0" fontId="0" fillId="9" borderId="0" xfId="0" applyFill="1"/>
    <xf numFmtId="1" fontId="12" fillId="7" borderId="4" xfId="0" quotePrefix="1" applyNumberFormat="1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0" fillId="0" borderId="4" xfId="1" applyFont="1" applyBorder="1">
      <alignment vertical="center"/>
    </xf>
    <xf numFmtId="1" fontId="0" fillId="7" borderId="0" xfId="0" applyNumberFormat="1" applyFill="1"/>
    <xf numFmtId="0" fontId="13" fillId="6" borderId="6" xfId="0" applyFont="1" applyFill="1" applyBorder="1"/>
    <xf numFmtId="0" fontId="0" fillId="6" borderId="0" xfId="0" applyFill="1"/>
    <xf numFmtId="0" fontId="0" fillId="10" borderId="0" xfId="0" applyFill="1"/>
    <xf numFmtId="0" fontId="0" fillId="4" borderId="0" xfId="0" applyFill="1"/>
    <xf numFmtId="0" fontId="13" fillId="0" borderId="6" xfId="0" applyFont="1" applyBorder="1"/>
    <xf numFmtId="0" fontId="0" fillId="7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7" borderId="0" xfId="0" applyFill="1" applyAlignment="1" applyProtection="1">
      <alignment vertical="center"/>
      <protection locked="0"/>
    </xf>
    <xf numFmtId="1" fontId="0" fillId="7" borderId="9" xfId="0" applyNumberFormat="1" applyFill="1" applyBorder="1" applyProtection="1">
      <protection locked="0"/>
    </xf>
    <xf numFmtId="1" fontId="0" fillId="7" borderId="10" xfId="0" applyNumberFormat="1" applyFill="1" applyBorder="1" applyProtection="1">
      <protection locked="0"/>
    </xf>
    <xf numFmtId="1" fontId="0" fillId="8" borderId="9" xfId="0" applyNumberFormat="1" applyFill="1" applyBorder="1" applyProtection="1">
      <protection locked="0"/>
    </xf>
    <xf numFmtId="1" fontId="0" fillId="8" borderId="10" xfId="0" applyNumberFormat="1" applyFill="1" applyBorder="1" applyProtection="1">
      <protection locked="0"/>
    </xf>
    <xf numFmtId="0" fontId="0" fillId="10" borderId="0" xfId="0" applyFill="1" applyAlignment="1" applyProtection="1">
      <alignment horizontal="left" wrapText="1"/>
      <protection locked="0"/>
    </xf>
    <xf numFmtId="0" fontId="0" fillId="9" borderId="0" xfId="0" applyFill="1" applyAlignment="1" applyProtection="1">
      <alignment horizontal="left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4" borderId="0" xfId="0" applyFill="1" applyAlignment="1" applyProtection="1">
      <alignment horizontal="left" wrapText="1"/>
      <protection locked="0"/>
    </xf>
    <xf numFmtId="166" fontId="0" fillId="0" borderId="0" xfId="0" applyNumberFormat="1"/>
    <xf numFmtId="0" fontId="0" fillId="11" borderId="0" xfId="0" applyFill="1" applyAlignment="1" applyProtection="1">
      <alignment horizontal="left" wrapText="1"/>
      <protection locked="0"/>
    </xf>
    <xf numFmtId="0" fontId="0" fillId="11" borderId="0" xfId="0" applyFill="1"/>
    <xf numFmtId="0" fontId="0" fillId="0" borderId="0" xfId="0" pivotButton="1"/>
    <xf numFmtId="1" fontId="12" fillId="7" borderId="1" xfId="0" quotePrefix="1" applyNumberFormat="1" applyFont="1" applyFill="1" applyBorder="1" applyAlignment="1">
      <alignment horizontal="center" vertical="center"/>
    </xf>
    <xf numFmtId="1" fontId="12" fillId="7" borderId="4" xfId="0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13" fillId="3" borderId="6" xfId="0" applyFont="1" applyFill="1" applyBorder="1"/>
    <xf numFmtId="0" fontId="18" fillId="0" borderId="1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/>
    <xf numFmtId="0" fontId="19" fillId="0" borderId="1" xfId="0" applyFont="1" applyBorder="1" applyAlignment="1">
      <alignment vertical="top" wrapText="1"/>
    </xf>
    <xf numFmtId="0" fontId="20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20" fillId="0" borderId="1" xfId="0" applyFont="1" applyBorder="1"/>
    <xf numFmtId="14" fontId="0" fillId="0" borderId="1" xfId="0" applyNumberFormat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13" borderId="0" xfId="0" applyFill="1"/>
    <xf numFmtId="0" fontId="0" fillId="0" borderId="1" xfId="0" applyBorder="1" applyAlignment="1">
      <alignment horizontal="left" vertical="top"/>
    </xf>
    <xf numFmtId="0" fontId="16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4" fillId="0" borderId="1" xfId="0" applyFont="1" applyBorder="1"/>
    <xf numFmtId="0" fontId="0" fillId="0" borderId="16" xfId="0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6" xfId="0" applyFont="1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6" fillId="7" borderId="0" xfId="2" applyFill="1" applyAlignment="1" applyProtection="1">
      <alignment wrapText="1"/>
      <protection locked="0"/>
    </xf>
    <xf numFmtId="0" fontId="30" fillId="6" borderId="6" xfId="0" applyFont="1" applyFill="1" applyBorder="1"/>
    <xf numFmtId="0" fontId="0" fillId="7" borderId="0" xfId="2" applyFont="1" applyFill="1" applyAlignment="1" applyProtection="1">
      <alignment wrapText="1"/>
      <protection locked="0"/>
    </xf>
    <xf numFmtId="0" fontId="0" fillId="7" borderId="0" xfId="1" applyFont="1" applyFill="1" applyAlignment="1" applyProtection="1">
      <alignment vertical="center" wrapText="1"/>
      <protection locked="0"/>
    </xf>
    <xf numFmtId="0" fontId="20" fillId="3" borderId="0" xfId="0" applyFont="1" applyFill="1"/>
    <xf numFmtId="1" fontId="20" fillId="7" borderId="7" xfId="0" applyNumberFormat="1" applyFont="1" applyFill="1" applyBorder="1" applyProtection="1">
      <protection locked="0"/>
    </xf>
    <xf numFmtId="1" fontId="20" fillId="7" borderId="8" xfId="0" applyNumberFormat="1" applyFont="1" applyFill="1" applyBorder="1" applyProtection="1">
      <protection locked="0"/>
    </xf>
    <xf numFmtId="0" fontId="0" fillId="12" borderId="6" xfId="0" applyFill="1" applyBorder="1"/>
    <xf numFmtId="0" fontId="0" fillId="12" borderId="0" xfId="0" applyFill="1"/>
    <xf numFmtId="0" fontId="32" fillId="6" borderId="6" xfId="0" applyFont="1" applyFill="1" applyBorder="1"/>
    <xf numFmtId="0" fontId="0" fillId="0" borderId="1" xfId="2" applyFont="1" applyBorder="1" applyAlignment="1">
      <alignment vertical="center" wrapText="1"/>
    </xf>
    <xf numFmtId="0" fontId="32" fillId="6" borderId="24" xfId="0" applyFont="1" applyFill="1" applyBorder="1"/>
    <xf numFmtId="0" fontId="13" fillId="4" borderId="6" xfId="0" applyFont="1" applyFill="1" applyBorder="1"/>
    <xf numFmtId="0" fontId="32" fillId="14" borderId="6" xfId="0" applyFont="1" applyFill="1" applyBorder="1"/>
    <xf numFmtId="0" fontId="5" fillId="7" borderId="0" xfId="1" applyFill="1" applyAlignment="1" applyProtection="1">
      <alignment vertical="center" wrapText="1"/>
      <protection locked="0"/>
    </xf>
    <xf numFmtId="0" fontId="6" fillId="7" borderId="0" xfId="2" applyFill="1" applyAlignment="1" applyProtection="1">
      <alignment vertical="center" wrapText="1"/>
      <protection locked="0"/>
    </xf>
    <xf numFmtId="1" fontId="0" fillId="8" borderId="11" xfId="0" applyNumberFormat="1" applyFill="1" applyBorder="1" applyProtection="1">
      <protection locked="0"/>
    </xf>
    <xf numFmtId="1" fontId="0" fillId="8" borderId="12" xfId="0" applyNumberFormat="1" applyFill="1" applyBorder="1" applyProtection="1">
      <protection locked="0"/>
    </xf>
    <xf numFmtId="0" fontId="0" fillId="7" borderId="0" xfId="0" applyFill="1" applyAlignment="1" applyProtection="1">
      <alignment vertical="top"/>
      <protection locked="0"/>
    </xf>
    <xf numFmtId="164" fontId="4" fillId="2" borderId="0" xfId="0" applyNumberFormat="1" applyFont="1" applyFill="1"/>
    <xf numFmtId="0" fontId="0" fillId="0" borderId="0" xfId="0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0" fillId="6" borderId="6" xfId="0" applyFill="1" applyBorder="1"/>
    <xf numFmtId="0" fontId="4" fillId="7" borderId="0" xfId="0" applyFont="1" applyFill="1" applyAlignment="1" applyProtection="1">
      <alignment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0" fontId="3" fillId="7" borderId="0" xfId="0" applyFont="1" applyFill="1" applyAlignment="1" applyProtection="1">
      <alignment horizontal="center" vertical="center"/>
      <protection locked="0"/>
    </xf>
    <xf numFmtId="0" fontId="10" fillId="7" borderId="0" xfId="0" applyFont="1" applyFill="1" applyAlignment="1" applyProtection="1">
      <alignment horizontal="center" vertical="center"/>
      <protection locked="0"/>
    </xf>
    <xf numFmtId="0" fontId="31" fillId="7" borderId="0" xfId="0" applyFont="1" applyFill="1" applyAlignment="1" applyProtection="1">
      <alignment horizontal="center" vertical="center"/>
      <protection locked="0"/>
    </xf>
    <xf numFmtId="0" fontId="33" fillId="7" borderId="0" xfId="0" applyFont="1" applyFill="1" applyAlignment="1" applyProtection="1">
      <alignment horizontal="center" vertical="center"/>
      <protection locked="0"/>
    </xf>
    <xf numFmtId="0" fontId="4" fillId="16" borderId="0" xfId="0" applyFont="1" applyFill="1" applyAlignment="1" applyProtection="1">
      <alignment vertical="center"/>
      <protection locked="0"/>
    </xf>
    <xf numFmtId="0" fontId="0" fillId="16" borderId="0" xfId="0" applyFill="1" applyAlignment="1" applyProtection="1">
      <alignment horizontal="center" vertical="center"/>
      <protection locked="0"/>
    </xf>
    <xf numFmtId="0" fontId="3" fillId="16" borderId="0" xfId="0" applyFont="1" applyFill="1" applyAlignment="1" applyProtection="1">
      <alignment horizontal="center" vertical="center"/>
      <protection locked="0"/>
    </xf>
    <xf numFmtId="0" fontId="10" fillId="16" borderId="0" xfId="0" applyFont="1" applyFill="1" applyAlignment="1" applyProtection="1">
      <alignment horizontal="center" vertical="center"/>
      <protection locked="0"/>
    </xf>
    <xf numFmtId="0" fontId="31" fillId="16" borderId="0" xfId="0" applyFont="1" applyFill="1" applyAlignment="1" applyProtection="1">
      <alignment horizontal="center" vertical="center"/>
      <protection locked="0"/>
    </xf>
    <xf numFmtId="0" fontId="33" fillId="16" borderId="0" xfId="0" applyFont="1" applyFill="1" applyAlignment="1" applyProtection="1">
      <alignment horizontal="center" vertical="center"/>
      <protection locked="0"/>
    </xf>
    <xf numFmtId="0" fontId="0" fillId="16" borderId="0" xfId="0" applyFill="1" applyAlignment="1" applyProtection="1">
      <alignment vertical="center"/>
      <protection locked="0"/>
    </xf>
    <xf numFmtId="0" fontId="34" fillId="7" borderId="0" xfId="0" applyFont="1" applyFill="1" applyAlignment="1" applyProtection="1">
      <alignment horizontal="center" vertical="center"/>
      <protection locked="0"/>
    </xf>
    <xf numFmtId="0" fontId="8" fillId="7" borderId="0" xfId="0" applyFont="1" applyFill="1" applyAlignment="1" applyProtection="1">
      <alignment horizontal="center" vertical="center"/>
      <protection locked="0"/>
    </xf>
    <xf numFmtId="0" fontId="35" fillId="7" borderId="0" xfId="0" applyFont="1" applyFill="1" applyAlignment="1" applyProtection="1">
      <alignment horizontal="center" vertical="center"/>
      <protection locked="0"/>
    </xf>
    <xf numFmtId="0" fontId="8" fillId="7" borderId="0" xfId="0" applyFont="1" applyFill="1" applyAlignment="1">
      <alignment horizontal="center"/>
    </xf>
    <xf numFmtId="0" fontId="25" fillId="7" borderId="0" xfId="0" applyFont="1" applyFill="1" applyAlignment="1">
      <alignment horizontal="center" vertical="top" wrapText="1"/>
    </xf>
    <xf numFmtId="0" fontId="8" fillId="17" borderId="0" xfId="0" applyFont="1" applyFill="1" applyAlignment="1">
      <alignment horizontal="center"/>
    </xf>
    <xf numFmtId="0" fontId="8" fillId="7" borderId="25" xfId="0" applyFont="1" applyFill="1" applyBorder="1" applyAlignment="1">
      <alignment horizontal="center"/>
    </xf>
    <xf numFmtId="0" fontId="8" fillId="17" borderId="25" xfId="0" applyFont="1" applyFill="1" applyBorder="1" applyAlignment="1">
      <alignment horizontal="center"/>
    </xf>
    <xf numFmtId="0" fontId="35" fillId="7" borderId="25" xfId="0" applyFont="1" applyFill="1" applyBorder="1" applyAlignment="1" applyProtection="1">
      <alignment horizontal="center" vertical="center"/>
      <protection locked="0"/>
    </xf>
    <xf numFmtId="0" fontId="35" fillId="7" borderId="26" xfId="0" applyFont="1" applyFill="1" applyBorder="1" applyAlignment="1" applyProtection="1">
      <alignment horizontal="center" vertical="center"/>
      <protection locked="0"/>
    </xf>
    <xf numFmtId="0" fontId="0" fillId="17" borderId="25" xfId="0" applyFill="1" applyBorder="1" applyAlignment="1">
      <alignment horizontal="center"/>
    </xf>
    <xf numFmtId="0" fontId="36" fillId="7" borderId="27" xfId="0" applyFont="1" applyFill="1" applyBorder="1" applyAlignment="1" applyProtection="1">
      <alignment horizontal="center" vertical="center"/>
      <protection locked="0"/>
    </xf>
    <xf numFmtId="0" fontId="0" fillId="7" borderId="0" xfId="0" applyFill="1" applyAlignment="1">
      <alignment horizontal="center"/>
    </xf>
    <xf numFmtId="0" fontId="0" fillId="7" borderId="25" xfId="0" applyFill="1" applyBorder="1" applyAlignment="1">
      <alignment horizontal="center"/>
    </xf>
    <xf numFmtId="49" fontId="4" fillId="7" borderId="0" xfId="0" applyNumberFormat="1" applyFont="1" applyFill="1" applyAlignment="1" applyProtection="1">
      <alignment horizontal="center" vertical="center" wrapText="1"/>
      <protection locked="0"/>
    </xf>
    <xf numFmtId="49" fontId="0" fillId="7" borderId="0" xfId="0" applyNumberFormat="1" applyFill="1" applyAlignment="1" applyProtection="1">
      <alignment horizontal="center" vertical="center" wrapText="1"/>
      <protection locked="0"/>
    </xf>
    <xf numFmtId="49" fontId="0" fillId="7" borderId="0" xfId="0" applyNumberFormat="1" applyFill="1" applyAlignment="1" applyProtection="1">
      <alignment horizontal="center" vertical="center"/>
      <protection locked="0"/>
    </xf>
    <xf numFmtId="49" fontId="14" fillId="7" borderId="0" xfId="0" applyNumberFormat="1" applyFont="1" applyFill="1" applyAlignment="1" applyProtection="1">
      <alignment horizontal="center" vertical="center" wrapText="1"/>
      <protection locked="0"/>
    </xf>
    <xf numFmtId="0" fontId="14" fillId="7" borderId="0" xfId="0" applyFont="1" applyFill="1" applyAlignment="1">
      <alignment horizontal="center" wrapText="1"/>
    </xf>
    <xf numFmtId="0" fontId="15" fillId="7" borderId="0" xfId="0" applyFont="1" applyFill="1" applyAlignment="1">
      <alignment horizontal="center" vertical="top" wrapText="1"/>
    </xf>
    <xf numFmtId="49" fontId="15" fillId="7" borderId="0" xfId="0" applyNumberFormat="1" applyFont="1" applyFill="1" applyAlignment="1" applyProtection="1">
      <alignment horizontal="center" vertical="center" wrapText="1"/>
      <protection locked="0"/>
    </xf>
    <xf numFmtId="0" fontId="21" fillId="7" borderId="0" xfId="0" applyFont="1" applyFill="1" applyAlignment="1">
      <alignment horizontal="center" vertical="top" wrapText="1"/>
    </xf>
    <xf numFmtId="0" fontId="22" fillId="7" borderId="14" xfId="0" applyFont="1" applyFill="1" applyBorder="1" applyAlignment="1">
      <alignment horizontal="center" vertical="top" wrapText="1"/>
    </xf>
    <xf numFmtId="0" fontId="22" fillId="7" borderId="13" xfId="0" applyFont="1" applyFill="1" applyBorder="1" applyAlignment="1">
      <alignment horizontal="center" vertical="top" wrapText="1"/>
    </xf>
    <xf numFmtId="20" fontId="21" fillId="7" borderId="13" xfId="0" applyNumberFormat="1" applyFont="1" applyFill="1" applyBorder="1" applyAlignment="1">
      <alignment horizontal="center" vertical="top" wrapText="1"/>
    </xf>
    <xf numFmtId="20" fontId="21" fillId="7" borderId="14" xfId="0" applyNumberFormat="1" applyFont="1" applyFill="1" applyBorder="1" applyAlignment="1">
      <alignment horizontal="center" vertical="top" wrapText="1"/>
    </xf>
    <xf numFmtId="0" fontId="24" fillId="7" borderId="13" xfId="0" applyFont="1" applyFill="1" applyBorder="1" applyAlignment="1">
      <alignment horizontal="center" vertical="top" wrapText="1"/>
    </xf>
    <xf numFmtId="0" fontId="24" fillId="7" borderId="13" xfId="0" applyFont="1" applyFill="1" applyBorder="1" applyAlignment="1">
      <alignment vertical="top" wrapText="1"/>
    </xf>
    <xf numFmtId="0" fontId="24" fillId="7" borderId="14" xfId="0" applyFont="1" applyFill="1" applyBorder="1" applyAlignment="1">
      <alignment horizontal="center" vertical="top" wrapText="1"/>
    </xf>
    <xf numFmtId="0" fontId="24" fillId="7" borderId="14" xfId="0" applyFont="1" applyFill="1" applyBorder="1" applyAlignment="1">
      <alignment vertical="top" wrapText="1"/>
    </xf>
    <xf numFmtId="0" fontId="22" fillId="7" borderId="19" xfId="0" applyFont="1" applyFill="1" applyBorder="1" applyAlignment="1">
      <alignment horizontal="center" wrapText="1"/>
    </xf>
    <xf numFmtId="0" fontId="22" fillId="7" borderId="20" xfId="0" applyFont="1" applyFill="1" applyBorder="1" applyAlignment="1">
      <alignment horizontal="center" wrapText="1"/>
    </xf>
    <xf numFmtId="0" fontId="21" fillId="7" borderId="13" xfId="0" applyFont="1" applyFill="1" applyBorder="1" applyAlignment="1">
      <alignment horizontal="center" vertical="top" wrapText="1"/>
    </xf>
    <xf numFmtId="0" fontId="21" fillId="7" borderId="14" xfId="0" applyFont="1" applyFill="1" applyBorder="1" applyAlignment="1">
      <alignment horizontal="center" vertical="top" wrapText="1"/>
    </xf>
    <xf numFmtId="49" fontId="24" fillId="7" borderId="0" xfId="0" applyNumberFormat="1" applyFont="1" applyFill="1" applyAlignment="1" applyProtection="1">
      <alignment horizontal="center" vertical="center" wrapText="1"/>
      <protection locked="0"/>
    </xf>
    <xf numFmtId="0" fontId="24" fillId="7" borderId="0" xfId="0" applyFont="1" applyFill="1" applyAlignment="1">
      <alignment horizontal="center" vertical="top" wrapText="1"/>
    </xf>
    <xf numFmtId="0" fontId="22" fillId="7" borderId="0" xfId="0" applyFont="1" applyFill="1" applyAlignment="1">
      <alignment horizontal="center" wrapText="1"/>
    </xf>
    <xf numFmtId="0" fontId="28" fillId="7" borderId="0" xfId="0" applyFont="1" applyFill="1" applyAlignment="1">
      <alignment horizontal="center" wrapText="1"/>
    </xf>
    <xf numFmtId="49" fontId="22" fillId="7" borderId="0" xfId="0" applyNumberFormat="1" applyFont="1" applyFill="1" applyAlignment="1" applyProtection="1">
      <alignment horizontal="center" vertical="center" wrapText="1"/>
      <protection locked="0"/>
    </xf>
    <xf numFmtId="49" fontId="28" fillId="7" borderId="0" xfId="0" applyNumberFormat="1" applyFont="1" applyFill="1" applyAlignment="1" applyProtection="1">
      <alignment horizontal="center" vertical="center" wrapText="1"/>
      <protection locked="0"/>
    </xf>
    <xf numFmtId="49" fontId="29" fillId="7" borderId="0" xfId="0" applyNumberFormat="1" applyFont="1" applyFill="1" applyAlignment="1" applyProtection="1">
      <alignment horizontal="center" vertical="center" wrapText="1"/>
      <protection locked="0"/>
    </xf>
    <xf numFmtId="49" fontId="21" fillId="7" borderId="0" xfId="0" applyNumberFormat="1" applyFont="1" applyFill="1" applyAlignment="1" applyProtection="1">
      <alignment horizontal="center" vertical="center" wrapText="1"/>
      <protection locked="0"/>
    </xf>
    <xf numFmtId="0" fontId="26" fillId="7" borderId="13" xfId="0" applyFont="1" applyFill="1" applyBorder="1" applyAlignment="1">
      <alignment horizontal="center" vertical="top" wrapText="1"/>
    </xf>
    <xf numFmtId="0" fontId="26" fillId="7" borderId="14" xfId="0" applyFont="1" applyFill="1" applyBorder="1" applyAlignment="1">
      <alignment horizontal="center" vertical="top" wrapText="1"/>
    </xf>
    <xf numFmtId="0" fontId="15" fillId="7" borderId="21" xfId="0" applyFont="1" applyFill="1" applyBorder="1" applyAlignment="1">
      <alignment horizontal="center" vertical="top" wrapText="1"/>
    </xf>
    <xf numFmtId="0" fontId="15" fillId="7" borderId="13" xfId="0" applyFont="1" applyFill="1" applyBorder="1" applyAlignment="1">
      <alignment horizontal="center" vertical="top" wrapText="1"/>
    </xf>
    <xf numFmtId="0" fontId="15" fillId="7" borderId="14" xfId="0" applyFont="1" applyFill="1" applyBorder="1" applyAlignment="1">
      <alignment horizontal="center" vertical="top" wrapText="1"/>
    </xf>
    <xf numFmtId="0" fontId="15" fillId="7" borderId="17" xfId="0" applyFont="1" applyFill="1" applyBorder="1" applyAlignment="1">
      <alignment horizontal="center" vertical="top" wrapText="1"/>
    </xf>
    <xf numFmtId="0" fontId="15" fillId="7" borderId="18" xfId="0" applyFont="1" applyFill="1" applyBorder="1" applyAlignment="1">
      <alignment horizontal="center" vertical="top" wrapText="1"/>
    </xf>
    <xf numFmtId="0" fontId="24" fillId="7" borderId="13" xfId="0" applyFont="1" applyFill="1" applyBorder="1" applyAlignment="1">
      <alignment horizontal="left" vertical="top" wrapText="1"/>
    </xf>
    <xf numFmtId="0" fontId="24" fillId="7" borderId="14" xfId="0" applyFont="1" applyFill="1" applyBorder="1" applyAlignment="1">
      <alignment horizontal="left" vertical="top" wrapText="1"/>
    </xf>
    <xf numFmtId="0" fontId="27" fillId="7" borderId="13" xfId="0" applyFont="1" applyFill="1" applyBorder="1" applyAlignment="1">
      <alignment horizontal="center" vertical="top" wrapText="1"/>
    </xf>
    <xf numFmtId="0" fontId="27" fillId="7" borderId="14" xfId="0" applyFont="1" applyFill="1" applyBorder="1" applyAlignment="1">
      <alignment horizontal="center" vertical="top" wrapText="1"/>
    </xf>
    <xf numFmtId="0" fontId="27" fillId="7" borderId="13" xfId="0" applyFont="1" applyFill="1" applyBorder="1" applyAlignment="1">
      <alignment vertical="top" wrapText="1"/>
    </xf>
    <xf numFmtId="0" fontId="27" fillId="7" borderId="14" xfId="0" applyFont="1" applyFill="1" applyBorder="1" applyAlignment="1">
      <alignment vertical="top" wrapText="1"/>
    </xf>
    <xf numFmtId="0" fontId="27" fillId="7" borderId="17" xfId="0" applyFont="1" applyFill="1" applyBorder="1" applyAlignment="1">
      <alignment vertical="top" wrapText="1"/>
    </xf>
    <xf numFmtId="0" fontId="27" fillId="7" borderId="18" xfId="0" applyFont="1" applyFill="1" applyBorder="1" applyAlignment="1">
      <alignment vertical="top" wrapText="1"/>
    </xf>
    <xf numFmtId="0" fontId="27" fillId="7" borderId="22" xfId="0" applyFont="1" applyFill="1" applyBorder="1" applyAlignment="1">
      <alignment horizontal="center" vertical="top" wrapText="1"/>
    </xf>
    <xf numFmtId="0" fontId="27" fillId="7" borderId="23" xfId="0" applyFont="1" applyFill="1" applyBorder="1" applyAlignment="1">
      <alignment horizontal="center" vertical="top" wrapText="1"/>
    </xf>
    <xf numFmtId="49" fontId="15" fillId="7" borderId="13" xfId="0" applyNumberFormat="1" applyFont="1" applyFill="1" applyBorder="1" applyAlignment="1" applyProtection="1">
      <alignment horizontal="center" vertical="center" wrapText="1"/>
      <protection locked="0"/>
    </xf>
    <xf numFmtId="0" fontId="34" fillId="3" borderId="0" xfId="0" applyFont="1" applyFill="1" applyAlignment="1">
      <alignment vertical="center" wrapText="1"/>
    </xf>
    <xf numFmtId="0" fontId="3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vertical="center" wrapText="1"/>
    </xf>
    <xf numFmtId="0" fontId="34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wrapText="1"/>
    </xf>
    <xf numFmtId="0" fontId="25" fillId="3" borderId="0" xfId="0" applyFont="1" applyFill="1" applyAlignment="1">
      <alignment horizontal="center" vertical="top" wrapText="1"/>
    </xf>
    <xf numFmtId="0" fontId="8" fillId="15" borderId="0" xfId="0" applyFont="1" applyFill="1" applyAlignment="1">
      <alignment horizontal="center" wrapText="1"/>
    </xf>
    <xf numFmtId="0" fontId="4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right"/>
    </xf>
    <xf numFmtId="165" fontId="0" fillId="3" borderId="0" xfId="0" applyNumberFormat="1" applyFill="1" applyAlignment="1">
      <alignment horizontal="right" vertical="center"/>
    </xf>
    <xf numFmtId="164" fontId="4" fillId="3" borderId="0" xfId="0" applyNumberFormat="1" applyFont="1" applyFill="1" applyAlignment="1">
      <alignment vertical="center"/>
    </xf>
    <xf numFmtId="164" fontId="0" fillId="3" borderId="0" xfId="0" applyNumberFormat="1" applyFill="1" applyAlignment="1">
      <alignment vertical="center"/>
    </xf>
    <xf numFmtId="0" fontId="20" fillId="7" borderId="0" xfId="0" applyFont="1" applyFill="1"/>
    <xf numFmtId="0" fontId="20" fillId="7" borderId="0" xfId="0" applyFont="1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20" fillId="3" borderId="0" xfId="0" applyFont="1" applyFill="1" applyAlignment="1">
      <alignment wrapText="1"/>
    </xf>
    <xf numFmtId="0" fontId="0" fillId="6" borderId="5" xfId="0" applyFill="1" applyBorder="1" applyAlignment="1">
      <alignment wrapText="1"/>
    </xf>
    <xf numFmtId="0" fontId="0" fillId="6" borderId="0" xfId="0" applyFill="1" applyAlignment="1">
      <alignment wrapText="1"/>
    </xf>
    <xf numFmtId="0" fontId="37" fillId="10" borderId="0" xfId="0" applyFont="1" applyFill="1"/>
    <xf numFmtId="0" fontId="37" fillId="7" borderId="0" xfId="0" applyFont="1" applyFill="1" applyProtection="1">
      <protection locked="0"/>
    </xf>
    <xf numFmtId="0" fontId="37" fillId="3" borderId="0" xfId="0" applyFont="1" applyFill="1" applyAlignment="1">
      <alignment wrapText="1"/>
    </xf>
    <xf numFmtId="0" fontId="37" fillId="3" borderId="0" xfId="0" applyFont="1" applyFill="1"/>
    <xf numFmtId="1" fontId="37" fillId="7" borderId="9" xfId="0" applyNumberFormat="1" applyFont="1" applyFill="1" applyBorder="1" applyProtection="1">
      <protection locked="0"/>
    </xf>
    <xf numFmtId="1" fontId="37" fillId="7" borderId="10" xfId="0" applyNumberFormat="1" applyFont="1" applyFill="1" applyBorder="1" applyProtection="1">
      <protection locked="0"/>
    </xf>
    <xf numFmtId="0" fontId="37" fillId="0" borderId="0" xfId="0" applyFont="1"/>
    <xf numFmtId="0" fontId="37" fillId="10" borderId="0" xfId="0" applyFont="1" applyFill="1" applyAlignment="1" applyProtection="1">
      <alignment horizontal="left" wrapText="1"/>
      <protection locked="0"/>
    </xf>
    <xf numFmtId="0" fontId="20" fillId="7" borderId="0" xfId="0" applyFont="1" applyFill="1" applyProtection="1">
      <protection locked="0"/>
    </xf>
    <xf numFmtId="0" fontId="37" fillId="7" borderId="0" xfId="1" applyFont="1" applyFill="1" applyAlignment="1" applyProtection="1">
      <alignment vertical="center" wrapText="1"/>
      <protection locked="0"/>
    </xf>
    <xf numFmtId="0" fontId="0" fillId="7" borderId="0" xfId="1" applyFont="1" applyFill="1" applyAlignment="1">
      <alignment vertical="center" wrapText="1"/>
    </xf>
    <xf numFmtId="0" fontId="0" fillId="7" borderId="0" xfId="2" applyFont="1" applyFill="1" applyAlignment="1" applyProtection="1">
      <alignment vertical="center" wrapText="1"/>
      <protection locked="0"/>
    </xf>
    <xf numFmtId="0" fontId="5" fillId="7" borderId="0" xfId="1" applyFill="1" applyAlignment="1">
      <alignment vertical="center" wrapText="1"/>
    </xf>
    <xf numFmtId="0" fontId="0" fillId="7" borderId="0" xfId="2" applyFont="1" applyFill="1" applyAlignment="1">
      <alignment vertical="center" wrapText="1"/>
    </xf>
    <xf numFmtId="0" fontId="6" fillId="7" borderId="0" xfId="2" applyFill="1" applyAlignment="1">
      <alignment vertical="center" wrapText="1"/>
    </xf>
    <xf numFmtId="0" fontId="38" fillId="7" borderId="0" xfId="0" applyFont="1" applyFill="1" applyAlignment="1" applyProtection="1">
      <alignment horizontal="center" vertical="center"/>
      <protection locked="0"/>
    </xf>
    <xf numFmtId="0" fontId="38" fillId="16" borderId="0" xfId="0" applyFont="1" applyFill="1" applyAlignment="1" applyProtection="1">
      <alignment horizontal="center" vertical="center"/>
      <protection locked="0"/>
    </xf>
    <xf numFmtId="0" fontId="39" fillId="3" borderId="0" xfId="0" applyFont="1" applyFill="1" applyAlignment="1">
      <alignment horizontal="center" vertical="center" wrapText="1"/>
    </xf>
    <xf numFmtId="0" fontId="39" fillId="7" borderId="0" xfId="0" applyFont="1" applyFill="1" applyAlignment="1" applyProtection="1">
      <alignment horizontal="center" vertical="center"/>
      <protection locked="0"/>
    </xf>
    <xf numFmtId="0" fontId="40" fillId="7" borderId="0" xfId="0" applyFont="1" applyFill="1" applyAlignment="1">
      <alignment horizontal="center" vertical="top" wrapText="1"/>
    </xf>
    <xf numFmtId="0" fontId="37" fillId="3" borderId="0" xfId="0" applyFont="1" applyFill="1" applyAlignment="1">
      <alignment horizontal="right"/>
    </xf>
    <xf numFmtId="165" fontId="37" fillId="3" borderId="0" xfId="0" applyNumberFormat="1" applyFont="1" applyFill="1" applyAlignment="1">
      <alignment horizontal="right" vertical="center"/>
    </xf>
    <xf numFmtId="164" fontId="37" fillId="2" borderId="0" xfId="0" applyNumberFormat="1" applyFont="1" applyFill="1"/>
    <xf numFmtId="164" fontId="37" fillId="3" borderId="0" xfId="0" applyNumberFormat="1" applyFont="1" applyFill="1" applyAlignment="1">
      <alignment vertical="center"/>
    </xf>
    <xf numFmtId="49" fontId="40" fillId="7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Alignment="1">
      <alignment textRotation="45"/>
    </xf>
    <xf numFmtId="0" fontId="0" fillId="0" borderId="0" xfId="0" applyAlignment="1">
      <alignment textRotation="90"/>
    </xf>
    <xf numFmtId="0" fontId="0" fillId="0" borderId="0" xfId="0" pivotButton="1" applyAlignment="1">
      <alignment textRotation="90"/>
    </xf>
    <xf numFmtId="1" fontId="0" fillId="0" borderId="0" xfId="0" applyNumberFormat="1"/>
    <xf numFmtId="0" fontId="18" fillId="0" borderId="28" xfId="0" applyFont="1" applyBorder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6" xfId="0" applyFont="1" applyBorder="1"/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41" fillId="0" borderId="0" xfId="0" applyFont="1" applyAlignment="1">
      <alignment horizontal="left" vertical="center" indent="1"/>
    </xf>
  </cellXfs>
  <cellStyles count="4">
    <cellStyle name="Normal" xfId="0" builtinId="0"/>
    <cellStyle name="Normal 2" xfId="2" xr:uid="{00000000-0005-0000-0000-000001000000}"/>
    <cellStyle name="Normal 6" xfId="1" xr:uid="{00000000-0005-0000-0000-000002000000}"/>
    <cellStyle name="Normal 7" xfId="3" xr:uid="{00000000-0005-0000-0000-000003000000}"/>
  </cellStyles>
  <dxfs count="106"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none"/>
      </font>
      <fill>
        <patternFill patternType="solid">
          <fgColor indexed="64"/>
          <bgColor theme="6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mbria"/>
        <scheme val="none"/>
      </font>
      <numFmt numFmtId="1" formatCode="0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textRotation="0"/>
    </dxf>
    <dxf>
      <alignment textRotation="0"/>
    </dxf>
    <dxf>
      <alignment textRotation="0"/>
    </dxf>
    <dxf>
      <alignment textRotation="0"/>
    </dxf>
    <dxf>
      <alignment textRotation="0"/>
    </dxf>
    <dxf>
      <alignment textRotation="0"/>
    </dxf>
    <dxf>
      <alignment textRotation="0"/>
    </dxf>
    <dxf>
      <alignment textRotation="0"/>
    </dxf>
    <dxf>
      <alignment textRotation="0"/>
    </dxf>
    <dxf>
      <alignment textRotation="0"/>
    </dxf>
    <dxf>
      <alignment textRotation="0"/>
    </dxf>
    <dxf>
      <alignment textRotation="0"/>
    </dxf>
    <dxf>
      <alignment textRotation="0"/>
    </dxf>
    <dxf>
      <alignment textRotation="0"/>
    </dxf>
    <dxf>
      <alignment textRotation="0"/>
    </dxf>
    <dxf>
      <alignment textRotation="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45"/>
    </dxf>
    <dxf>
      <numFmt numFmtId="0" formatCode="General"/>
    </dxf>
    <dxf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h:mm;@"/>
      <fill>
        <patternFill patternType="solid">
          <fgColor indexed="64"/>
          <bgColor rgb="FFFF0000"/>
        </patternFill>
      </fill>
      <alignment vertical="center" textRotation="0" wrapText="0" indent="0" justifyLastLine="0" shrinkToFit="0" readingOrder="0"/>
      <protection locked="1" hidden="0"/>
    </dxf>
    <dxf>
      <numFmt numFmtId="164" formatCode="h:mm;@"/>
      <fill>
        <patternFill patternType="solid">
          <fgColor indexed="64"/>
          <bgColor theme="2" tint="-0.249977111117893"/>
        </patternFill>
      </fill>
    </dxf>
    <dxf>
      <numFmt numFmtId="164" formatCode="h:mm;@"/>
      <fill>
        <patternFill patternType="solid">
          <fgColor indexed="64"/>
          <bgColor theme="2" tint="-0.249977111117893"/>
        </patternFill>
      </fill>
    </dxf>
    <dxf>
      <numFmt numFmtId="164" formatCode="h:mm;@"/>
      <fill>
        <patternFill patternType="solid">
          <fgColor indexed="64"/>
          <bgColor theme="2" tint="-0.249977111117893"/>
        </patternFill>
      </fill>
    </dxf>
    <dxf>
      <numFmt numFmtId="164" formatCode="h:mm;@"/>
      <fill>
        <patternFill patternType="solid">
          <fgColor indexed="64"/>
          <bgColor theme="2" tint="-0.249977111117893"/>
        </patternFill>
      </fill>
    </dxf>
    <dxf>
      <numFmt numFmtId="165" formatCode="h\:mm"/>
      <fill>
        <patternFill patternType="solid">
          <fgColor indexed="64"/>
          <bgColor rgb="FFFF0000"/>
        </patternFill>
      </fill>
      <alignment horizontal="right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  <protection locked="1" hidden="0"/>
    </dxf>
    <dxf>
      <numFmt numFmtId="30" formatCode="@"/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rgb="FFFF0000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[$-10409]hh:mm\ AM/PM;@"/>
      <fill>
        <patternFill patternType="solid">
          <fgColor indexed="64"/>
          <bgColor theme="2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1" formatCode="0"/>
      <fill>
        <patternFill patternType="solid">
          <fgColor indexed="64"/>
          <bgColor theme="6" tint="0.39997558519241921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numFmt numFmtId="1" formatCode="0"/>
      <fill>
        <patternFill patternType="solid">
          <fgColor indexed="64"/>
          <bgColor theme="6" tint="0.39997558519241921"/>
        </patternFill>
      </fill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rgb="FFFF0000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1" hidden="0"/>
    </dxf>
    <dxf>
      <numFmt numFmtId="0" formatCode="General"/>
      <fill>
        <patternFill patternType="solid">
          <fgColor indexed="64"/>
          <bgColor rgb="FFFF0000"/>
        </patternFill>
      </fill>
      <protection locked="1" hidden="0"/>
    </dxf>
    <dxf>
      <numFmt numFmtId="0" formatCode="General"/>
      <fill>
        <patternFill>
          <bgColor rgb="FFFF0000"/>
        </patternFill>
      </fill>
      <protection locked="1" hidden="0"/>
    </dxf>
    <dxf>
      <numFmt numFmtId="0" formatCode="General"/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bgColor rgb="FFFF0000"/>
        </patternFill>
      </fill>
      <alignment horizontal="general" vertical="bottom" textRotation="0" wrapText="1" indent="0" justifyLastLine="0" shrinkToFit="0" readingOrder="0"/>
      <protection locked="1" hidden="0"/>
    </dxf>
    <dxf>
      <fill>
        <patternFill>
          <bgColor theme="6" tint="0.39997558519241921"/>
        </patternFill>
      </fill>
      <protection locked="0" hidden="0"/>
    </dxf>
    <dxf>
      <fill>
        <patternFill>
          <bgColor theme="6" tint="0.39997558519241921"/>
        </patternFill>
      </fill>
      <protection locked="0" hidden="0"/>
    </dxf>
    <dxf>
      <fill>
        <patternFill>
          <bgColor theme="6" tint="0.39997558519241921"/>
        </patternFill>
      </fill>
      <protection locked="0" hidden="0"/>
    </dxf>
    <dxf>
      <fill>
        <patternFill>
          <bgColor theme="6" tint="0.39997558519241921"/>
        </patternFill>
      </fill>
      <protection locked="0" hidden="0"/>
    </dxf>
    <dxf>
      <fill>
        <patternFill>
          <bgColor theme="6" tint="0.39997558519241921"/>
        </patternFill>
      </fill>
      <protection locked="0" hidden="0"/>
    </dxf>
    <dxf>
      <fill>
        <patternFill>
          <bgColor theme="6" tint="0.39997558519241921"/>
        </patternFill>
      </fill>
      <protection locked="0" hidden="0"/>
    </dxf>
    <dxf>
      <alignment horizontal="left" vertical="bottom" textRotation="0" wrapText="1" indent="0" justifyLastLine="0" shrinkToFit="0" readingOrder="0"/>
      <protection locked="0" hidden="0"/>
    </dxf>
    <dxf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9" defaultPivotStyle="PivotStyleLight16"/>
  <colors>
    <mruColors>
      <color rgb="FF7EC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eetMetadata" Target="metadata.xml"/><Relationship Id="rId39" Type="http://schemas.openxmlformats.org/officeDocument/2006/relationships/customXml" Target="../customXml/item10.xml"/><Relationship Id="rId21" Type="http://schemas.openxmlformats.org/officeDocument/2006/relationships/pivotCacheDefinition" Target="pivotCache/pivotCacheDefinition2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alcChain" Target="calcChain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microsoft.com/office/2017/10/relationships/person" Target="persons/person.xml"/><Relationship Id="rId36" Type="http://schemas.openxmlformats.org/officeDocument/2006/relationships/customXml" Target="../customXml/item7.xml"/><Relationship Id="rId49" Type="http://schemas.openxmlformats.org/officeDocument/2006/relationships/customXml" Target="../customXml/item2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48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0" Type="http://schemas.openxmlformats.org/officeDocument/2006/relationships/pivotCacheDefinition" Target="pivotCache/pivotCacheDefinition1.xml"/><Relationship Id="rId41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s\NewYug\raloa1\data\ktc\KTCL-master-data-202204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s\NewYug\raloa1\data\ktc\KTCL-master-data-202209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ion"/>
      <sheetName val="Report"/>
      <sheetName val="New Schedule Copy"/>
      <sheetName val="ShortCodesNew"/>
      <sheetName val="ShortCodes"/>
      <sheetName val="Sheet1 (2)"/>
      <sheetName val="TripTypeMaster"/>
      <sheetName val="BusTypeMaster"/>
      <sheetName val="Schedule Summary Automated"/>
      <sheetName val="VSD"/>
      <sheetName val="ETM Routes"/>
      <sheetName val="ETM Routes Summary"/>
      <sheetName val="Sheet5"/>
      <sheetName val="AllSchedules"/>
      <sheetName val="Code issues"/>
      <sheetName val="Schedule Copy"/>
      <sheetName val="Bus Stand Timings"/>
      <sheetName val="Chronological departures"/>
      <sheetName val="Schedule report"/>
      <sheetName val="Schedule Summary"/>
      <sheetName val="CodeCorrectionSummary"/>
      <sheetName val="CodeSummary"/>
      <sheetName val="CodeCorrection"/>
      <sheetName val="Schedule Copy_old"/>
      <sheetName val="CompanyMaster"/>
      <sheetName val="VehicleModelMaster"/>
      <sheetName val="Fleet Position"/>
      <sheetName val="Trip Count"/>
      <sheetName val="BusType Count"/>
      <sheetName val="NewCodes_old"/>
      <sheetName val="Crew"/>
      <sheetName val="Codes"/>
      <sheetName val="Bus Type"/>
      <sheetName val="INT_ALL_DEPOTS"/>
      <sheetName val="ALL SUMMARY"/>
      <sheetName val="Destination report"/>
      <sheetName val="Vsd Summary"/>
      <sheetName val="Prv Summary"/>
      <sheetName val="Pnj Summary"/>
      <sheetName val="Mrg Summary"/>
      <sheetName val="TOMAKE"/>
      <sheetName val="Dashboard"/>
      <sheetName val="tara"/>
      <sheetName val="etm_routes"/>
      <sheetName val="etm_route_stages"/>
      <sheetName val="Sheet1"/>
      <sheetName val="Sheet2"/>
      <sheetName val="KTCL-master-data-20220409"/>
    </sheetNames>
    <sheetDataSet>
      <sheetData sheetId="0"/>
      <sheetData sheetId="1"/>
      <sheetData sheetId="2"/>
      <sheetData sheetId="3">
        <row r="2">
          <cell r="B2" t="str">
            <v>RDO</v>
          </cell>
        </row>
      </sheetData>
      <sheetData sheetId="4">
        <row r="2">
          <cell r="B2" t="str">
            <v>ABD</v>
          </cell>
        </row>
      </sheetData>
      <sheetData sheetId="5"/>
      <sheetData sheetId="6">
        <row r="2">
          <cell r="A2" t="str">
            <v>Shuttle</v>
          </cell>
        </row>
      </sheetData>
      <sheetData sheetId="7">
        <row r="2">
          <cell r="A2" t="str">
            <v>Mini</v>
          </cell>
        </row>
      </sheetData>
      <sheetData sheetId="8"/>
      <sheetData sheetId="9"/>
      <sheetData sheetId="10">
        <row r="2">
          <cell r="S2" t="str">
            <v>PRV:ADV-MRC-PNJ</v>
          </cell>
        </row>
      </sheetData>
      <sheetData sheetId="11"/>
      <sheetData sheetId="12"/>
      <sheetData sheetId="13"/>
      <sheetData sheetId="14"/>
      <sheetData sheetId="15">
        <row r="4">
          <cell r="A4" t="str">
            <v>VSD:1A2:VSD-PNJ-SOLAPUR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A/L CHEETAH S/L</v>
          </cell>
        </row>
      </sheetData>
      <sheetData sheetId="26">
        <row r="2">
          <cell r="A2" t="str">
            <v>MRG</v>
          </cell>
        </row>
      </sheetData>
      <sheetData sheetId="27"/>
      <sheetData sheetId="28"/>
      <sheetData sheetId="29">
        <row r="2">
          <cell r="B2" t="str">
            <v xml:space="preserve"> RAI AMYAKA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ster Schedule"/>
      <sheetName val="Master Schedule Summary"/>
      <sheetName val="ShortCodesNew"/>
      <sheetName val="RouteStages"/>
      <sheetName val="Number Assignment"/>
      <sheetName val="KTCL Timings"/>
      <sheetName val="TripTypeMaster"/>
      <sheetName val="BusTypeMaster"/>
      <sheetName val="All_Depo_Route_stage_with_short"/>
      <sheetName val="Multiple Reports"/>
      <sheetName val="Route summary"/>
      <sheetName val="Simple Report"/>
      <sheetName val="Advanced Pivot Report"/>
      <sheetName val="Night-out report"/>
      <sheetName val="Pivot Report"/>
      <sheetName val="Old Report"/>
      <sheetName val="VehicleModelMaster"/>
      <sheetName val="StopMaster"/>
      <sheetName val="States Master"/>
      <sheetName val="Non-Goa stops Master"/>
      <sheetName val="Sheet5"/>
      <sheetName val="Vsd Dpt"/>
      <sheetName val="Prv Dpt"/>
      <sheetName val="Pnj Dpt."/>
      <sheetName val="Vsd Summary"/>
      <sheetName val="Prv Summary"/>
      <sheetName val="Pnj Summary"/>
      <sheetName val="Mrg Summary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Shuttle</v>
          </cell>
        </row>
        <row r="3">
          <cell r="A3" t="str">
            <v>Express</v>
          </cell>
        </row>
        <row r="4">
          <cell r="A4" t="str">
            <v>Local</v>
          </cell>
        </row>
        <row r="5">
          <cell r="A5" t="str">
            <v>Interstate pre-booked</v>
          </cell>
        </row>
        <row r="6">
          <cell r="A6" t="str">
            <v>Aided school</v>
          </cell>
        </row>
        <row r="7">
          <cell r="A7" t="str">
            <v>Unknown</v>
          </cell>
        </row>
        <row r="8">
          <cell r="A8" t="str">
            <v>Govt School</v>
          </cell>
        </row>
        <row r="9">
          <cell r="A9" t="str">
            <v>Non-service</v>
          </cell>
        </row>
        <row r="10">
          <cell r="A10" t="str">
            <v>Pass-holders only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ash Ganthe" id="{3D15C8BE-4E00-4D13-AD94-E610ECFE791B}" userId="S::yash_ganthe@persistent.com::07d85bcd-f1f3-4774-b0b1-547837f5af21" providerId="AD"/>
</personList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Ganthe" refreshedDate="44892.708497106483" createdVersion="5" refreshedVersion="7" minRefreshableVersion="3" recordCount="0" supportSubquery="1" supportAdvancedDrill="1" xr:uid="{00000000-000A-0000-FFFF-FFFF00000000}">
  <cacheSource type="external" connectionId="8"/>
  <cacheFields count="3">
    <cacheField name="[RouteStages].[Route].[Route]" caption="Route" numFmtId="0" hierarchy="10" level="1">
      <sharedItems containsSemiMixedTypes="0" containsNonDate="0" containsString="0"/>
    </cacheField>
    <cacheField name="[RouteStages].[Km from Source].[Km from Source]" caption="Km from Source" numFmtId="0" hierarchy="11" level="1">
      <sharedItems containsSemiMixedTypes="0" containsString="0" containsNumber="1" containsInteger="1" minValue="0" maxValue="15" count="13">
        <n v="0"/>
        <n v="2"/>
        <n v="4"/>
        <n v="6"/>
        <n v="7"/>
        <n v="8"/>
        <n v="9"/>
        <n v="10"/>
        <n v="11"/>
        <n v="12"/>
        <n v="13"/>
        <n v="14"/>
        <n v="15"/>
      </sharedItems>
      <extLst>
        <ext xmlns:x15="http://schemas.microsoft.com/office/spreadsheetml/2010/11/main" uri="{4F2E5C28-24EA-4eb8-9CBF-B6C8F9C3D259}">
          <x15:cachedUniqueNames>
            <x15:cachedUniqueName index="0" name="[RouteStages].[Km from Source].&amp;[0]"/>
            <x15:cachedUniqueName index="1" name="[RouteStages].[Km from Source].&amp;[2]"/>
            <x15:cachedUniqueName index="2" name="[RouteStages].[Km from Source].&amp;[4]"/>
            <x15:cachedUniqueName index="3" name="[RouteStages].[Km from Source].&amp;[6]"/>
            <x15:cachedUniqueName index="4" name="[RouteStages].[Km from Source].&amp;[7]"/>
            <x15:cachedUniqueName index="5" name="[RouteStages].[Km from Source].&amp;[8]"/>
            <x15:cachedUniqueName index="6" name="[RouteStages].[Km from Source].&amp;[9]"/>
            <x15:cachedUniqueName index="7" name="[RouteStages].[Km from Source].&amp;[10]"/>
            <x15:cachedUniqueName index="8" name="[RouteStages].[Km from Source].&amp;[11]"/>
            <x15:cachedUniqueName index="9" name="[RouteStages].[Km from Source].&amp;[12]"/>
            <x15:cachedUniqueName index="10" name="[RouteStages].[Km from Source].&amp;[13]"/>
            <x15:cachedUniqueName index="11" name="[RouteStages].[Km from Source].&amp;[14]"/>
            <x15:cachedUniqueName index="12" name="[RouteStages].[Km from Source].&amp;[15]"/>
          </x15:cachedUniqueNames>
        </ext>
      </extLst>
    </cacheField>
    <cacheField name="[RouteStages].[Stop].[Stop]" caption="Stop" numFmtId="0" hierarchy="12" level="1">
      <sharedItems count="15">
        <s v="Panaji Bus Stand"/>
        <s v="Ferry"/>
        <s v="Market"/>
        <s v="Campal (St. Inez)"/>
        <s v="Miramar"/>
        <s v="Tonca"/>
        <s v="Taleigao Cross"/>
        <s v="Laxmi Restaurant"/>
        <s v="NIO Circle"/>
        <s v="Villa sol"/>
        <s v="University Colony"/>
        <s v="University Library"/>
        <s v="GDR"/>
        <s v="A.I.R."/>
        <s v="GMC Bambolim"/>
      </sharedItems>
      <extLst>
        <ext xmlns:x15="http://schemas.microsoft.com/office/spreadsheetml/2010/11/main" uri="{4F2E5C28-24EA-4eb8-9CBF-B6C8F9C3D259}">
          <x15:cachedUniqueNames>
            <x15:cachedUniqueName index="0" name="[RouteStages].[Stop].&amp;[Panaji Bus Stand]"/>
            <x15:cachedUniqueName index="1" name="[RouteStages].[Stop].&amp;[Ferry]"/>
            <x15:cachedUniqueName index="2" name="[RouteStages].[Stop].&amp;[Market]"/>
            <x15:cachedUniqueName index="3" name="[RouteStages].[Stop].&amp;[Campal (St. Inez)]"/>
            <x15:cachedUniqueName index="4" name="[RouteStages].[Stop].&amp;[Miramar]"/>
            <x15:cachedUniqueName index="5" name="[RouteStages].[Stop].&amp;[Tonca]"/>
            <x15:cachedUniqueName index="6" name="[RouteStages].[Stop].&amp;[Taleigao Cross]"/>
            <x15:cachedUniqueName index="7" name="[RouteStages].[Stop].&amp;[Laxmi Restaurant]"/>
            <x15:cachedUniqueName index="8" name="[RouteStages].[Stop].&amp;[NIO Circle]"/>
            <x15:cachedUniqueName index="9" name="[RouteStages].[Stop].&amp;[Villa sol]"/>
            <x15:cachedUniqueName index="10" name="[RouteStages].[Stop].&amp;[University Colony]"/>
            <x15:cachedUniqueName index="11" name="[RouteStages].[Stop].&amp;[University Library]"/>
            <x15:cachedUniqueName index="12" name="[RouteStages].[Stop].&amp;[GDR]"/>
            <x15:cachedUniqueName index="13" name="[RouteStages].[Stop].&amp;[A.I.R.]"/>
            <x15:cachedUniqueName index="14" name="[RouteStages].[Stop].&amp;[GMC Bambolim]"/>
          </x15:cachedUniqueNames>
        </ext>
      </extLst>
    </cacheField>
  </cacheFields>
  <cacheHierarchies count="20">
    <cacheHierarchy uniqueName="[Merge1].[Route]" caption="Route" attribute="1" defaultMemberUniqueName="[Merge1].[Route].[All]" allUniqueName="[Merge1].[Route].[All]" dimensionUniqueName="[Merge1]" displayFolder="" count="0" memberValueDatatype="130" unbalanced="0"/>
    <cacheHierarchy uniqueName="[Merge1].[Km from Source]" caption="Km from Source" attribute="1" defaultMemberUniqueName="[Merge1].[Km from Source].[All]" allUniqueName="[Merge1].[Km from Source].[All]" dimensionUniqueName="[Merge1]" displayFolder="" count="0" memberValueDatatype="20" unbalanced="0"/>
    <cacheHierarchy uniqueName="[Merge1].[Origin]" caption="Origin" attribute="1" defaultMemberUniqueName="[Merge1].[Origin].[All]" allUniqueName="[Merge1].[Origin].[All]" dimensionUniqueName="[Merge1]" displayFolder="" count="0" memberValueDatatype="130" unbalanced="0"/>
    <cacheHierarchy uniqueName="[Merge1].[Origin Code]" caption="Origin Code" attribute="1" defaultMemberUniqueName="[Merge1].[Origin Code].[All]" allUniqueName="[Merge1].[Origin Code].[All]" dimensionUniqueName="[Merge1]" displayFolder="" count="0" memberValueDatatype="130" unbalanced="0"/>
    <cacheHierarchy uniqueName="[Merge1].[Stage Name]" caption="Stage Name" attribute="1" defaultMemberUniqueName="[Merge1].[Stage Name].[All]" allUniqueName="[Merge1].[Stage Name].[All]" dimensionUniqueName="[Merge1]" displayFolder="" count="0" memberValueDatatype="130" unbalanced="0"/>
    <cacheHierarchy uniqueName="[Merge1].[Km from Origin]" caption="Km from Origin" attribute="1" defaultMemberUniqueName="[Merge1].[Km from Origin].[All]" allUniqueName="[Merge1].[Km from Origin].[All]" dimensionUniqueName="[Merge1]" displayFolder="" count="0" memberValueDatatype="20" unbalanced="0"/>
    <cacheHierarchy uniqueName="[Merge1].[Destination Code]" caption="Destination Code" attribute="1" defaultMemberUniqueName="[Merge1].[Destination Code].[All]" allUniqueName="[Merge1].[Destination Code].[All]" dimensionUniqueName="[Merge1]" displayFolder="" count="0" memberValueDatatype="130" unbalanced="0"/>
    <cacheHierarchy uniqueName="[Merge1].[Destination Stage Name]" caption="Destination Stage Name" attribute="1" defaultMemberUniqueName="[Merge1].[Destination Stage Name].[All]" allUniqueName="[Merge1].[Destination Stage Name].[All]" dimensionUniqueName="[Merge1]" displayFolder="" count="0" memberValueDatatype="130" unbalanced="0"/>
    <cacheHierarchy uniqueName="[Merge1].[Destination]" caption="Destination" attribute="1" defaultMemberUniqueName="[Merge1].[Destination].[All]" allUniqueName="[Merge1].[Destination].[All]" dimensionUniqueName="[Merge1]" displayFolder="" count="0" memberValueDatatype="130" unbalanced="0"/>
    <cacheHierarchy uniqueName="[Merge1].[Km Difference]" caption="Km Difference" attribute="1" defaultMemberUniqueName="[Merge1].[Km Difference].[All]" allUniqueName="[Merge1].[Km Difference].[All]" dimensionUniqueName="[Merge1]" displayFolder="" count="0" memberValueDatatype="20" unbalanced="0"/>
    <cacheHierarchy uniqueName="[RouteStages].[Route]" caption="Route" attribute="1" defaultMemberUniqueName="[RouteStages].[Route].[All]" allUniqueName="[RouteStages].[Route].[All]" dimensionUniqueName="[RouteStages]" displayFolder="" count="2" memberValueDatatype="130" unbalanced="0">
      <fieldsUsage count="2">
        <fieldUsage x="-1"/>
        <fieldUsage x="0"/>
      </fieldsUsage>
    </cacheHierarchy>
    <cacheHierarchy uniqueName="[RouteStages].[Km from Source]" caption="Km from Source" attribute="1" defaultMemberUniqueName="[RouteStages].[Km from Source].[All]" allUniqueName="[RouteStages].[Km from Source].[All]" dimensionUniqueName="[RouteStages]" displayFolder="" count="2" memberValueDatatype="20" unbalanced="0">
      <fieldsUsage count="2">
        <fieldUsage x="-1"/>
        <fieldUsage x="1"/>
      </fieldsUsage>
    </cacheHierarchy>
    <cacheHierarchy uniqueName="[RouteStages].[Stop]" caption="Stop" attribute="1" defaultMemberUniqueName="[RouteStages].[Stop].[All]" allUniqueName="[RouteStages].[Stop].[All]" dimensionUniqueName="[RouteStages]" displayFolder="" count="2" memberValueDatatype="130" unbalanced="0">
      <fieldsUsage count="2">
        <fieldUsage x="-1"/>
        <fieldUsage x="2"/>
      </fieldsUsage>
    </cacheHierarchy>
    <cacheHierarchy uniqueName="[RouteStages].[Stage Code]" caption="Stage Code" attribute="1" defaultMemberUniqueName="[RouteStages].[Stage Code].[All]" allUniqueName="[RouteStages].[Stage Code].[All]" dimensionUniqueName="[RouteStages]" displayFolder="" count="0" memberValueDatatype="130" unbalanced="0"/>
    <cacheHierarchy uniqueName="[RouteStages].[Stage Name]" caption="Stage Name" attribute="1" defaultMemberUniqueName="[RouteStages].[Stage Name].[All]" allUniqueName="[RouteStages].[Stage Name].[All]" dimensionUniqueName="[RouteStages]" displayFolder="" count="0" memberValueDatatype="130" unbalanced="0"/>
    <cacheHierarchy uniqueName="[Measures].[Sum of Km Difference]" caption="Sum of Km Difference" measure="1" displayFolder="" measureGroup="Merg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Fare]" caption="Fare" measure="1" displayFolder="" measureGroup="Merge1" count="0"/>
    <cacheHierarchy uniqueName="[Measures].[__XL_Count RouteStages]" caption="__XL_Count RouteStages" measure="1" displayFolder="" measureGroup="RouteStages" count="0" hidden="1"/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Merge1" uniqueName="[Merge1]" caption="Merge1"/>
    <dimension name="RouteStages" uniqueName="[RouteStages]" caption="RouteStages"/>
  </dimensions>
  <measureGroups count="2">
    <measureGroup name="Merge1" caption="Merge1"/>
    <measureGroup name="RouteStages" caption="RouteStage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Ganthe" refreshedDate="44892.711026273151" createdVersion="5" refreshedVersion="7" minRefreshableVersion="3" recordCount="0" supportSubquery="1" supportAdvancedDrill="1" xr:uid="{EB8B2346-26C5-40CF-BE45-6C621D269DCC}">
  <cacheSource type="external" connectionId="8"/>
  <cacheFields count="6">
    <cacheField name="[Merge1].[Route].[Route]" caption="Route" numFmtId="0" level="1">
      <sharedItems containsSemiMixedTypes="0" containsNonDate="0" containsString="0"/>
    </cacheField>
    <cacheField name="[Merge1].[Origin].[Origin]" caption="Origin" numFmtId="0" hierarchy="2" level="1">
      <sharedItems count="15">
        <s v="Panaji Bus Stand"/>
        <s v="Ferry"/>
        <s v="Market"/>
        <s v="Campal (St. Inez)"/>
        <s v="Miramar"/>
        <s v="Tonca"/>
        <s v="Taleigao Cross"/>
        <s v="Laxmi Restaurant"/>
        <s v="NIO Circle"/>
        <s v="Villa sol"/>
        <s v="University Colony"/>
        <s v="University Library"/>
        <s v="GDR"/>
        <s v="A.I.R."/>
        <s v="GMC Bambolim"/>
      </sharedItems>
      <extLst>
        <ext xmlns:x15="http://schemas.microsoft.com/office/spreadsheetml/2010/11/main" uri="{4F2E5C28-24EA-4eb8-9CBF-B6C8F9C3D259}">
          <x15:cachedUniqueNames>
            <x15:cachedUniqueName index="0" name="[Merge1].[Origin].&amp;[Panaji Bus Stand]"/>
            <x15:cachedUniqueName index="1" name="[Merge1].[Origin].&amp;[Ferry]"/>
            <x15:cachedUniqueName index="2" name="[Merge1].[Origin].&amp;[Market]"/>
            <x15:cachedUniqueName index="3" name="[Merge1].[Origin].&amp;[Campal (St. Inez)]"/>
            <x15:cachedUniqueName index="4" name="[Merge1].[Origin].&amp;[Miramar]"/>
            <x15:cachedUniqueName index="5" name="[Merge1].[Origin].&amp;[Tonca]"/>
            <x15:cachedUniqueName index="6" name="[Merge1].[Origin].&amp;[Taleigao Cross]"/>
            <x15:cachedUniqueName index="7" name="[Merge1].[Origin].&amp;[Laxmi Restaurant]"/>
            <x15:cachedUniqueName index="8" name="[Merge1].[Origin].&amp;[NIO Circle]"/>
            <x15:cachedUniqueName index="9" name="[Merge1].[Origin].&amp;[Villa sol]"/>
            <x15:cachedUniqueName index="10" name="[Merge1].[Origin].&amp;[University Colony]"/>
            <x15:cachedUniqueName index="11" name="[Merge1].[Origin].&amp;[University Library]"/>
            <x15:cachedUniqueName index="12" name="[Merge1].[Origin].&amp;[GDR]"/>
            <x15:cachedUniqueName index="13" name="[Merge1].[Origin].&amp;[A.I.R.]"/>
            <x15:cachedUniqueName index="14" name="[Merge1].[Origin].&amp;[GMC Bambolim]"/>
          </x15:cachedUniqueNames>
        </ext>
      </extLst>
    </cacheField>
    <cacheField name="[Merge1].[Destination].[Destination]" caption="Destination" numFmtId="0" hierarchy="8" level="1">
      <sharedItems containsBlank="1" count="16">
        <s v="Panaji Bus Stand"/>
        <s v="Ferry"/>
        <s v="Market"/>
        <s v="Campal (St. Inez)"/>
        <s v="Miramar"/>
        <s v="Tonca"/>
        <s v="Taleigao Cross"/>
        <s v="Laxmi Restaurant"/>
        <s v="NIO Circle"/>
        <s v="Villa sol"/>
        <s v="University Colony"/>
        <s v="University Library"/>
        <s v="GDR"/>
        <s v="A.I.R."/>
        <s v="GMC Bambolim"/>
        <m u="1"/>
      </sharedItems>
      <extLst>
        <ext xmlns:x15="http://schemas.microsoft.com/office/spreadsheetml/2010/11/main" uri="{4F2E5C28-24EA-4eb8-9CBF-B6C8F9C3D259}">
          <x15:cachedUniqueNames>
            <x15:cachedUniqueName index="0" name="[Merge1].[Destination].&amp;[Panaji Bus Stand]"/>
            <x15:cachedUniqueName index="1" name="[Merge1].[Destination].&amp;[Ferry]"/>
            <x15:cachedUniqueName index="2" name="[Merge1].[Destination].&amp;[Market]"/>
            <x15:cachedUniqueName index="3" name="[Merge1].[Destination].&amp;[Campal (St. Inez)]"/>
            <x15:cachedUniqueName index="4" name="[Merge1].[Destination].&amp;[Miramar]"/>
            <x15:cachedUniqueName index="5" name="[Merge1].[Destination].&amp;[Tonca]"/>
            <x15:cachedUniqueName index="6" name="[Merge1].[Destination].&amp;[Taleigao Cross]"/>
            <x15:cachedUniqueName index="7" name="[Merge1].[Destination].&amp;[Laxmi Restaurant]"/>
            <x15:cachedUniqueName index="8" name="[Merge1].[Destination].&amp;[NIO Circle]"/>
            <x15:cachedUniqueName index="9" name="[Merge1].[Destination].&amp;[Villa sol]"/>
            <x15:cachedUniqueName index="10" name="[Merge1].[Destination].&amp;[University Colony]"/>
            <x15:cachedUniqueName index="11" name="[Merge1].[Destination].&amp;[University Library]"/>
            <x15:cachedUniqueName index="12" name="[Merge1].[Destination].&amp;[GDR]"/>
            <x15:cachedUniqueName index="13" name="[Merge1].[Destination].&amp;[A.I.R.]"/>
            <x15:cachedUniqueName index="14" name="[Merge1].[Destination].&amp;[GMC Bambolim]"/>
          </x15:cachedUniqueNames>
        </ext>
      </extLst>
    </cacheField>
    <cacheField name="[Merge1].[Km from Origin].[Km from Origin]" caption="Km from Origin" numFmtId="0" hierarchy="5" level="1">
      <sharedItems containsSemiMixedTypes="0" containsString="0" containsNumber="1" containsInteger="1" minValue="0" maxValue="15" count="13">
        <n v="0"/>
        <n v="2"/>
        <n v="4"/>
        <n v="6"/>
        <n v="7"/>
        <n v="8"/>
        <n v="9"/>
        <n v="10"/>
        <n v="11"/>
        <n v="12"/>
        <n v="13"/>
        <n v="14"/>
        <n v="15"/>
      </sharedItems>
      <extLst>
        <ext xmlns:x15="http://schemas.microsoft.com/office/spreadsheetml/2010/11/main" uri="{4F2E5C28-24EA-4eb8-9CBF-B6C8F9C3D259}">
          <x15:cachedUniqueNames>
            <x15:cachedUniqueName index="0" name="[Merge1].[Km from Origin].&amp;[0]"/>
            <x15:cachedUniqueName index="1" name="[Merge1].[Km from Origin].&amp;[2]"/>
            <x15:cachedUniqueName index="2" name="[Merge1].[Km from Origin].&amp;[4]"/>
            <x15:cachedUniqueName index="3" name="[Merge1].[Km from Origin].&amp;[6]"/>
            <x15:cachedUniqueName index="4" name="[Merge1].[Km from Origin].&amp;[7]"/>
            <x15:cachedUniqueName index="5" name="[Merge1].[Km from Origin].&amp;[8]"/>
            <x15:cachedUniqueName index="6" name="[Merge1].[Km from Origin].&amp;[9]"/>
            <x15:cachedUniqueName index="7" name="[Merge1].[Km from Origin].&amp;[10]"/>
            <x15:cachedUniqueName index="8" name="[Merge1].[Km from Origin].&amp;[11]"/>
            <x15:cachedUniqueName index="9" name="[Merge1].[Km from Origin].&amp;[12]"/>
            <x15:cachedUniqueName index="10" name="[Merge1].[Km from Origin].&amp;[13]"/>
            <x15:cachedUniqueName index="11" name="[Merge1].[Km from Origin].&amp;[14]"/>
            <x15:cachedUniqueName index="12" name="[Merge1].[Km from Origin].&amp;[15]"/>
          </x15:cachedUniqueNames>
        </ext>
      </extLst>
    </cacheField>
    <cacheField name="[Merge1].[Km from Source].[Km from Source]" caption="Km from Source" numFmtId="0" hierarchy="1" level="1">
      <sharedItems containsSemiMixedTypes="0" containsString="0" containsNumber="1" containsInteger="1" minValue="0" maxValue="15" count="13">
        <n v="0"/>
        <n v="2"/>
        <n v="4"/>
        <n v="6"/>
        <n v="7"/>
        <n v="8"/>
        <n v="9"/>
        <n v="10"/>
        <n v="11"/>
        <n v="12"/>
        <n v="13"/>
        <n v="14"/>
        <n v="15"/>
      </sharedItems>
      <extLst>
        <ext xmlns:x15="http://schemas.microsoft.com/office/spreadsheetml/2010/11/main" uri="{4F2E5C28-24EA-4eb8-9CBF-B6C8F9C3D259}">
          <x15:cachedUniqueNames>
            <x15:cachedUniqueName index="0" name="[Merge1].[Km from Source].&amp;[0]"/>
            <x15:cachedUniqueName index="1" name="[Merge1].[Km from Source].&amp;[2]"/>
            <x15:cachedUniqueName index="2" name="[Merge1].[Km from Source].&amp;[4]"/>
            <x15:cachedUniqueName index="3" name="[Merge1].[Km from Source].&amp;[6]"/>
            <x15:cachedUniqueName index="4" name="[Merge1].[Km from Source].&amp;[7]"/>
            <x15:cachedUniqueName index="5" name="[Merge1].[Km from Source].&amp;[8]"/>
            <x15:cachedUniqueName index="6" name="[Merge1].[Km from Source].&amp;[9]"/>
            <x15:cachedUniqueName index="7" name="[Merge1].[Km from Source].&amp;[10]"/>
            <x15:cachedUniqueName index="8" name="[Merge1].[Km from Source].&amp;[11]"/>
            <x15:cachedUniqueName index="9" name="[Merge1].[Km from Source].&amp;[12]"/>
            <x15:cachedUniqueName index="10" name="[Merge1].[Km from Source].&amp;[13]"/>
            <x15:cachedUniqueName index="11" name="[Merge1].[Km from Source].&amp;[14]"/>
            <x15:cachedUniqueName index="12" name="[Merge1].[Km from Source].&amp;[15]"/>
          </x15:cachedUniqueNames>
        </ext>
      </extLst>
    </cacheField>
    <cacheField name="[Measures].[Fare]" caption="Fare" numFmtId="0" hierarchy="16" level="32767"/>
  </cacheFields>
  <cacheHierarchies count="20">
    <cacheHierarchy uniqueName="[Merge1].[Route]" caption="Route" attribute="1" defaultMemberUniqueName="[Merge1].[Route].[All]" allUniqueName="[Merge1].[Route].[All]" dimensionUniqueName="[Merge1]" displayFolder="" count="2" memberValueDatatype="130" unbalanced="0">
      <fieldsUsage count="2">
        <fieldUsage x="-1"/>
        <fieldUsage x="0"/>
      </fieldsUsage>
    </cacheHierarchy>
    <cacheHierarchy uniqueName="[Merge1].[Km from Source]" caption="Km from Source" attribute="1" defaultMemberUniqueName="[Merge1].[Km from Source].[All]" allUniqueName="[Merge1].[Km from Source].[All]" dimensionUniqueName="[Merge1]" displayFolder="" count="2" memberValueDatatype="20" unbalanced="0">
      <fieldsUsage count="2">
        <fieldUsage x="-1"/>
        <fieldUsage x="4"/>
      </fieldsUsage>
    </cacheHierarchy>
    <cacheHierarchy uniqueName="[Merge1].[Origin]" caption="Origin" attribute="1" defaultMemberUniqueName="[Merge1].[Origin].[All]" allUniqueName="[Merge1].[Origin].[All]" dimensionUniqueName="[Merge1]" displayFolder="" count="2" memberValueDatatype="130" unbalanced="0">
      <fieldsUsage count="2">
        <fieldUsage x="-1"/>
        <fieldUsage x="1"/>
      </fieldsUsage>
    </cacheHierarchy>
    <cacheHierarchy uniqueName="[Merge1].[Origin Code]" caption="Origin Code" attribute="1" defaultMemberUniqueName="[Merge1].[Origin Code].[All]" allUniqueName="[Merge1].[Origin Code].[All]" dimensionUniqueName="[Merge1]" displayFolder="" count="0" memberValueDatatype="130" unbalanced="0"/>
    <cacheHierarchy uniqueName="[Merge1].[Stage Name]" caption="Stage Name" attribute="1" defaultMemberUniqueName="[Merge1].[Stage Name].[All]" allUniqueName="[Merge1].[Stage Name].[All]" dimensionUniqueName="[Merge1]" displayFolder="" count="0" memberValueDatatype="130" unbalanced="0"/>
    <cacheHierarchy uniqueName="[Merge1].[Km from Origin]" caption="Km from Origin" attribute="1" defaultMemberUniqueName="[Merge1].[Km from Origin].[All]" allUniqueName="[Merge1].[Km from Origin].[All]" dimensionUniqueName="[Merge1]" displayFolder="" count="2" memberValueDatatype="20" unbalanced="0">
      <fieldsUsage count="2">
        <fieldUsage x="-1"/>
        <fieldUsage x="3"/>
      </fieldsUsage>
    </cacheHierarchy>
    <cacheHierarchy uniqueName="[Merge1].[Destination Code]" caption="Destination Code" attribute="1" defaultMemberUniqueName="[Merge1].[Destination Code].[All]" allUniqueName="[Merge1].[Destination Code].[All]" dimensionUniqueName="[Merge1]" displayFolder="" count="0" memberValueDatatype="130" unbalanced="0"/>
    <cacheHierarchy uniqueName="[Merge1].[Destination Stage Name]" caption="Destination Stage Name" attribute="1" defaultMemberUniqueName="[Merge1].[Destination Stage Name].[All]" allUniqueName="[Merge1].[Destination Stage Name].[All]" dimensionUniqueName="[Merge1]" displayFolder="" count="0" memberValueDatatype="130" unbalanced="0"/>
    <cacheHierarchy uniqueName="[Merge1].[Destination]" caption="Destination" attribute="1" defaultMemberUniqueName="[Merge1].[Destination].[All]" allUniqueName="[Merge1].[Destination].[All]" dimensionUniqueName="[Merge1]" displayFolder="" count="2" memberValueDatatype="130" unbalanced="0">
      <fieldsUsage count="2">
        <fieldUsage x="-1"/>
        <fieldUsage x="2"/>
      </fieldsUsage>
    </cacheHierarchy>
    <cacheHierarchy uniqueName="[Merge1].[Km Difference]" caption="Km Difference" attribute="1" defaultMemberUniqueName="[Merge1].[Km Difference].[All]" allUniqueName="[Merge1].[Km Difference].[All]" dimensionUniqueName="[Merge1]" displayFolder="" count="0" memberValueDatatype="20" unbalanced="0"/>
    <cacheHierarchy uniqueName="[RouteStages].[Route]" caption="Route" attribute="1" defaultMemberUniqueName="[RouteStages].[Route].[All]" allUniqueName="[RouteStages].[Route].[All]" dimensionUniqueName="[RouteStages]" displayFolder="" count="0" memberValueDatatype="130" unbalanced="0"/>
    <cacheHierarchy uniqueName="[RouteStages].[Km from Source]" caption="Km from Source" attribute="1" defaultMemberUniqueName="[RouteStages].[Km from Source].[All]" allUniqueName="[RouteStages].[Km from Source].[All]" dimensionUniqueName="[RouteStages]" displayFolder="" count="0" memberValueDatatype="20" unbalanced="0"/>
    <cacheHierarchy uniqueName="[RouteStages].[Stop]" caption="Stop" attribute="1" defaultMemberUniqueName="[RouteStages].[Stop].[All]" allUniqueName="[RouteStages].[Stop].[All]" dimensionUniqueName="[RouteStages]" displayFolder="" count="0" memberValueDatatype="130" unbalanced="0"/>
    <cacheHierarchy uniqueName="[RouteStages].[Stage Code]" caption="Stage Code" attribute="1" defaultMemberUniqueName="[RouteStages].[Stage Code].[All]" allUniqueName="[RouteStages].[Stage Code].[All]" dimensionUniqueName="[RouteStages]" displayFolder="" count="0" memberValueDatatype="130" unbalanced="0"/>
    <cacheHierarchy uniqueName="[RouteStages].[Stage Name]" caption="Stage Name" attribute="1" defaultMemberUniqueName="[RouteStages].[Stage Name].[All]" allUniqueName="[RouteStages].[Stage Name].[All]" dimensionUniqueName="[RouteStages]" displayFolder="" count="0" memberValueDatatype="130" unbalanced="0"/>
    <cacheHierarchy uniqueName="[Measures].[Sum of Km Difference]" caption="Sum of Km Difference" measure="1" displayFolder="" measureGroup="Merge1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Fare]" caption="Fare" measure="1" displayFolder="" measureGroup="Merge1" count="0" oneField="1">
      <fieldsUsage count="1">
        <fieldUsage x="5"/>
      </fieldsUsage>
    </cacheHierarchy>
    <cacheHierarchy uniqueName="[Measures].[__XL_Count RouteStages]" caption="__XL_Count RouteStages" measure="1" displayFolder="" measureGroup="RouteStages" count="0" hidden="1"/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Merge1" uniqueName="[Merge1]" caption="Merge1"/>
    <dimension name="RouteStages" uniqueName="[RouteStages]" caption="RouteStages"/>
  </dimensions>
  <measureGroups count="2">
    <measureGroup name="Merge1" caption="Merge1"/>
    <measureGroup name="RouteStages" caption="RouteStage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07F65-A7A0-49AA-BD98-D68B9CD151B2}" name="PivotTable2" cacheId="10" applyNumberFormats="0" applyBorderFormats="0" applyFontFormats="0" applyPatternFormats="0" applyAlignmentFormats="0" applyWidthHeightFormats="1" dataCaption="Values" tag="46b7b152-f66b-4a78-adf2-0368fde60a17" updatedVersion="7" minRefreshableVersion="3" useAutoFormatting="1" rowGrandTotals="0" colGrandTotals="0" itemPrintTitles="1" createdVersion="5" indent="0" outline="1" outlineData="1" multipleFieldFilters="0">
  <location ref="B3:R20" firstHeaderRow="1" firstDataRow="3" firstDataCol="2" rowPageCount="1" colPageCount="1"/>
  <pivotFields count="6">
    <pivotField axis="axisPage" allDrilled="1" subtotalTop="0" showAll="0" dataSourceSort="1" defaultSubtotal="0" defaultAttributeDrillState="1"/>
    <pivotField axis="axisRow" allDrilled="1" outline="0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/>
  </pivotFields>
  <rowFields count="2">
    <field x="4"/>
    <field x="1"/>
  </rowFields>
  <rowItems count="15">
    <i>
      <x/>
      <x/>
    </i>
    <i>
      <x v="1"/>
      <x v="1"/>
    </i>
    <i r="1">
      <x v="2"/>
    </i>
    <i>
      <x v="2"/>
      <x v="3"/>
    </i>
    <i>
      <x v="3"/>
      <x v="4"/>
    </i>
    <i r="1">
      <x v="5"/>
    </i>
    <i>
      <x v="4"/>
      <x v="6"/>
    </i>
    <i>
      <x v="5"/>
      <x v="7"/>
    </i>
    <i>
      <x v="6"/>
      <x v="8"/>
    </i>
    <i>
      <x v="7"/>
      <x v="9"/>
    </i>
    <i>
      <x v="8"/>
      <x v="10"/>
    </i>
    <i>
      <x v="9"/>
      <x v="11"/>
    </i>
    <i>
      <x v="10"/>
      <x v="12"/>
    </i>
    <i>
      <x v="11"/>
      <x v="13"/>
    </i>
    <i>
      <x v="12"/>
      <x v="14"/>
    </i>
  </rowItems>
  <colFields count="2">
    <field x="3"/>
    <field x="2"/>
  </colFields>
  <colItems count="15">
    <i>
      <x/>
      <x/>
    </i>
    <i>
      <x v="1"/>
      <x v="1"/>
    </i>
    <i r="1">
      <x v="2"/>
    </i>
    <i>
      <x v="2"/>
      <x v="3"/>
    </i>
    <i>
      <x v="3"/>
      <x v="4"/>
    </i>
    <i r="1">
      <x v="5"/>
    </i>
    <i>
      <x v="4"/>
      <x v="6"/>
    </i>
    <i>
      <x v="5"/>
      <x v="7"/>
    </i>
    <i>
      <x v="6"/>
      <x v="8"/>
    </i>
    <i>
      <x v="7"/>
      <x v="9"/>
    </i>
    <i>
      <x v="8"/>
      <x v="10"/>
    </i>
    <i>
      <x v="9"/>
      <x v="11"/>
    </i>
    <i>
      <x v="10"/>
      <x v="12"/>
    </i>
    <i>
      <x v="11"/>
      <x v="13"/>
    </i>
    <i>
      <x v="12"/>
      <x v="14"/>
    </i>
  </colItems>
  <pageFields count="1">
    <pageField fld="0" hier="0" name="[Merge1].[Route].&amp;[GMC-GUN-DNP-MRM-PNJ]" cap="GMC-GUN-DNP-MRM-PNJ"/>
  </pageFields>
  <dataFields count="1">
    <dataField fld="5" subtotal="count" baseField="0" baseItem="0"/>
  </dataFields>
  <formats count="35">
    <format dxfId="56">
      <pivotArea dataOnly="0" labelOnly="1" fieldPosition="0">
        <references count="2">
          <reference field="2" count="2">
            <x v="0"/>
            <x v="15"/>
          </reference>
          <reference field="3" count="1" selected="0">
            <x v="0"/>
          </reference>
        </references>
      </pivotArea>
    </format>
    <format dxfId="55">
      <pivotArea field="3" type="button" dataOnly="0" labelOnly="1" outline="0" axis="axisCol" fieldPosition="0"/>
    </format>
    <format dxfId="54">
      <pivotArea field="2" type="button" dataOnly="0" labelOnly="1" outline="0" axis="axisCol" fieldPosition="1"/>
    </format>
    <format dxfId="53">
      <pivotArea type="topRight" dataOnly="0" labelOnly="1" outline="0" fieldPosition="0"/>
    </format>
    <format dxfId="52">
      <pivotArea dataOnly="0" labelOnly="1" fieldPosition="0">
        <references count="1">
          <reference field="3" count="0"/>
        </references>
      </pivotArea>
    </format>
    <format dxfId="51">
      <pivotArea dataOnly="0" labelOnly="1" grandCol="1" outline="0" fieldPosition="0"/>
    </format>
    <format dxfId="50">
      <pivotArea dataOnly="0" labelOnly="1" fieldPosition="0">
        <references count="2">
          <reference field="2" count="1">
            <x v="0"/>
          </reference>
          <reference field="3" count="1" selected="0">
            <x v="0"/>
          </reference>
        </references>
      </pivotArea>
    </format>
    <format dxfId="49">
      <pivotArea dataOnly="0" labelOnly="1" fieldPosition="0">
        <references count="2">
          <reference field="2" count="2">
            <x v="1"/>
            <x v="2"/>
          </reference>
          <reference field="3" count="1" selected="0">
            <x v="1"/>
          </reference>
        </references>
      </pivotArea>
    </format>
    <format dxfId="48">
      <pivotArea dataOnly="0" labelOnly="1" fieldPosition="0">
        <references count="2">
          <reference field="2" count="1">
            <x v="3"/>
          </reference>
          <reference field="3" count="1" selected="0">
            <x v="2"/>
          </reference>
        </references>
      </pivotArea>
    </format>
    <format dxfId="47">
      <pivotArea dataOnly="0" labelOnly="1" fieldPosition="0">
        <references count="2">
          <reference field="2" count="2">
            <x v="4"/>
            <x v="5"/>
          </reference>
          <reference field="3" count="1" selected="0">
            <x v="3"/>
          </reference>
        </references>
      </pivotArea>
    </format>
    <format dxfId="46">
      <pivotArea dataOnly="0" labelOnly="1" fieldPosition="0">
        <references count="2">
          <reference field="2" count="1">
            <x v="6"/>
          </reference>
          <reference field="3" count="1" selected="0">
            <x v="4"/>
          </reference>
        </references>
      </pivotArea>
    </format>
    <format dxfId="45">
      <pivotArea dataOnly="0" labelOnly="1" fieldPosition="0">
        <references count="2">
          <reference field="2" count="1">
            <x v="7"/>
          </reference>
          <reference field="3" count="1" selected="0">
            <x v="5"/>
          </reference>
        </references>
      </pivotArea>
    </format>
    <format dxfId="44">
      <pivotArea dataOnly="0" labelOnly="1" fieldPosition="0">
        <references count="2">
          <reference field="2" count="1">
            <x v="8"/>
          </reference>
          <reference field="3" count="1" selected="0">
            <x v="6"/>
          </reference>
        </references>
      </pivotArea>
    </format>
    <format dxfId="43">
      <pivotArea dataOnly="0" labelOnly="1" fieldPosition="0">
        <references count="2">
          <reference field="2" count="1">
            <x v="9"/>
          </reference>
          <reference field="3" count="1" selected="0">
            <x v="7"/>
          </reference>
        </references>
      </pivotArea>
    </format>
    <format dxfId="42">
      <pivotArea dataOnly="0" labelOnly="1" fieldPosition="0">
        <references count="2">
          <reference field="2" count="1">
            <x v="10"/>
          </reference>
          <reference field="3" count="1" selected="0">
            <x v="8"/>
          </reference>
        </references>
      </pivotArea>
    </format>
    <format dxfId="41">
      <pivotArea dataOnly="0" labelOnly="1" fieldPosition="0">
        <references count="2">
          <reference field="2" count="1">
            <x v="11"/>
          </reference>
          <reference field="3" count="1" selected="0">
            <x v="9"/>
          </reference>
        </references>
      </pivotArea>
    </format>
    <format dxfId="40">
      <pivotArea dataOnly="0" labelOnly="1" fieldPosition="0">
        <references count="2">
          <reference field="2" count="1">
            <x v="12"/>
          </reference>
          <reference field="3" count="1" selected="0">
            <x v="10"/>
          </reference>
        </references>
      </pivotArea>
    </format>
    <format dxfId="39">
      <pivotArea dataOnly="0" labelOnly="1" fieldPosition="0">
        <references count="2">
          <reference field="2" count="1">
            <x v="13"/>
          </reference>
          <reference field="3" count="1" selected="0">
            <x v="11"/>
          </reference>
        </references>
      </pivotArea>
    </format>
    <format dxfId="38">
      <pivotArea dataOnly="0" labelOnly="1" fieldPosition="0">
        <references count="2">
          <reference field="2" count="1">
            <x v="14"/>
          </reference>
          <reference field="3" count="1" selected="0">
            <x v="12"/>
          </reference>
        </references>
      </pivotArea>
    </format>
    <format dxfId="37">
      <pivotArea outline="0" collapsedLevelsAreSubtotals="1" fieldPosition="0"/>
    </format>
    <format dxfId="36">
      <pivotArea dataOnly="0" labelOnly="1" fieldPosition="0">
        <references count="1">
          <reference field="4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1" count="1">
            <x v="0"/>
          </reference>
          <reference field="4" count="1" selected="0">
            <x v="0"/>
          </reference>
        </references>
      </pivotArea>
    </format>
    <format dxfId="33">
      <pivotArea dataOnly="0" labelOnly="1" fieldPosition="0">
        <references count="2">
          <reference field="1" count="2">
            <x v="1"/>
            <x v="2"/>
          </reference>
          <reference field="4" count="1" selected="0">
            <x v="1"/>
          </reference>
        </references>
      </pivotArea>
    </format>
    <format dxfId="32">
      <pivotArea dataOnly="0" labelOnly="1" fieldPosition="0">
        <references count="2">
          <reference field="1" count="1">
            <x v="3"/>
          </reference>
          <reference field="4" count="1" selected="0">
            <x v="2"/>
          </reference>
        </references>
      </pivotArea>
    </format>
    <format dxfId="31">
      <pivotArea dataOnly="0" labelOnly="1" fieldPosition="0">
        <references count="2">
          <reference field="1" count="2">
            <x v="4"/>
            <x v="5"/>
          </reference>
          <reference field="4" count="1" selected="0">
            <x v="3"/>
          </reference>
        </references>
      </pivotArea>
    </format>
    <format dxfId="30">
      <pivotArea dataOnly="0" labelOnly="1" fieldPosition="0">
        <references count="2">
          <reference field="1" count="1">
            <x v="6"/>
          </reference>
          <reference field="4" count="1" selected="0">
            <x v="4"/>
          </reference>
        </references>
      </pivotArea>
    </format>
    <format dxfId="29">
      <pivotArea dataOnly="0" labelOnly="1" fieldPosition="0">
        <references count="2">
          <reference field="1" count="1">
            <x v="7"/>
          </reference>
          <reference field="4" count="1" selected="0">
            <x v="5"/>
          </reference>
        </references>
      </pivotArea>
    </format>
    <format dxfId="28">
      <pivotArea dataOnly="0" labelOnly="1" fieldPosition="0">
        <references count="2">
          <reference field="1" count="1">
            <x v="8"/>
          </reference>
          <reference field="4" count="1" selected="0">
            <x v="6"/>
          </reference>
        </references>
      </pivotArea>
    </format>
    <format dxfId="27">
      <pivotArea dataOnly="0" labelOnly="1" fieldPosition="0">
        <references count="2">
          <reference field="1" count="1">
            <x v="9"/>
          </reference>
          <reference field="4" count="1" selected="0">
            <x v="7"/>
          </reference>
        </references>
      </pivotArea>
    </format>
    <format dxfId="26">
      <pivotArea dataOnly="0" labelOnly="1" fieldPosition="0">
        <references count="2">
          <reference field="1" count="1">
            <x v="10"/>
          </reference>
          <reference field="4" count="1" selected="0">
            <x v="8"/>
          </reference>
        </references>
      </pivotArea>
    </format>
    <format dxfId="25">
      <pivotArea dataOnly="0" labelOnly="1" fieldPosition="0">
        <references count="2">
          <reference field="1" count="1">
            <x v="11"/>
          </reference>
          <reference field="4" count="1" selected="0">
            <x v="9"/>
          </reference>
        </references>
      </pivotArea>
    </format>
    <format dxfId="24">
      <pivotArea dataOnly="0" labelOnly="1" fieldPosition="0">
        <references count="2">
          <reference field="1" count="1">
            <x v="12"/>
          </reference>
          <reference field="4" count="1" selected="0">
            <x v="10"/>
          </reference>
        </references>
      </pivotArea>
    </format>
    <format dxfId="23">
      <pivotArea dataOnly="0" labelOnly="1" fieldPosition="0">
        <references count="2">
          <reference field="1" count="1">
            <x v="13"/>
          </reference>
          <reference field="4" count="1" selected="0">
            <x v="11"/>
          </reference>
        </references>
      </pivotArea>
    </format>
    <format dxfId="22">
      <pivotArea dataOnly="0" labelOnly="1" fieldPosition="0">
        <references count="2">
          <reference field="1" count="1">
            <x v="14"/>
          </reference>
          <reference field="4" count="1" selected="0">
            <x v="12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2">
    <colHierarchyUsage hierarchyUsage="5"/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rg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9" applyNumberFormats="0" applyBorderFormats="0" applyFontFormats="0" applyPatternFormats="0" applyAlignmentFormats="0" applyWidthHeightFormats="1" dataCaption="Values" tag="ea13aa41-bb37-4696-81e2-de7f58e2463f" updatedVersion="7" minRefreshableVersion="3" useAutoFormatting="1" itemPrintTitles="1" createdVersion="5" indent="0" outline="1" outlineData="1" multipleFieldFilters="0">
  <location ref="A3:B19" firstHeaderRow="1" firstDataRow="1" firstDataCol="2" rowPageCount="1" colPageCount="1"/>
  <pivotFields count="3">
    <pivotField axis="axisPage" allDrilled="1" subtotalTop="0" showAll="0" dataSourceSort="1" defaultSubtotal="0" defaultAttributeDrillState="1"/>
    <pivotField axis="axisRow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6">
    <i>
      <x/>
      <x/>
    </i>
    <i>
      <x v="1"/>
      <x v="1"/>
    </i>
    <i r="1">
      <x v="2"/>
    </i>
    <i>
      <x v="2"/>
      <x v="3"/>
    </i>
    <i>
      <x v="3"/>
      <x v="4"/>
    </i>
    <i r="1">
      <x v="5"/>
    </i>
    <i>
      <x v="4"/>
      <x v="6"/>
    </i>
    <i>
      <x v="5"/>
      <x v="7"/>
    </i>
    <i>
      <x v="6"/>
      <x v="8"/>
    </i>
    <i>
      <x v="7"/>
      <x v="9"/>
    </i>
    <i>
      <x v="8"/>
      <x v="10"/>
    </i>
    <i>
      <x v="9"/>
      <x v="11"/>
    </i>
    <i>
      <x v="10"/>
      <x v="12"/>
    </i>
    <i>
      <x v="11"/>
      <x v="13"/>
    </i>
    <i>
      <x v="12"/>
      <x v="14"/>
    </i>
    <i t="grand">
      <x/>
    </i>
  </rowItems>
  <pageFields count="1">
    <pageField fld="0" hier="10" name="[RouteStages].[Route].&amp;[GMC-GUN-DNP-MRM-PNJ]" cap="GMC-GUN-DNP-MRM-PNJ"/>
  </page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outeStag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0000000-0016-0000-0500-000002000000}" autoFormatId="16" applyNumberFormats="0" applyBorderFormats="0" applyFontFormats="0" applyPatternFormats="0" applyAlignmentFormats="0" applyWidthHeightFormats="0">
  <queryTableRefresh nextId="5">
    <queryTableFields count="4">
      <queryTableField id="1" name="RouteCode" tableColumnId="1"/>
      <queryTableField id="2" name="Route Name" tableColumnId="2"/>
      <queryTableField id="3" name="Distance" tableColumnId="3"/>
      <queryTableField id="4" name="Dura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100-000000000000}" autoFormatId="16" applyNumberFormats="0" applyBorderFormats="0" applyFontFormats="0" applyPatternFormats="0" applyAlignmentFormats="0" applyWidthHeightFormats="0">
  <queryTableRefresh nextId="6">
    <queryTableFields count="4">
      <queryTableField id="2" name="RouteCode" tableColumnId="2"/>
      <queryTableField id="3" name="Route Name" tableColumnId="3"/>
      <queryTableField id="4" name="Distance" tableColumnId="1"/>
      <queryTableField id="5" name="Durat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1000000}" autoFormatId="16" applyNumberFormats="0" applyBorderFormats="0" applyFontFormats="0" applyPatternFormats="0" applyAlignmentFormats="0" applyWidthHeightFormats="0">
  <queryTableRefresh nextId="6">
    <queryTableFields count="4">
      <queryTableField id="2" name="RouteCode" tableColumnId="2"/>
      <queryTableField id="3" name="Route Name" tableColumnId="3"/>
      <queryTableField id="4" name="Distance" tableColumnId="1"/>
      <queryTableField id="5" name="Durati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E591938-5BFB-421A-9D4B-BDB80E66DB7D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Route" tableColumnId="1"/>
      <queryTableField id="2" name="Km from Source" tableColumnId="2"/>
      <queryTableField id="3" name="Origin" tableColumnId="3"/>
      <queryTableField id="4" name="Origin Code" tableColumnId="4"/>
      <queryTableField id="5" name="Stage Name" tableColumnId="5"/>
      <queryTableField id="6" name="Km from Origin" tableColumnId="6"/>
      <queryTableField id="7" name="Destination Code" tableColumnId="7"/>
      <queryTableField id="8" name="Destination Stage Name" tableColumnId="8"/>
      <queryTableField id="9" name="Destination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D849ECB-7C24-4290-8379-2FADD5945C0A}" autoFormatId="16" applyNumberFormats="0" applyBorderFormats="0" applyFontFormats="0" applyPatternFormats="0" applyAlignmentFormats="0" applyWidthHeightFormats="0">
  <queryTableRefresh nextId="6">
    <queryTableFields count="5">
      <queryTableField id="1" name="Route" tableColumnId="1"/>
      <queryTableField id="2" name="Km from Source" tableColumnId="2"/>
      <queryTableField id="3" name="Stop" tableColumnId="3"/>
      <queryTableField id="4" name="Stage Code" tableColumnId="4"/>
      <queryTableField id="5" name="Stage Name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800-000003000000}" autoFormatId="16" applyNumberFormats="0" applyBorderFormats="0" applyFontFormats="0" applyPatternFormats="0" applyAlignmentFormats="0" applyWidthHeightFormats="0">
  <queryTableRefresh nextId="9">
    <queryTableFields count="8">
      <queryTableField id="1" name="Route" tableColumnId="1"/>
      <queryTableField id="2" name="Vehicle No." tableColumnId="2"/>
      <queryTableField id="3" name="Dep From" tableColumnId="3"/>
      <queryTableField id="4" name="Dep. Via1" tableColumnId="4"/>
      <queryTableField id="5" name="Dep. Via2" tableColumnId="5"/>
      <queryTableField id="6" name="Dep. Via3" tableColumnId="6"/>
      <queryTableField id="7" name="Dep. Via4" tableColumnId="7"/>
      <queryTableField id="8" name="Arr" tableColumnId="8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outeMaster" displayName="RouteMaster" ref="A1:O90" totalsRowShown="0" headerRowDxfId="105">
  <autoFilter ref="A1:O90" xr:uid="{00000000-000C-0000-FFFF-FFFF03000000}"/>
  <tableColumns count="15">
    <tableColumn id="15" xr3:uid="{707AB875-0F94-4323-92A8-06CD75811173}" name="RTA" dataDxfId="104"/>
    <tableColumn id="12" xr3:uid="{00000000-0010-0000-0300-00000C000000}" name="Name" dataDxfId="103"/>
    <tableColumn id="4" xr3:uid="{00000000-0010-0000-0300-000004000000}" name="From" dataDxfId="102"/>
    <tableColumn id="5" xr3:uid="{00000000-0010-0000-0300-000005000000}" name="Via1" dataDxfId="101"/>
    <tableColumn id="6" xr3:uid="{00000000-0010-0000-0300-000006000000}" name="Via2" dataDxfId="100"/>
    <tableColumn id="7" xr3:uid="{00000000-0010-0000-0300-000007000000}" name="Via3" dataDxfId="99"/>
    <tableColumn id="8" xr3:uid="{00000000-0010-0000-0300-000008000000}" name="Via4" dataDxfId="98"/>
    <tableColumn id="9" xr3:uid="{00000000-0010-0000-0300-000009000000}" name="To" dataDxfId="97"/>
    <tableColumn id="10" xr3:uid="{00000000-0010-0000-0300-00000A000000}" name="Onward" dataDxfId="96">
      <calculatedColumnFormula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calculatedColumnFormula>
    </tableColumn>
    <tableColumn id="14" xr3:uid="{00000000-0010-0000-0300-00000E000000}" name="Onward Route Name" dataDxfId="95">
      <calculatedColumnFormula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calculatedColumnFormula>
    </tableColumn>
    <tableColumn id="11" xr3:uid="{00000000-0010-0000-0300-00000B000000}" name="Return" dataDxfId="94">
      <calculatedColumnFormula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calculatedColumnFormula>
    </tableColumn>
    <tableColumn id="13" xr3:uid="{00000000-0010-0000-0300-00000D000000}" name="Return Route Name" dataDxfId="93">
      <calculatedColumnFormula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calculatedColumnFormula>
    </tableColumn>
    <tableColumn id="1" xr3:uid="{00000000-0010-0000-0300-000001000000}" name="Route" dataDxfId="92">
      <calculatedColumnFormula>IF(RouteMaster[[#This Row],[Onward]]&lt;RouteMaster[[#This Row],[Return]], RouteMaster[[#This Row],[Onward]], RouteMaster[[#This Row],[Return]])</calculatedColumnFormula>
    </tableColumn>
    <tableColumn id="3" xr3:uid="{00000000-0010-0000-0300-000003000000}" name="Distance" dataDxfId="91"/>
    <tableColumn id="2" xr3:uid="{00000000-0010-0000-0300-000002000000}" name="Duration" dataDxfId="9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RouteStages" displayName="RouteStages" ref="A1:E17" totalsRowShown="0">
  <autoFilter ref="A1:E17" xr:uid="{00000000-0009-0000-0100-000004000000}"/>
  <tableColumns count="5">
    <tableColumn id="1" xr3:uid="{00000000-0010-0000-0400-000001000000}" name="Route" dataDxfId="12"/>
    <tableColumn id="2" xr3:uid="{00000000-0010-0000-0400-000002000000}" name="Km from Source" dataDxfId="11"/>
    <tableColumn id="3" xr3:uid="{00000000-0010-0000-0400-000003000000}" name="Stop" dataDxfId="10"/>
    <tableColumn id="4" xr3:uid="{00000000-0010-0000-0400-000004000000}" name="Stage Code" dataDxfId="9"/>
    <tableColumn id="5" xr3:uid="{00000000-0010-0000-0400-000005000000}" name="Stage Name" dataDxfId="8">
      <calculatedColumnFormula>VLOOKUP(RouteStages[[#This Row],[Stage Code]],Code2Loc,2,FALSE)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imingsReport" displayName="TimingsReport" ref="A1:H91" tableType="queryTable" totalsRowShown="0">
  <autoFilter ref="A1:H91" xr:uid="{00000000-0009-0000-0100-000005000000}"/>
  <tableColumns count="8">
    <tableColumn id="1" xr3:uid="{00000000-0010-0000-0700-000001000000}" uniqueName="1" name="Route" queryTableFieldId="1" dataDxfId="7"/>
    <tableColumn id="2" xr3:uid="{00000000-0010-0000-0700-000002000000}" uniqueName="2" name="Vehicle No." queryTableFieldId="2" dataDxfId="6"/>
    <tableColumn id="3" xr3:uid="{00000000-0010-0000-0700-000003000000}" uniqueName="3" name="Dep From" queryTableFieldId="3" dataDxfId="5"/>
    <tableColumn id="4" xr3:uid="{00000000-0010-0000-0700-000004000000}" uniqueName="4" name="Dep. Via1" queryTableFieldId="4" dataDxfId="4"/>
    <tableColumn id="5" xr3:uid="{00000000-0010-0000-0700-000005000000}" uniqueName="5" name="Dep. Via2" queryTableFieldId="5" dataDxfId="3"/>
    <tableColumn id="6" xr3:uid="{00000000-0010-0000-0700-000006000000}" uniqueName="6" name="Dep. Via3" queryTableFieldId="6" dataDxfId="2"/>
    <tableColumn id="7" xr3:uid="{00000000-0010-0000-0700-000007000000}" uniqueName="7" name="Dep. Via4" queryTableFieldId="7" dataDxfId="1"/>
    <tableColumn id="8" xr3:uid="{00000000-0010-0000-0700-000008000000}" uniqueName="8" name="Arr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rueRouteCodes" displayName="TrueRouteCodes" ref="B1:E158" tableType="queryTable" totalsRowShown="0">
  <autoFilter ref="B1:E158" xr:uid="{00000000-0009-0000-0100-000008000000}"/>
  <tableColumns count="4">
    <tableColumn id="1" xr3:uid="{00000000-0010-0000-0500-000001000000}" uniqueName="1" name="RouteCode" queryTableFieldId="1" dataDxfId="89"/>
    <tableColumn id="2" xr3:uid="{00000000-0010-0000-0500-000002000000}" uniqueName="2" name="Route Name" queryTableFieldId="2"/>
    <tableColumn id="3" xr3:uid="{37067C1B-3EB9-44FA-AA45-E27AFDB31328}" uniqueName="3" name="Distance" queryTableFieldId="3"/>
    <tableColumn id="4" xr3:uid="{50A13092-4D06-401B-BB4D-75E0800CE4D4}" uniqueName="4" name="Duratio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RTATimings" displayName="RTATimings" ref="A1:N4996" totalsRowShown="0" headerRowDxfId="88" dataDxfId="86" headerRowBorderDxfId="87" tableBorderDxfId="85" totalsRowBorderDxfId="84">
  <autoFilter ref="A1:N4996" xr:uid="{00000000-000C-0000-FFFF-FFFF06000000}"/>
  <tableColumns count="14">
    <tableColumn id="2" xr3:uid="{00000000-0010-0000-0600-000002000000}" name="Vehicle No." dataDxfId="83"/>
    <tableColumn id="1" xr3:uid="{AA2DEEB2-B2C1-4A20-A5CD-19CB1494205F}" name="Rotation Group" dataDxfId="82"/>
    <tableColumn id="6" xr3:uid="{9026F5CF-737E-4CDE-89AA-501045D0297A}" name="Rotation Schedule" dataDxfId="81"/>
    <tableColumn id="3" xr3:uid="{C3F3BA0D-5780-4768-B22E-7427A93995DF}" name="Licensed Route" dataDxfId="80">
      <calculatedColumnFormula>VLOOKUP(RTATimings[[#This Row],[Vehicle No.]], VehLicense,2,FALSE)</calculatedColumnFormula>
    </tableColumn>
    <tableColumn id="30" xr3:uid="{00000000-0010-0000-0600-00001E000000}" name="Route Code" dataDxfId="79"/>
    <tableColumn id="4" xr3:uid="{88F9CC8D-478B-4338-AAD9-CBAD10922D69}" name="Route Name" dataDxfId="78">
      <calculatedColumnFormula>VLOOKUP(RTATimings[[#This Row],[Route Code]], TrueRouteCodes[], 2, FALSE)</calculatedColumnFormula>
    </tableColumn>
    <tableColumn id="24" xr3:uid="{00000000-0010-0000-0600-000018000000}" name="Dep Txt" dataDxfId="77"/>
    <tableColumn id="25" xr3:uid="{00000000-0010-0000-0600-000019000000}" name="Dep Tm Txt" dataDxfId="76">
      <calculatedColumnFormula>REPLACE(SUBSTITUTE(SUBSTITUTE(SUBSTITUTE(SUBSTITUTE(SUBSTITUTE(TRIM(RTATimings[[#This Row],[Dep Txt]]), ": ",":"), "a.m", "AM",1), "p.m", "PM"),"  AM"," AM"),"  PM", " PM"), 9,100,"")</calculatedColumnFormula>
    </tableColumn>
    <tableColumn id="10" xr3:uid="{00000000-0010-0000-0600-00000A000000}" name="Dep From" dataDxfId="75">
      <calculatedColumnFormula>TIMEVALUE(RTATimings[[#This Row],[Dep Tm Txt]])</calculatedColumnFormula>
    </tableColumn>
    <tableColumn id="12" xr3:uid="{00000000-0010-0000-0600-00000C000000}" name="Dep. Via1" dataDxfId="74"/>
    <tableColumn id="13" xr3:uid="{00000000-0010-0000-0600-00000D000000}" name="Dep. Via2" dataDxfId="73"/>
    <tableColumn id="14" xr3:uid="{00000000-0010-0000-0600-00000E000000}" name="Dep. Via3" dataDxfId="72"/>
    <tableColumn id="5" xr3:uid="{00000000-0010-0000-0600-000005000000}" name="Dep. Via4" dataDxfId="71"/>
    <tableColumn id="20" xr3:uid="{00000000-0010-0000-0600-000014000000}" name="Arr" dataDxfId="70">
      <calculatedColumnFormula>RTATimings[[#This Row],[Dep From]]+IFERROR(VLOOKUP(RTATimings[[#This Row],[Route Code]], RouteMaster[[#All],[Onward]:[Duration]], 7, FALSE), VLOOKUP(RTATimings[[#This Row],[Route Code]], RouteMaster[[#All],[Return]:[Duration]], 5, FALSE))/1440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9F0EEF-888D-46CC-B2B9-1D4D36EF5157}" name="Table9" displayName="Table9" ref="A1:D15" totalsRowShown="0" headerRowDxfId="69">
  <autoFilter ref="A1:D15" xr:uid="{799F0EEF-888D-46CC-B2B9-1D4D36EF5157}"/>
  <tableColumns count="4">
    <tableColumn id="1" xr3:uid="{64BA0D84-5E35-4200-B7D8-A4DB5500411C}" name="Group"/>
    <tableColumn id="2" xr3:uid="{40F61137-AB2F-4349-A7C4-4DB138EB8C52}" name="Rotation Schedule"/>
    <tableColumn id="3" xr3:uid="{92758388-83F2-4FCA-A1A1-DE86808B46A2}" name="Bus" dataDxfId="68"/>
    <tableColumn id="4" xr3:uid="{789A910A-93A4-4B40-933A-6158B138C59B}" name="License Nam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ortCodesNew" displayName="ShortCodesNew" ref="A1:I1419" totalsRowShown="0">
  <autoFilter ref="A1:I1419" xr:uid="{00000000-0009-0000-0100-000001000000}"/>
  <tableColumns count="9">
    <tableColumn id="1" xr3:uid="{00000000-0010-0000-0000-000001000000}" name="Location" dataDxfId="67"/>
    <tableColumn id="2" xr3:uid="{00000000-0010-0000-0000-000002000000}" name="Stage Code" dataDxfId="66"/>
    <tableColumn id="3" xr3:uid="{00000000-0010-0000-0000-000003000000}" name="Loc" dataDxfId="65">
      <calculatedColumnFormula>A2</calculatedColumnFormula>
    </tableColumn>
    <tableColumn id="4" xr3:uid="{00000000-0010-0000-0000-000004000000}" name="Stand" dataDxfId="64"/>
    <tableColumn id="5" xr3:uid="{00000000-0010-0000-0000-000005000000}" name="Outside state" dataDxfId="63"/>
    <tableColumn id="6" xr3:uid="{00000000-0010-0000-0000-000006000000}" name="Times this code is used" dataDxfId="62">
      <calculatedColumnFormula>COUNTIF($B$2:$B$4888,B2)</calculatedColumnFormula>
    </tableColumn>
    <tableColumn id="9" xr3:uid="{00000000-0010-0000-0000-000009000000}" name="Type" dataDxfId="61" dataCellStyle="Normal 6"/>
    <tableColumn id="7" xr3:uid="{00000000-0010-0000-0000-000007000000}" name="School" dataDxfId="60"/>
    <tableColumn id="8" xr3:uid="{00000000-0010-0000-0000-000008000000}" name="Institution" dataDxfId="59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ReturnRouteCodes" displayName="ReturnRouteCodes" ref="A1:D92" tableType="queryTable" totalsRowShown="0">
  <autoFilter ref="A1:D92" xr:uid="{00000000-0009-0000-0100-000007000000}"/>
  <tableColumns count="4">
    <tableColumn id="2" xr3:uid="{00000000-0010-0000-0100-000002000000}" uniqueName="2" name="RouteCode" queryTableFieldId="2" dataDxfId="58"/>
    <tableColumn id="3" xr3:uid="{00000000-0010-0000-0100-000003000000}" uniqueName="3" name="Route Name" queryTableFieldId="3"/>
    <tableColumn id="1" xr3:uid="{F97380B5-396F-495C-912C-DD75E929E1BB}" uniqueName="1" name="Distance" queryTableFieldId="4"/>
    <tableColumn id="4" xr3:uid="{503C154A-E636-4AB0-9CC6-27B17AA86138}" uniqueName="4" name="Duration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OnwardRouteCodes" displayName="OnwardRouteCodes" ref="A1:D92" tableType="queryTable" totalsRowShown="0">
  <autoFilter ref="A1:D92" xr:uid="{00000000-0009-0000-0100-000006000000}"/>
  <tableColumns count="4">
    <tableColumn id="2" xr3:uid="{00000000-0010-0000-0200-000002000000}" uniqueName="2" name="RouteCode" queryTableFieldId="2" dataDxfId="57"/>
    <tableColumn id="3" xr3:uid="{00000000-0010-0000-0200-000003000000}" uniqueName="3" name="Route Name" queryTableFieldId="3"/>
    <tableColumn id="1" xr3:uid="{E9DBAF85-0A19-418C-9B14-516B193D979A}" uniqueName="1" name="Distance" queryTableFieldId="4"/>
    <tableColumn id="4" xr3:uid="{D3AAB214-F27D-4A04-878C-03817A5263EE}" uniqueName="4" name="Duration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2969CC-0927-4052-9F44-35A2A6C12FB0}" name="Merge1" displayName="Merge1" ref="A1:J227" tableType="queryTable" totalsRowShown="0">
  <autoFilter ref="A1:J227" xr:uid="{6B2969CC-0927-4052-9F44-35A2A6C12FB0}"/>
  <tableColumns count="10">
    <tableColumn id="1" xr3:uid="{574E88B7-CB1D-4AD0-949A-408705AFE7E0}" uniqueName="1" name="Route" queryTableFieldId="1" dataDxfId="21"/>
    <tableColumn id="2" xr3:uid="{F702C6F4-C809-4C20-A7A0-76FD117C88CD}" uniqueName="2" name="Km from Source" queryTableFieldId="2"/>
    <tableColumn id="3" xr3:uid="{ADA54761-C754-48DE-8D30-EC61A28A3973}" uniqueName="3" name="Origin" queryTableFieldId="3" dataDxfId="20"/>
    <tableColumn id="4" xr3:uid="{E8466ED2-6B2B-486E-8D97-545C99FF6FEE}" uniqueName="4" name="Origin Code" queryTableFieldId="4" dataDxfId="19"/>
    <tableColumn id="5" xr3:uid="{5684BF8B-9BCC-4A22-9892-F539438E06A7}" uniqueName="5" name="Stage Name" queryTableFieldId="5"/>
    <tableColumn id="6" xr3:uid="{BC4CC8EF-11B9-450E-AC8A-E7F450395C50}" uniqueName="6" name="Km from Origin" queryTableFieldId="6"/>
    <tableColumn id="7" xr3:uid="{E8360F36-4BEA-48E9-9EFC-39EE726167C6}" uniqueName="7" name="Destination Code" queryTableFieldId="7" dataDxfId="18"/>
    <tableColumn id="8" xr3:uid="{0A253A07-ADA8-45BA-BA48-541BBFE6253C}" uniqueName="8" name="Destination Stage Name" queryTableFieldId="8"/>
    <tableColumn id="9" xr3:uid="{9578737B-EB78-4B60-83C1-48C0950190A1}" uniqueName="9" name="Destination" queryTableFieldId="9" dataDxfId="17"/>
    <tableColumn id="10" xr3:uid="{6C7D1227-7826-48E8-BF18-0673892F8DF0}" uniqueName="10" name="Km Difference" queryTableFieldId="10" dataDxfId="16">
      <calculatedColumnFormula>Merge1[[#This Row],[Km from Origin]] - Merge1[[#This Row],[Km from Source]]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47C25D5-C36E-4316-A317-2447FC6204B5}" name="RouteStages_2" displayName="RouteStages_2" ref="A1:E17" tableType="queryTable" totalsRowShown="0">
  <autoFilter ref="A1:E17" xr:uid="{147C25D5-C36E-4316-A317-2447FC6204B5}"/>
  <tableColumns count="5">
    <tableColumn id="1" xr3:uid="{7E51576A-4115-4788-8F2F-DE4A13A305B6}" uniqueName="1" name="Route" queryTableFieldId="1" dataDxfId="15"/>
    <tableColumn id="2" xr3:uid="{9E641585-D1ED-43F9-BAA6-4B1293D19F6C}" uniqueName="2" name="Km from Source" queryTableFieldId="2"/>
    <tableColumn id="3" xr3:uid="{E9047E80-7F64-4FD5-AF3F-031505EDFF6A}" uniqueName="3" name="Stop" queryTableFieldId="3" dataDxfId="14"/>
    <tableColumn id="4" xr3:uid="{255A770E-B1B9-4A06-B101-ECD8B2671A91}" uniqueName="4" name="Stage Code" queryTableFieldId="4" dataDxfId="13"/>
    <tableColumn id="5" xr3:uid="{A8182819-39D9-4EB1-837F-1926D51B911D}" uniqueName="5" name="Stage Nam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9T11:49:02.99" personId="{3D15C8BE-4E00-4D13-AD94-E610ECFE791B}" id="{EA548D20-DA7C-4C76-837C-7356C0B9BF4D}">
    <text>List of areas covered</text>
  </threadedComment>
  <threadedComment ref="D1" dT="2024-03-09T11:50:32.70" personId="{3D15C8BE-4E00-4D13-AD94-E610ECFE791B}" id="{8DC850C6-21F5-4F50-B3F8-B6C0C091EEF8}">
    <text>All Fares on each route in triangular form. This is useful for identifying the stages on the routes.</text>
  </threadedComment>
  <threadedComment ref="F1" dT="2024-03-10T04:23:04.46" personId="{3D15C8BE-4E00-4D13-AD94-E610ECFE791B}" id="{128A644E-9D37-4FAC-8FCA-87A36DF3EEE2}">
    <text>This will be achieved by marking on a map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RowHeight="14.5" x14ac:dyDescent="0.35"/>
  <cols>
    <col min="1" max="2" width="23.90625" customWidth="1"/>
    <col min="3" max="4" width="13.81640625" customWidth="1"/>
    <col min="5" max="5" width="9.81640625" customWidth="1"/>
  </cols>
  <sheetData>
    <row r="1" spans="1:6" s="2" customFormat="1" x14ac:dyDescent="0.35">
      <c r="A1" s="2" t="s">
        <v>14</v>
      </c>
      <c r="B1" s="2" t="s">
        <v>4196</v>
      </c>
      <c r="C1" s="2" t="s">
        <v>15</v>
      </c>
      <c r="D1" s="2" t="s">
        <v>4201</v>
      </c>
      <c r="E1" s="2" t="s">
        <v>16</v>
      </c>
      <c r="F1" s="2" t="s">
        <v>4202</v>
      </c>
    </row>
    <row r="2" spans="1:6" ht="15.5" x14ac:dyDescent="0.35">
      <c r="A2" s="240" t="s">
        <v>11</v>
      </c>
      <c r="B2" s="240"/>
    </row>
    <row r="3" spans="1:6" ht="15.5" x14ac:dyDescent="0.35">
      <c r="A3" s="240" t="s">
        <v>19</v>
      </c>
      <c r="B3" s="240"/>
    </row>
    <row r="4" spans="1:6" ht="15.5" x14ac:dyDescent="0.35">
      <c r="A4" s="240" t="s">
        <v>0</v>
      </c>
      <c r="B4" s="240" t="s">
        <v>4200</v>
      </c>
    </row>
    <row r="5" spans="1:6" ht="15.5" x14ac:dyDescent="0.35">
      <c r="A5" s="240" t="s">
        <v>1</v>
      </c>
      <c r="B5" s="240" t="s">
        <v>4199</v>
      </c>
    </row>
    <row r="6" spans="1:6" ht="15.5" x14ac:dyDescent="0.35">
      <c r="A6" s="240" t="s">
        <v>2</v>
      </c>
      <c r="B6" s="240"/>
    </row>
    <row r="7" spans="1:6" ht="15.5" x14ac:dyDescent="0.35">
      <c r="A7" s="240" t="s">
        <v>21</v>
      </c>
      <c r="B7" s="240"/>
    </row>
    <row r="8" spans="1:6" ht="15.5" x14ac:dyDescent="0.35">
      <c r="A8" s="240" t="s">
        <v>4197</v>
      </c>
    </row>
    <row r="9" spans="1:6" ht="15.5" x14ac:dyDescent="0.35">
      <c r="A9" s="240" t="s">
        <v>18</v>
      </c>
      <c r="B9" s="240"/>
    </row>
    <row r="10" spans="1:6" ht="15.5" x14ac:dyDescent="0.35">
      <c r="A10" s="240" t="s">
        <v>17</v>
      </c>
      <c r="B10" s="240" t="s">
        <v>4198</v>
      </c>
    </row>
    <row r="11" spans="1:6" ht="15.5" x14ac:dyDescent="0.35">
      <c r="A11" s="240" t="s">
        <v>20</v>
      </c>
      <c r="B11" s="240" t="s">
        <v>3971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714C-AD06-484C-B3F0-4F0D6D11EECC}">
  <dimension ref="A1:J227"/>
  <sheetViews>
    <sheetView workbookViewId="0">
      <selection activeCell="E10" sqref="E10"/>
    </sheetView>
  </sheetViews>
  <sheetFormatPr defaultRowHeight="14.5" x14ac:dyDescent="0.35"/>
  <cols>
    <col min="1" max="1" width="24.1796875" bestFit="1" customWidth="1"/>
    <col min="2" max="2" width="17.453125" bestFit="1" customWidth="1"/>
    <col min="3" max="3" width="16.7265625" bestFit="1" customWidth="1"/>
    <col min="4" max="4" width="13.7265625" bestFit="1" customWidth="1"/>
    <col min="5" max="5" width="14" bestFit="1" customWidth="1"/>
    <col min="6" max="6" width="16.81640625" bestFit="1" customWidth="1"/>
    <col min="7" max="7" width="18.7265625" bestFit="1" customWidth="1"/>
    <col min="8" max="8" width="25" bestFit="1" customWidth="1"/>
    <col min="9" max="9" width="16.7265625" bestFit="1" customWidth="1"/>
  </cols>
  <sheetData>
    <row r="1" spans="1:10" x14ac:dyDescent="0.35">
      <c r="A1" t="s">
        <v>2781</v>
      </c>
      <c r="B1" t="s">
        <v>4183</v>
      </c>
      <c r="C1" t="s">
        <v>4185</v>
      </c>
      <c r="D1" t="s">
        <v>4186</v>
      </c>
      <c r="E1" t="s">
        <v>2929</v>
      </c>
      <c r="F1" t="s">
        <v>4187</v>
      </c>
      <c r="G1" t="s">
        <v>4188</v>
      </c>
      <c r="H1" t="s">
        <v>4189</v>
      </c>
      <c r="I1" t="s">
        <v>2949</v>
      </c>
      <c r="J1" t="s">
        <v>4191</v>
      </c>
    </row>
    <row r="2" spans="1:10" x14ac:dyDescent="0.35">
      <c r="A2" t="s">
        <v>2810</v>
      </c>
      <c r="B2">
        <v>0</v>
      </c>
      <c r="C2" t="s">
        <v>2782</v>
      </c>
      <c r="D2" t="s">
        <v>1651</v>
      </c>
      <c r="E2" t="s">
        <v>1650</v>
      </c>
      <c r="F2">
        <v>0</v>
      </c>
      <c r="G2" t="s">
        <v>1651</v>
      </c>
      <c r="H2" t="s">
        <v>1650</v>
      </c>
      <c r="I2" t="s">
        <v>2782</v>
      </c>
      <c r="J2">
        <f>Merge1[[#This Row],[Km from Origin]] - Merge1[[#This Row],[Km from Source]]</f>
        <v>0</v>
      </c>
    </row>
    <row r="3" spans="1:10" x14ac:dyDescent="0.35">
      <c r="A3" t="s">
        <v>2810</v>
      </c>
      <c r="B3">
        <v>0</v>
      </c>
      <c r="C3" t="s">
        <v>2782</v>
      </c>
      <c r="D3" t="s">
        <v>1651</v>
      </c>
      <c r="E3" t="s">
        <v>1650</v>
      </c>
      <c r="F3">
        <v>2</v>
      </c>
      <c r="H3" t="s">
        <v>4190</v>
      </c>
      <c r="I3" t="s">
        <v>2783</v>
      </c>
      <c r="J3">
        <f>Merge1[[#This Row],[Km from Origin]] - Merge1[[#This Row],[Km from Source]]</f>
        <v>2</v>
      </c>
    </row>
    <row r="4" spans="1:10" x14ac:dyDescent="0.35">
      <c r="A4" t="s">
        <v>2810</v>
      </c>
      <c r="B4">
        <v>0</v>
      </c>
      <c r="C4" t="s">
        <v>2782</v>
      </c>
      <c r="D4" t="s">
        <v>1651</v>
      </c>
      <c r="E4" t="s">
        <v>1650</v>
      </c>
      <c r="F4">
        <v>2</v>
      </c>
      <c r="G4" t="s">
        <v>1653</v>
      </c>
      <c r="H4" t="s">
        <v>1652</v>
      </c>
      <c r="I4" t="s">
        <v>2784</v>
      </c>
      <c r="J4">
        <f>Merge1[[#This Row],[Km from Origin]] - Merge1[[#This Row],[Km from Source]]</f>
        <v>2</v>
      </c>
    </row>
    <row r="5" spans="1:10" x14ac:dyDescent="0.35">
      <c r="A5" t="s">
        <v>2810</v>
      </c>
      <c r="B5">
        <v>0</v>
      </c>
      <c r="C5" t="s">
        <v>2782</v>
      </c>
      <c r="D5" t="s">
        <v>1651</v>
      </c>
      <c r="E5" t="s">
        <v>1650</v>
      </c>
      <c r="F5">
        <v>4</v>
      </c>
      <c r="H5" t="s">
        <v>4190</v>
      </c>
      <c r="I5" t="s">
        <v>2785</v>
      </c>
      <c r="J5">
        <f>Merge1[[#This Row],[Km from Origin]] - Merge1[[#This Row],[Km from Source]]</f>
        <v>4</v>
      </c>
    </row>
    <row r="6" spans="1:10" x14ac:dyDescent="0.35">
      <c r="A6" t="s">
        <v>2810</v>
      </c>
      <c r="B6">
        <v>0</v>
      </c>
      <c r="C6" t="s">
        <v>2782</v>
      </c>
      <c r="D6" t="s">
        <v>1651</v>
      </c>
      <c r="E6" t="s">
        <v>1650</v>
      </c>
      <c r="F6">
        <v>6</v>
      </c>
      <c r="G6" t="s">
        <v>1386</v>
      </c>
      <c r="H6" t="s">
        <v>1385</v>
      </c>
      <c r="I6" t="s">
        <v>2786</v>
      </c>
      <c r="J6">
        <f>Merge1[[#This Row],[Km from Origin]] - Merge1[[#This Row],[Km from Source]]</f>
        <v>6</v>
      </c>
    </row>
    <row r="7" spans="1:10" x14ac:dyDescent="0.35">
      <c r="A7" t="s">
        <v>2810</v>
      </c>
      <c r="B7">
        <v>0</v>
      </c>
      <c r="C7" t="s">
        <v>2782</v>
      </c>
      <c r="D7" t="s">
        <v>1651</v>
      </c>
      <c r="E7" t="s">
        <v>1650</v>
      </c>
      <c r="F7">
        <v>6</v>
      </c>
      <c r="H7" t="s">
        <v>4190</v>
      </c>
      <c r="I7" t="s">
        <v>2787</v>
      </c>
      <c r="J7">
        <f>Merge1[[#This Row],[Km from Origin]] - Merge1[[#This Row],[Km from Source]]</f>
        <v>6</v>
      </c>
    </row>
    <row r="8" spans="1:10" x14ac:dyDescent="0.35">
      <c r="A8" t="s">
        <v>2810</v>
      </c>
      <c r="B8">
        <v>0</v>
      </c>
      <c r="C8" t="s">
        <v>2782</v>
      </c>
      <c r="D8" t="s">
        <v>1651</v>
      </c>
      <c r="E8" t="s">
        <v>1650</v>
      </c>
      <c r="F8">
        <v>7</v>
      </c>
      <c r="H8" t="s">
        <v>4190</v>
      </c>
      <c r="I8" t="s">
        <v>2788</v>
      </c>
      <c r="J8">
        <f>Merge1[[#This Row],[Km from Origin]] - Merge1[[#This Row],[Km from Source]]</f>
        <v>7</v>
      </c>
    </row>
    <row r="9" spans="1:10" x14ac:dyDescent="0.35">
      <c r="A9" t="s">
        <v>2810</v>
      </c>
      <c r="B9">
        <v>0</v>
      </c>
      <c r="C9" t="s">
        <v>2782</v>
      </c>
      <c r="D9" t="s">
        <v>1651</v>
      </c>
      <c r="E9" t="s">
        <v>1650</v>
      </c>
      <c r="F9">
        <v>8</v>
      </c>
      <c r="H9" t="s">
        <v>4190</v>
      </c>
      <c r="I9" t="s">
        <v>2789</v>
      </c>
      <c r="J9">
        <f>Merge1[[#This Row],[Km from Origin]] - Merge1[[#This Row],[Km from Source]]</f>
        <v>8</v>
      </c>
    </row>
    <row r="10" spans="1:10" x14ac:dyDescent="0.35">
      <c r="A10" t="s">
        <v>2810</v>
      </c>
      <c r="B10">
        <v>0</v>
      </c>
      <c r="C10" t="s">
        <v>2782</v>
      </c>
      <c r="D10" t="s">
        <v>1651</v>
      </c>
      <c r="E10" t="s">
        <v>1650</v>
      </c>
      <c r="F10">
        <v>9</v>
      </c>
      <c r="G10" t="s">
        <v>703</v>
      </c>
      <c r="H10" t="s">
        <v>702</v>
      </c>
      <c r="I10" t="s">
        <v>2790</v>
      </c>
      <c r="J10">
        <f>Merge1[[#This Row],[Km from Origin]] - Merge1[[#This Row],[Km from Source]]</f>
        <v>9</v>
      </c>
    </row>
    <row r="11" spans="1:10" x14ac:dyDescent="0.35">
      <c r="A11" t="s">
        <v>2810</v>
      </c>
      <c r="B11">
        <v>0</v>
      </c>
      <c r="C11" t="s">
        <v>2782</v>
      </c>
      <c r="D11" t="s">
        <v>1651</v>
      </c>
      <c r="E11" t="s">
        <v>1650</v>
      </c>
      <c r="F11">
        <v>10</v>
      </c>
      <c r="H11" t="s">
        <v>4190</v>
      </c>
      <c r="I11" t="s">
        <v>2791</v>
      </c>
      <c r="J11">
        <f>Merge1[[#This Row],[Km from Origin]] - Merge1[[#This Row],[Km from Source]]</f>
        <v>10</v>
      </c>
    </row>
    <row r="12" spans="1:10" x14ac:dyDescent="0.35">
      <c r="A12" t="s">
        <v>2810</v>
      </c>
      <c r="B12">
        <v>0</v>
      </c>
      <c r="C12" t="s">
        <v>2782</v>
      </c>
      <c r="D12" t="s">
        <v>1651</v>
      </c>
      <c r="E12" t="s">
        <v>1650</v>
      </c>
      <c r="F12">
        <v>11</v>
      </c>
      <c r="G12" t="s">
        <v>828</v>
      </c>
      <c r="H12" t="s">
        <v>827</v>
      </c>
      <c r="I12" t="s">
        <v>2792</v>
      </c>
      <c r="J12">
        <f>Merge1[[#This Row],[Km from Origin]] - Merge1[[#This Row],[Km from Source]]</f>
        <v>11</v>
      </c>
    </row>
    <row r="13" spans="1:10" x14ac:dyDescent="0.35">
      <c r="A13" t="s">
        <v>2810</v>
      </c>
      <c r="B13">
        <v>0</v>
      </c>
      <c r="C13" t="s">
        <v>2782</v>
      </c>
      <c r="D13" t="s">
        <v>1651</v>
      </c>
      <c r="E13" t="s">
        <v>1650</v>
      </c>
      <c r="F13">
        <v>12</v>
      </c>
      <c r="H13" t="s">
        <v>4190</v>
      </c>
      <c r="I13" t="s">
        <v>2793</v>
      </c>
      <c r="J13">
        <f>Merge1[[#This Row],[Km from Origin]] - Merge1[[#This Row],[Km from Source]]</f>
        <v>12</v>
      </c>
    </row>
    <row r="14" spans="1:10" x14ac:dyDescent="0.35">
      <c r="A14" t="s">
        <v>2810</v>
      </c>
      <c r="B14">
        <v>0</v>
      </c>
      <c r="C14" t="s">
        <v>2782</v>
      </c>
      <c r="D14" t="s">
        <v>1651</v>
      </c>
      <c r="E14" t="s">
        <v>1650</v>
      </c>
      <c r="F14">
        <v>13</v>
      </c>
      <c r="H14" t="s">
        <v>4190</v>
      </c>
      <c r="I14" t="s">
        <v>752</v>
      </c>
      <c r="J14">
        <f>Merge1[[#This Row],[Km from Origin]] - Merge1[[#This Row],[Km from Source]]</f>
        <v>13</v>
      </c>
    </row>
    <row r="15" spans="1:10" x14ac:dyDescent="0.35">
      <c r="A15" t="s">
        <v>2810</v>
      </c>
      <c r="B15">
        <v>0</v>
      </c>
      <c r="C15" t="s">
        <v>2782</v>
      </c>
      <c r="D15" t="s">
        <v>1651</v>
      </c>
      <c r="E15" t="s">
        <v>1650</v>
      </c>
      <c r="F15">
        <v>14</v>
      </c>
      <c r="H15" t="s">
        <v>4190</v>
      </c>
      <c r="I15" t="s">
        <v>2794</v>
      </c>
      <c r="J15">
        <f>Merge1[[#This Row],[Km from Origin]] - Merge1[[#This Row],[Km from Source]]</f>
        <v>14</v>
      </c>
    </row>
    <row r="16" spans="1:10" x14ac:dyDescent="0.35">
      <c r="A16" t="s">
        <v>2810</v>
      </c>
      <c r="B16">
        <v>0</v>
      </c>
      <c r="C16" t="s">
        <v>2782</v>
      </c>
      <c r="D16" t="s">
        <v>1651</v>
      </c>
      <c r="E16" t="s">
        <v>1650</v>
      </c>
      <c r="F16">
        <v>15</v>
      </c>
      <c r="G16" t="s">
        <v>243</v>
      </c>
      <c r="H16" t="s">
        <v>242</v>
      </c>
      <c r="I16" t="s">
        <v>2795</v>
      </c>
      <c r="J16">
        <f>Merge1[[#This Row],[Km from Origin]] - Merge1[[#This Row],[Km from Source]]</f>
        <v>15</v>
      </c>
    </row>
    <row r="17" spans="1:10" x14ac:dyDescent="0.35">
      <c r="A17" t="s">
        <v>2810</v>
      </c>
      <c r="B17">
        <v>2</v>
      </c>
      <c r="C17" t="s">
        <v>2783</v>
      </c>
      <c r="E17" t="s">
        <v>4190</v>
      </c>
      <c r="F17">
        <v>0</v>
      </c>
      <c r="G17" t="s">
        <v>1651</v>
      </c>
      <c r="H17" t="s">
        <v>1650</v>
      </c>
      <c r="I17" t="s">
        <v>2782</v>
      </c>
      <c r="J17">
        <f>Merge1[[#This Row],[Km from Origin]] - Merge1[[#This Row],[Km from Source]]</f>
        <v>-2</v>
      </c>
    </row>
    <row r="18" spans="1:10" x14ac:dyDescent="0.35">
      <c r="A18" t="s">
        <v>2810</v>
      </c>
      <c r="B18">
        <v>2</v>
      </c>
      <c r="C18" t="s">
        <v>2783</v>
      </c>
      <c r="E18" t="s">
        <v>4190</v>
      </c>
      <c r="F18">
        <v>2</v>
      </c>
      <c r="H18" t="s">
        <v>4190</v>
      </c>
      <c r="I18" t="s">
        <v>2783</v>
      </c>
      <c r="J18">
        <f>Merge1[[#This Row],[Km from Origin]] - Merge1[[#This Row],[Km from Source]]</f>
        <v>0</v>
      </c>
    </row>
    <row r="19" spans="1:10" x14ac:dyDescent="0.35">
      <c r="A19" t="s">
        <v>2810</v>
      </c>
      <c r="B19">
        <v>2</v>
      </c>
      <c r="C19" t="s">
        <v>2783</v>
      </c>
      <c r="E19" t="s">
        <v>4190</v>
      </c>
      <c r="F19">
        <v>2</v>
      </c>
      <c r="G19" t="s">
        <v>1653</v>
      </c>
      <c r="H19" t="s">
        <v>1652</v>
      </c>
      <c r="I19" t="s">
        <v>2784</v>
      </c>
      <c r="J19">
        <f>Merge1[[#This Row],[Km from Origin]] - Merge1[[#This Row],[Km from Source]]</f>
        <v>0</v>
      </c>
    </row>
    <row r="20" spans="1:10" x14ac:dyDescent="0.35">
      <c r="A20" t="s">
        <v>2810</v>
      </c>
      <c r="B20">
        <v>2</v>
      </c>
      <c r="C20" t="s">
        <v>2783</v>
      </c>
      <c r="E20" t="s">
        <v>4190</v>
      </c>
      <c r="F20">
        <v>4</v>
      </c>
      <c r="H20" t="s">
        <v>4190</v>
      </c>
      <c r="I20" t="s">
        <v>2785</v>
      </c>
      <c r="J20">
        <f>Merge1[[#This Row],[Km from Origin]] - Merge1[[#This Row],[Km from Source]]</f>
        <v>2</v>
      </c>
    </row>
    <row r="21" spans="1:10" x14ac:dyDescent="0.35">
      <c r="A21" t="s">
        <v>2810</v>
      </c>
      <c r="B21">
        <v>2</v>
      </c>
      <c r="C21" t="s">
        <v>2783</v>
      </c>
      <c r="E21" t="s">
        <v>4190</v>
      </c>
      <c r="F21">
        <v>6</v>
      </c>
      <c r="G21" t="s">
        <v>1386</v>
      </c>
      <c r="H21" t="s">
        <v>1385</v>
      </c>
      <c r="I21" t="s">
        <v>2786</v>
      </c>
      <c r="J21">
        <f>Merge1[[#This Row],[Km from Origin]] - Merge1[[#This Row],[Km from Source]]</f>
        <v>4</v>
      </c>
    </row>
    <row r="22" spans="1:10" x14ac:dyDescent="0.35">
      <c r="A22" t="s">
        <v>2810</v>
      </c>
      <c r="B22">
        <v>2</v>
      </c>
      <c r="C22" t="s">
        <v>2783</v>
      </c>
      <c r="E22" t="s">
        <v>4190</v>
      </c>
      <c r="F22">
        <v>6</v>
      </c>
      <c r="H22" t="s">
        <v>4190</v>
      </c>
      <c r="I22" t="s">
        <v>2787</v>
      </c>
      <c r="J22">
        <f>Merge1[[#This Row],[Km from Origin]] - Merge1[[#This Row],[Km from Source]]</f>
        <v>4</v>
      </c>
    </row>
    <row r="23" spans="1:10" x14ac:dyDescent="0.35">
      <c r="A23" t="s">
        <v>2810</v>
      </c>
      <c r="B23">
        <v>2</v>
      </c>
      <c r="C23" t="s">
        <v>2783</v>
      </c>
      <c r="E23" t="s">
        <v>4190</v>
      </c>
      <c r="F23">
        <v>7</v>
      </c>
      <c r="H23" t="s">
        <v>4190</v>
      </c>
      <c r="I23" t="s">
        <v>2788</v>
      </c>
      <c r="J23">
        <f>Merge1[[#This Row],[Km from Origin]] - Merge1[[#This Row],[Km from Source]]</f>
        <v>5</v>
      </c>
    </row>
    <row r="24" spans="1:10" x14ac:dyDescent="0.35">
      <c r="A24" t="s">
        <v>2810</v>
      </c>
      <c r="B24">
        <v>2</v>
      </c>
      <c r="C24" t="s">
        <v>2783</v>
      </c>
      <c r="E24" t="s">
        <v>4190</v>
      </c>
      <c r="F24">
        <v>8</v>
      </c>
      <c r="H24" t="s">
        <v>4190</v>
      </c>
      <c r="I24" t="s">
        <v>2789</v>
      </c>
      <c r="J24">
        <f>Merge1[[#This Row],[Km from Origin]] - Merge1[[#This Row],[Km from Source]]</f>
        <v>6</v>
      </c>
    </row>
    <row r="25" spans="1:10" x14ac:dyDescent="0.35">
      <c r="A25" t="s">
        <v>2810</v>
      </c>
      <c r="B25">
        <v>2</v>
      </c>
      <c r="C25" t="s">
        <v>2783</v>
      </c>
      <c r="E25" t="s">
        <v>4190</v>
      </c>
      <c r="F25">
        <v>9</v>
      </c>
      <c r="G25" t="s">
        <v>703</v>
      </c>
      <c r="H25" t="s">
        <v>702</v>
      </c>
      <c r="I25" t="s">
        <v>2790</v>
      </c>
      <c r="J25">
        <f>Merge1[[#This Row],[Km from Origin]] - Merge1[[#This Row],[Km from Source]]</f>
        <v>7</v>
      </c>
    </row>
    <row r="26" spans="1:10" x14ac:dyDescent="0.35">
      <c r="A26" t="s">
        <v>2810</v>
      </c>
      <c r="B26">
        <v>2</v>
      </c>
      <c r="C26" t="s">
        <v>2783</v>
      </c>
      <c r="E26" t="s">
        <v>4190</v>
      </c>
      <c r="F26">
        <v>10</v>
      </c>
      <c r="H26" t="s">
        <v>4190</v>
      </c>
      <c r="I26" t="s">
        <v>2791</v>
      </c>
      <c r="J26">
        <f>Merge1[[#This Row],[Km from Origin]] - Merge1[[#This Row],[Km from Source]]</f>
        <v>8</v>
      </c>
    </row>
    <row r="27" spans="1:10" x14ac:dyDescent="0.35">
      <c r="A27" t="s">
        <v>2810</v>
      </c>
      <c r="B27">
        <v>2</v>
      </c>
      <c r="C27" t="s">
        <v>2783</v>
      </c>
      <c r="E27" t="s">
        <v>4190</v>
      </c>
      <c r="F27">
        <v>11</v>
      </c>
      <c r="G27" t="s">
        <v>828</v>
      </c>
      <c r="H27" t="s">
        <v>827</v>
      </c>
      <c r="I27" t="s">
        <v>2792</v>
      </c>
      <c r="J27">
        <f>Merge1[[#This Row],[Km from Origin]] - Merge1[[#This Row],[Km from Source]]</f>
        <v>9</v>
      </c>
    </row>
    <row r="28" spans="1:10" x14ac:dyDescent="0.35">
      <c r="A28" t="s">
        <v>2810</v>
      </c>
      <c r="B28">
        <v>2</v>
      </c>
      <c r="C28" t="s">
        <v>2783</v>
      </c>
      <c r="E28" t="s">
        <v>4190</v>
      </c>
      <c r="F28">
        <v>12</v>
      </c>
      <c r="H28" t="s">
        <v>4190</v>
      </c>
      <c r="I28" t="s">
        <v>2793</v>
      </c>
      <c r="J28">
        <f>Merge1[[#This Row],[Km from Origin]] - Merge1[[#This Row],[Km from Source]]</f>
        <v>10</v>
      </c>
    </row>
    <row r="29" spans="1:10" x14ac:dyDescent="0.35">
      <c r="A29" t="s">
        <v>2810</v>
      </c>
      <c r="B29">
        <v>2</v>
      </c>
      <c r="C29" t="s">
        <v>2783</v>
      </c>
      <c r="E29" t="s">
        <v>4190</v>
      </c>
      <c r="F29">
        <v>13</v>
      </c>
      <c r="H29" t="s">
        <v>4190</v>
      </c>
      <c r="I29" t="s">
        <v>752</v>
      </c>
      <c r="J29">
        <f>Merge1[[#This Row],[Km from Origin]] - Merge1[[#This Row],[Km from Source]]</f>
        <v>11</v>
      </c>
    </row>
    <row r="30" spans="1:10" x14ac:dyDescent="0.35">
      <c r="A30" t="s">
        <v>2810</v>
      </c>
      <c r="B30">
        <v>2</v>
      </c>
      <c r="C30" t="s">
        <v>2783</v>
      </c>
      <c r="E30" t="s">
        <v>4190</v>
      </c>
      <c r="F30">
        <v>14</v>
      </c>
      <c r="H30" t="s">
        <v>4190</v>
      </c>
      <c r="I30" t="s">
        <v>2794</v>
      </c>
      <c r="J30">
        <f>Merge1[[#This Row],[Km from Origin]] - Merge1[[#This Row],[Km from Source]]</f>
        <v>12</v>
      </c>
    </row>
    <row r="31" spans="1:10" x14ac:dyDescent="0.35">
      <c r="A31" t="s">
        <v>2810</v>
      </c>
      <c r="B31">
        <v>2</v>
      </c>
      <c r="C31" t="s">
        <v>2783</v>
      </c>
      <c r="E31" t="s">
        <v>4190</v>
      </c>
      <c r="F31">
        <v>15</v>
      </c>
      <c r="G31" t="s">
        <v>243</v>
      </c>
      <c r="H31" t="s">
        <v>242</v>
      </c>
      <c r="I31" t="s">
        <v>2795</v>
      </c>
      <c r="J31">
        <f>Merge1[[#This Row],[Km from Origin]] - Merge1[[#This Row],[Km from Source]]</f>
        <v>13</v>
      </c>
    </row>
    <row r="32" spans="1:10" x14ac:dyDescent="0.35">
      <c r="A32" t="s">
        <v>2810</v>
      </c>
      <c r="B32">
        <v>2</v>
      </c>
      <c r="C32" t="s">
        <v>2784</v>
      </c>
      <c r="D32" t="s">
        <v>1653</v>
      </c>
      <c r="E32" t="s">
        <v>1652</v>
      </c>
      <c r="F32">
        <v>0</v>
      </c>
      <c r="G32" t="s">
        <v>1651</v>
      </c>
      <c r="H32" t="s">
        <v>1650</v>
      </c>
      <c r="I32" t="s">
        <v>2782</v>
      </c>
      <c r="J32">
        <f>Merge1[[#This Row],[Km from Origin]] - Merge1[[#This Row],[Km from Source]]</f>
        <v>-2</v>
      </c>
    </row>
    <row r="33" spans="1:10" x14ac:dyDescent="0.35">
      <c r="A33" t="s">
        <v>2810</v>
      </c>
      <c r="B33">
        <v>2</v>
      </c>
      <c r="C33" t="s">
        <v>2784</v>
      </c>
      <c r="D33" t="s">
        <v>1653</v>
      </c>
      <c r="E33" t="s">
        <v>1652</v>
      </c>
      <c r="F33">
        <v>2</v>
      </c>
      <c r="H33" t="s">
        <v>4190</v>
      </c>
      <c r="I33" t="s">
        <v>2783</v>
      </c>
      <c r="J33">
        <f>Merge1[[#This Row],[Km from Origin]] - Merge1[[#This Row],[Km from Source]]</f>
        <v>0</v>
      </c>
    </row>
    <row r="34" spans="1:10" x14ac:dyDescent="0.35">
      <c r="A34" t="s">
        <v>2810</v>
      </c>
      <c r="B34">
        <v>2</v>
      </c>
      <c r="C34" t="s">
        <v>2784</v>
      </c>
      <c r="D34" t="s">
        <v>1653</v>
      </c>
      <c r="E34" t="s">
        <v>1652</v>
      </c>
      <c r="F34">
        <v>2</v>
      </c>
      <c r="G34" t="s">
        <v>1653</v>
      </c>
      <c r="H34" t="s">
        <v>1652</v>
      </c>
      <c r="I34" t="s">
        <v>2784</v>
      </c>
      <c r="J34">
        <f>Merge1[[#This Row],[Km from Origin]] - Merge1[[#This Row],[Km from Source]]</f>
        <v>0</v>
      </c>
    </row>
    <row r="35" spans="1:10" x14ac:dyDescent="0.35">
      <c r="A35" t="s">
        <v>2810</v>
      </c>
      <c r="B35">
        <v>2</v>
      </c>
      <c r="C35" t="s">
        <v>2784</v>
      </c>
      <c r="D35" t="s">
        <v>1653</v>
      </c>
      <c r="E35" t="s">
        <v>1652</v>
      </c>
      <c r="F35">
        <v>4</v>
      </c>
      <c r="H35" t="s">
        <v>4190</v>
      </c>
      <c r="I35" t="s">
        <v>2785</v>
      </c>
      <c r="J35">
        <f>Merge1[[#This Row],[Km from Origin]] - Merge1[[#This Row],[Km from Source]]</f>
        <v>2</v>
      </c>
    </row>
    <row r="36" spans="1:10" x14ac:dyDescent="0.35">
      <c r="A36" t="s">
        <v>2810</v>
      </c>
      <c r="B36">
        <v>2</v>
      </c>
      <c r="C36" t="s">
        <v>2784</v>
      </c>
      <c r="D36" t="s">
        <v>1653</v>
      </c>
      <c r="E36" t="s">
        <v>1652</v>
      </c>
      <c r="F36">
        <v>6</v>
      </c>
      <c r="G36" t="s">
        <v>1386</v>
      </c>
      <c r="H36" t="s">
        <v>1385</v>
      </c>
      <c r="I36" t="s">
        <v>2786</v>
      </c>
      <c r="J36">
        <f>Merge1[[#This Row],[Km from Origin]] - Merge1[[#This Row],[Km from Source]]</f>
        <v>4</v>
      </c>
    </row>
    <row r="37" spans="1:10" x14ac:dyDescent="0.35">
      <c r="A37" t="s">
        <v>2810</v>
      </c>
      <c r="B37">
        <v>2</v>
      </c>
      <c r="C37" t="s">
        <v>2784</v>
      </c>
      <c r="D37" t="s">
        <v>1653</v>
      </c>
      <c r="E37" t="s">
        <v>1652</v>
      </c>
      <c r="F37">
        <v>6</v>
      </c>
      <c r="H37" t="s">
        <v>4190</v>
      </c>
      <c r="I37" t="s">
        <v>2787</v>
      </c>
      <c r="J37">
        <f>Merge1[[#This Row],[Km from Origin]] - Merge1[[#This Row],[Km from Source]]</f>
        <v>4</v>
      </c>
    </row>
    <row r="38" spans="1:10" x14ac:dyDescent="0.35">
      <c r="A38" t="s">
        <v>2810</v>
      </c>
      <c r="B38">
        <v>2</v>
      </c>
      <c r="C38" t="s">
        <v>2784</v>
      </c>
      <c r="D38" t="s">
        <v>1653</v>
      </c>
      <c r="E38" t="s">
        <v>1652</v>
      </c>
      <c r="F38">
        <v>7</v>
      </c>
      <c r="H38" t="s">
        <v>4190</v>
      </c>
      <c r="I38" t="s">
        <v>2788</v>
      </c>
      <c r="J38">
        <f>Merge1[[#This Row],[Km from Origin]] - Merge1[[#This Row],[Km from Source]]</f>
        <v>5</v>
      </c>
    </row>
    <row r="39" spans="1:10" x14ac:dyDescent="0.35">
      <c r="A39" t="s">
        <v>2810</v>
      </c>
      <c r="B39">
        <v>2</v>
      </c>
      <c r="C39" t="s">
        <v>2784</v>
      </c>
      <c r="D39" t="s">
        <v>1653</v>
      </c>
      <c r="E39" t="s">
        <v>1652</v>
      </c>
      <c r="F39">
        <v>8</v>
      </c>
      <c r="H39" t="s">
        <v>4190</v>
      </c>
      <c r="I39" t="s">
        <v>2789</v>
      </c>
      <c r="J39">
        <f>Merge1[[#This Row],[Km from Origin]] - Merge1[[#This Row],[Km from Source]]</f>
        <v>6</v>
      </c>
    </row>
    <row r="40" spans="1:10" x14ac:dyDescent="0.35">
      <c r="A40" t="s">
        <v>2810</v>
      </c>
      <c r="B40">
        <v>2</v>
      </c>
      <c r="C40" t="s">
        <v>2784</v>
      </c>
      <c r="D40" t="s">
        <v>1653</v>
      </c>
      <c r="E40" t="s">
        <v>1652</v>
      </c>
      <c r="F40">
        <v>9</v>
      </c>
      <c r="G40" t="s">
        <v>703</v>
      </c>
      <c r="H40" t="s">
        <v>702</v>
      </c>
      <c r="I40" t="s">
        <v>2790</v>
      </c>
      <c r="J40">
        <f>Merge1[[#This Row],[Km from Origin]] - Merge1[[#This Row],[Km from Source]]</f>
        <v>7</v>
      </c>
    </row>
    <row r="41" spans="1:10" x14ac:dyDescent="0.35">
      <c r="A41" t="s">
        <v>2810</v>
      </c>
      <c r="B41">
        <v>2</v>
      </c>
      <c r="C41" t="s">
        <v>2784</v>
      </c>
      <c r="D41" t="s">
        <v>1653</v>
      </c>
      <c r="E41" t="s">
        <v>1652</v>
      </c>
      <c r="F41">
        <v>10</v>
      </c>
      <c r="H41" t="s">
        <v>4190</v>
      </c>
      <c r="I41" t="s">
        <v>2791</v>
      </c>
      <c r="J41">
        <f>Merge1[[#This Row],[Km from Origin]] - Merge1[[#This Row],[Km from Source]]</f>
        <v>8</v>
      </c>
    </row>
    <row r="42" spans="1:10" x14ac:dyDescent="0.35">
      <c r="A42" t="s">
        <v>2810</v>
      </c>
      <c r="B42">
        <v>2</v>
      </c>
      <c r="C42" t="s">
        <v>2784</v>
      </c>
      <c r="D42" t="s">
        <v>1653</v>
      </c>
      <c r="E42" t="s">
        <v>1652</v>
      </c>
      <c r="F42">
        <v>11</v>
      </c>
      <c r="G42" t="s">
        <v>828</v>
      </c>
      <c r="H42" t="s">
        <v>827</v>
      </c>
      <c r="I42" t="s">
        <v>2792</v>
      </c>
      <c r="J42">
        <f>Merge1[[#This Row],[Km from Origin]] - Merge1[[#This Row],[Km from Source]]</f>
        <v>9</v>
      </c>
    </row>
    <row r="43" spans="1:10" x14ac:dyDescent="0.35">
      <c r="A43" t="s">
        <v>2810</v>
      </c>
      <c r="B43">
        <v>2</v>
      </c>
      <c r="C43" t="s">
        <v>2784</v>
      </c>
      <c r="D43" t="s">
        <v>1653</v>
      </c>
      <c r="E43" t="s">
        <v>1652</v>
      </c>
      <c r="F43">
        <v>12</v>
      </c>
      <c r="H43" t="s">
        <v>4190</v>
      </c>
      <c r="I43" t="s">
        <v>2793</v>
      </c>
      <c r="J43">
        <f>Merge1[[#This Row],[Km from Origin]] - Merge1[[#This Row],[Km from Source]]</f>
        <v>10</v>
      </c>
    </row>
    <row r="44" spans="1:10" x14ac:dyDescent="0.35">
      <c r="A44" t="s">
        <v>2810</v>
      </c>
      <c r="B44">
        <v>2</v>
      </c>
      <c r="C44" t="s">
        <v>2784</v>
      </c>
      <c r="D44" t="s">
        <v>1653</v>
      </c>
      <c r="E44" t="s">
        <v>1652</v>
      </c>
      <c r="F44">
        <v>13</v>
      </c>
      <c r="H44" t="s">
        <v>4190</v>
      </c>
      <c r="I44" t="s">
        <v>752</v>
      </c>
      <c r="J44">
        <f>Merge1[[#This Row],[Km from Origin]] - Merge1[[#This Row],[Km from Source]]</f>
        <v>11</v>
      </c>
    </row>
    <row r="45" spans="1:10" x14ac:dyDescent="0.35">
      <c r="A45" t="s">
        <v>2810</v>
      </c>
      <c r="B45">
        <v>2</v>
      </c>
      <c r="C45" t="s">
        <v>2784</v>
      </c>
      <c r="D45" t="s">
        <v>1653</v>
      </c>
      <c r="E45" t="s">
        <v>1652</v>
      </c>
      <c r="F45">
        <v>14</v>
      </c>
      <c r="H45" t="s">
        <v>4190</v>
      </c>
      <c r="I45" t="s">
        <v>2794</v>
      </c>
      <c r="J45">
        <f>Merge1[[#This Row],[Km from Origin]] - Merge1[[#This Row],[Km from Source]]</f>
        <v>12</v>
      </c>
    </row>
    <row r="46" spans="1:10" x14ac:dyDescent="0.35">
      <c r="A46" t="s">
        <v>2810</v>
      </c>
      <c r="B46">
        <v>2</v>
      </c>
      <c r="C46" t="s">
        <v>2784</v>
      </c>
      <c r="D46" t="s">
        <v>1653</v>
      </c>
      <c r="E46" t="s">
        <v>1652</v>
      </c>
      <c r="F46">
        <v>15</v>
      </c>
      <c r="G46" t="s">
        <v>243</v>
      </c>
      <c r="H46" t="s">
        <v>242</v>
      </c>
      <c r="I46" t="s">
        <v>2795</v>
      </c>
      <c r="J46">
        <f>Merge1[[#This Row],[Km from Origin]] - Merge1[[#This Row],[Km from Source]]</f>
        <v>13</v>
      </c>
    </row>
    <row r="47" spans="1:10" x14ac:dyDescent="0.35">
      <c r="A47" t="s">
        <v>2810</v>
      </c>
      <c r="B47">
        <v>4</v>
      </c>
      <c r="C47" t="s">
        <v>2785</v>
      </c>
      <c r="E47" t="s">
        <v>4190</v>
      </c>
      <c r="F47">
        <v>0</v>
      </c>
      <c r="G47" t="s">
        <v>1651</v>
      </c>
      <c r="H47" t="s">
        <v>1650</v>
      </c>
      <c r="I47" t="s">
        <v>2782</v>
      </c>
      <c r="J47">
        <f>Merge1[[#This Row],[Km from Origin]] - Merge1[[#This Row],[Km from Source]]</f>
        <v>-4</v>
      </c>
    </row>
    <row r="48" spans="1:10" x14ac:dyDescent="0.35">
      <c r="A48" t="s">
        <v>2810</v>
      </c>
      <c r="B48">
        <v>4</v>
      </c>
      <c r="C48" t="s">
        <v>2785</v>
      </c>
      <c r="E48" t="s">
        <v>4190</v>
      </c>
      <c r="F48">
        <v>2</v>
      </c>
      <c r="H48" t="s">
        <v>4190</v>
      </c>
      <c r="I48" t="s">
        <v>2783</v>
      </c>
      <c r="J48">
        <f>Merge1[[#This Row],[Km from Origin]] - Merge1[[#This Row],[Km from Source]]</f>
        <v>-2</v>
      </c>
    </row>
    <row r="49" spans="1:10" x14ac:dyDescent="0.35">
      <c r="A49" t="s">
        <v>2810</v>
      </c>
      <c r="B49">
        <v>4</v>
      </c>
      <c r="C49" t="s">
        <v>2785</v>
      </c>
      <c r="E49" t="s">
        <v>4190</v>
      </c>
      <c r="F49">
        <v>2</v>
      </c>
      <c r="G49" t="s">
        <v>1653</v>
      </c>
      <c r="H49" t="s">
        <v>1652</v>
      </c>
      <c r="I49" t="s">
        <v>2784</v>
      </c>
      <c r="J49">
        <f>Merge1[[#This Row],[Km from Origin]] - Merge1[[#This Row],[Km from Source]]</f>
        <v>-2</v>
      </c>
    </row>
    <row r="50" spans="1:10" x14ac:dyDescent="0.35">
      <c r="A50" t="s">
        <v>2810</v>
      </c>
      <c r="B50">
        <v>4</v>
      </c>
      <c r="C50" t="s">
        <v>2785</v>
      </c>
      <c r="E50" t="s">
        <v>4190</v>
      </c>
      <c r="F50">
        <v>4</v>
      </c>
      <c r="H50" t="s">
        <v>4190</v>
      </c>
      <c r="I50" t="s">
        <v>2785</v>
      </c>
      <c r="J50">
        <f>Merge1[[#This Row],[Km from Origin]] - Merge1[[#This Row],[Km from Source]]</f>
        <v>0</v>
      </c>
    </row>
    <row r="51" spans="1:10" x14ac:dyDescent="0.35">
      <c r="A51" t="s">
        <v>2810</v>
      </c>
      <c r="B51">
        <v>4</v>
      </c>
      <c r="C51" t="s">
        <v>2785</v>
      </c>
      <c r="E51" t="s">
        <v>4190</v>
      </c>
      <c r="F51">
        <v>6</v>
      </c>
      <c r="G51" t="s">
        <v>1386</v>
      </c>
      <c r="H51" t="s">
        <v>1385</v>
      </c>
      <c r="I51" t="s">
        <v>2786</v>
      </c>
      <c r="J51">
        <f>Merge1[[#This Row],[Km from Origin]] - Merge1[[#This Row],[Km from Source]]</f>
        <v>2</v>
      </c>
    </row>
    <row r="52" spans="1:10" x14ac:dyDescent="0.35">
      <c r="A52" t="s">
        <v>2810</v>
      </c>
      <c r="B52">
        <v>4</v>
      </c>
      <c r="C52" t="s">
        <v>2785</v>
      </c>
      <c r="E52" t="s">
        <v>4190</v>
      </c>
      <c r="F52">
        <v>6</v>
      </c>
      <c r="H52" t="s">
        <v>4190</v>
      </c>
      <c r="I52" t="s">
        <v>2787</v>
      </c>
      <c r="J52">
        <f>Merge1[[#This Row],[Km from Origin]] - Merge1[[#This Row],[Km from Source]]</f>
        <v>2</v>
      </c>
    </row>
    <row r="53" spans="1:10" x14ac:dyDescent="0.35">
      <c r="A53" t="s">
        <v>2810</v>
      </c>
      <c r="B53">
        <v>4</v>
      </c>
      <c r="C53" t="s">
        <v>2785</v>
      </c>
      <c r="E53" t="s">
        <v>4190</v>
      </c>
      <c r="F53">
        <v>7</v>
      </c>
      <c r="H53" t="s">
        <v>4190</v>
      </c>
      <c r="I53" t="s">
        <v>2788</v>
      </c>
      <c r="J53">
        <f>Merge1[[#This Row],[Km from Origin]] - Merge1[[#This Row],[Km from Source]]</f>
        <v>3</v>
      </c>
    </row>
    <row r="54" spans="1:10" x14ac:dyDescent="0.35">
      <c r="A54" t="s">
        <v>2810</v>
      </c>
      <c r="B54">
        <v>4</v>
      </c>
      <c r="C54" t="s">
        <v>2785</v>
      </c>
      <c r="E54" t="s">
        <v>4190</v>
      </c>
      <c r="F54">
        <v>8</v>
      </c>
      <c r="H54" t="s">
        <v>4190</v>
      </c>
      <c r="I54" t="s">
        <v>2789</v>
      </c>
      <c r="J54">
        <f>Merge1[[#This Row],[Km from Origin]] - Merge1[[#This Row],[Km from Source]]</f>
        <v>4</v>
      </c>
    </row>
    <row r="55" spans="1:10" x14ac:dyDescent="0.35">
      <c r="A55" t="s">
        <v>2810</v>
      </c>
      <c r="B55">
        <v>4</v>
      </c>
      <c r="C55" t="s">
        <v>2785</v>
      </c>
      <c r="E55" t="s">
        <v>4190</v>
      </c>
      <c r="F55">
        <v>9</v>
      </c>
      <c r="G55" t="s">
        <v>703</v>
      </c>
      <c r="H55" t="s">
        <v>702</v>
      </c>
      <c r="I55" t="s">
        <v>2790</v>
      </c>
      <c r="J55">
        <f>Merge1[[#This Row],[Km from Origin]] - Merge1[[#This Row],[Km from Source]]</f>
        <v>5</v>
      </c>
    </row>
    <row r="56" spans="1:10" x14ac:dyDescent="0.35">
      <c r="A56" t="s">
        <v>2810</v>
      </c>
      <c r="B56">
        <v>4</v>
      </c>
      <c r="C56" t="s">
        <v>2785</v>
      </c>
      <c r="E56" t="s">
        <v>4190</v>
      </c>
      <c r="F56">
        <v>10</v>
      </c>
      <c r="H56" t="s">
        <v>4190</v>
      </c>
      <c r="I56" t="s">
        <v>2791</v>
      </c>
      <c r="J56">
        <f>Merge1[[#This Row],[Km from Origin]] - Merge1[[#This Row],[Km from Source]]</f>
        <v>6</v>
      </c>
    </row>
    <row r="57" spans="1:10" x14ac:dyDescent="0.35">
      <c r="A57" t="s">
        <v>2810</v>
      </c>
      <c r="B57">
        <v>4</v>
      </c>
      <c r="C57" t="s">
        <v>2785</v>
      </c>
      <c r="E57" t="s">
        <v>4190</v>
      </c>
      <c r="F57">
        <v>11</v>
      </c>
      <c r="G57" t="s">
        <v>828</v>
      </c>
      <c r="H57" t="s">
        <v>827</v>
      </c>
      <c r="I57" t="s">
        <v>2792</v>
      </c>
      <c r="J57">
        <f>Merge1[[#This Row],[Km from Origin]] - Merge1[[#This Row],[Km from Source]]</f>
        <v>7</v>
      </c>
    </row>
    <row r="58" spans="1:10" x14ac:dyDescent="0.35">
      <c r="A58" t="s">
        <v>2810</v>
      </c>
      <c r="B58">
        <v>4</v>
      </c>
      <c r="C58" t="s">
        <v>2785</v>
      </c>
      <c r="E58" t="s">
        <v>4190</v>
      </c>
      <c r="F58">
        <v>12</v>
      </c>
      <c r="H58" t="s">
        <v>4190</v>
      </c>
      <c r="I58" t="s">
        <v>2793</v>
      </c>
      <c r="J58">
        <f>Merge1[[#This Row],[Km from Origin]] - Merge1[[#This Row],[Km from Source]]</f>
        <v>8</v>
      </c>
    </row>
    <row r="59" spans="1:10" x14ac:dyDescent="0.35">
      <c r="A59" t="s">
        <v>2810</v>
      </c>
      <c r="B59">
        <v>4</v>
      </c>
      <c r="C59" t="s">
        <v>2785</v>
      </c>
      <c r="E59" t="s">
        <v>4190</v>
      </c>
      <c r="F59">
        <v>13</v>
      </c>
      <c r="H59" t="s">
        <v>4190</v>
      </c>
      <c r="I59" t="s">
        <v>752</v>
      </c>
      <c r="J59">
        <f>Merge1[[#This Row],[Km from Origin]] - Merge1[[#This Row],[Km from Source]]</f>
        <v>9</v>
      </c>
    </row>
    <row r="60" spans="1:10" x14ac:dyDescent="0.35">
      <c r="A60" t="s">
        <v>2810</v>
      </c>
      <c r="B60">
        <v>4</v>
      </c>
      <c r="C60" t="s">
        <v>2785</v>
      </c>
      <c r="E60" t="s">
        <v>4190</v>
      </c>
      <c r="F60">
        <v>14</v>
      </c>
      <c r="H60" t="s">
        <v>4190</v>
      </c>
      <c r="I60" t="s">
        <v>2794</v>
      </c>
      <c r="J60">
        <f>Merge1[[#This Row],[Km from Origin]] - Merge1[[#This Row],[Km from Source]]</f>
        <v>10</v>
      </c>
    </row>
    <row r="61" spans="1:10" x14ac:dyDescent="0.35">
      <c r="A61" t="s">
        <v>2810</v>
      </c>
      <c r="B61">
        <v>4</v>
      </c>
      <c r="C61" t="s">
        <v>2785</v>
      </c>
      <c r="E61" t="s">
        <v>4190</v>
      </c>
      <c r="F61">
        <v>15</v>
      </c>
      <c r="G61" t="s">
        <v>243</v>
      </c>
      <c r="H61" t="s">
        <v>242</v>
      </c>
      <c r="I61" t="s">
        <v>2795</v>
      </c>
      <c r="J61">
        <f>Merge1[[#This Row],[Km from Origin]] - Merge1[[#This Row],[Km from Source]]</f>
        <v>11</v>
      </c>
    </row>
    <row r="62" spans="1:10" x14ac:dyDescent="0.35">
      <c r="A62" t="s">
        <v>2810</v>
      </c>
      <c r="B62">
        <v>6</v>
      </c>
      <c r="C62" t="s">
        <v>2786</v>
      </c>
      <c r="D62" t="s">
        <v>1386</v>
      </c>
      <c r="E62" t="s">
        <v>1385</v>
      </c>
      <c r="F62">
        <v>0</v>
      </c>
      <c r="G62" t="s">
        <v>1651</v>
      </c>
      <c r="H62" t="s">
        <v>1650</v>
      </c>
      <c r="I62" t="s">
        <v>2782</v>
      </c>
      <c r="J62">
        <f>Merge1[[#This Row],[Km from Origin]] - Merge1[[#This Row],[Km from Source]]</f>
        <v>-6</v>
      </c>
    </row>
    <row r="63" spans="1:10" x14ac:dyDescent="0.35">
      <c r="A63" t="s">
        <v>2810</v>
      </c>
      <c r="B63">
        <v>6</v>
      </c>
      <c r="C63" t="s">
        <v>2786</v>
      </c>
      <c r="D63" t="s">
        <v>1386</v>
      </c>
      <c r="E63" t="s">
        <v>1385</v>
      </c>
      <c r="F63">
        <v>2</v>
      </c>
      <c r="H63" t="s">
        <v>4190</v>
      </c>
      <c r="I63" t="s">
        <v>2783</v>
      </c>
      <c r="J63">
        <f>Merge1[[#This Row],[Km from Origin]] - Merge1[[#This Row],[Km from Source]]</f>
        <v>-4</v>
      </c>
    </row>
    <row r="64" spans="1:10" x14ac:dyDescent="0.35">
      <c r="A64" t="s">
        <v>2810</v>
      </c>
      <c r="B64">
        <v>6</v>
      </c>
      <c r="C64" t="s">
        <v>2786</v>
      </c>
      <c r="D64" t="s">
        <v>1386</v>
      </c>
      <c r="E64" t="s">
        <v>1385</v>
      </c>
      <c r="F64">
        <v>2</v>
      </c>
      <c r="G64" t="s">
        <v>1653</v>
      </c>
      <c r="H64" t="s">
        <v>1652</v>
      </c>
      <c r="I64" t="s">
        <v>2784</v>
      </c>
      <c r="J64">
        <f>Merge1[[#This Row],[Km from Origin]] - Merge1[[#This Row],[Km from Source]]</f>
        <v>-4</v>
      </c>
    </row>
    <row r="65" spans="1:10" x14ac:dyDescent="0.35">
      <c r="A65" t="s">
        <v>2810</v>
      </c>
      <c r="B65">
        <v>6</v>
      </c>
      <c r="C65" t="s">
        <v>2786</v>
      </c>
      <c r="D65" t="s">
        <v>1386</v>
      </c>
      <c r="E65" t="s">
        <v>1385</v>
      </c>
      <c r="F65">
        <v>4</v>
      </c>
      <c r="H65" t="s">
        <v>4190</v>
      </c>
      <c r="I65" t="s">
        <v>2785</v>
      </c>
      <c r="J65">
        <f>Merge1[[#This Row],[Km from Origin]] - Merge1[[#This Row],[Km from Source]]</f>
        <v>-2</v>
      </c>
    </row>
    <row r="66" spans="1:10" x14ac:dyDescent="0.35">
      <c r="A66" t="s">
        <v>2810</v>
      </c>
      <c r="B66">
        <v>6</v>
      </c>
      <c r="C66" t="s">
        <v>2786</v>
      </c>
      <c r="D66" t="s">
        <v>1386</v>
      </c>
      <c r="E66" t="s">
        <v>1385</v>
      </c>
      <c r="F66">
        <v>6</v>
      </c>
      <c r="G66" t="s">
        <v>1386</v>
      </c>
      <c r="H66" t="s">
        <v>1385</v>
      </c>
      <c r="I66" t="s">
        <v>2786</v>
      </c>
      <c r="J66">
        <f>Merge1[[#This Row],[Km from Origin]] - Merge1[[#This Row],[Km from Source]]</f>
        <v>0</v>
      </c>
    </row>
    <row r="67" spans="1:10" x14ac:dyDescent="0.35">
      <c r="A67" t="s">
        <v>2810</v>
      </c>
      <c r="B67">
        <v>6</v>
      </c>
      <c r="C67" t="s">
        <v>2786</v>
      </c>
      <c r="D67" t="s">
        <v>1386</v>
      </c>
      <c r="E67" t="s">
        <v>1385</v>
      </c>
      <c r="F67">
        <v>6</v>
      </c>
      <c r="H67" t="s">
        <v>4190</v>
      </c>
      <c r="I67" t="s">
        <v>2787</v>
      </c>
      <c r="J67">
        <f>Merge1[[#This Row],[Km from Origin]] - Merge1[[#This Row],[Km from Source]]</f>
        <v>0</v>
      </c>
    </row>
    <row r="68" spans="1:10" x14ac:dyDescent="0.35">
      <c r="A68" t="s">
        <v>2810</v>
      </c>
      <c r="B68">
        <v>6</v>
      </c>
      <c r="C68" t="s">
        <v>2786</v>
      </c>
      <c r="D68" t="s">
        <v>1386</v>
      </c>
      <c r="E68" t="s">
        <v>1385</v>
      </c>
      <c r="F68">
        <v>7</v>
      </c>
      <c r="H68" t="s">
        <v>4190</v>
      </c>
      <c r="I68" t="s">
        <v>2788</v>
      </c>
      <c r="J68">
        <f>Merge1[[#This Row],[Km from Origin]] - Merge1[[#This Row],[Km from Source]]</f>
        <v>1</v>
      </c>
    </row>
    <row r="69" spans="1:10" x14ac:dyDescent="0.35">
      <c r="A69" t="s">
        <v>2810</v>
      </c>
      <c r="B69">
        <v>6</v>
      </c>
      <c r="C69" t="s">
        <v>2786</v>
      </c>
      <c r="D69" t="s">
        <v>1386</v>
      </c>
      <c r="E69" t="s">
        <v>1385</v>
      </c>
      <c r="F69">
        <v>8</v>
      </c>
      <c r="H69" t="s">
        <v>4190</v>
      </c>
      <c r="I69" t="s">
        <v>2789</v>
      </c>
      <c r="J69">
        <f>Merge1[[#This Row],[Km from Origin]] - Merge1[[#This Row],[Km from Source]]</f>
        <v>2</v>
      </c>
    </row>
    <row r="70" spans="1:10" x14ac:dyDescent="0.35">
      <c r="A70" t="s">
        <v>2810</v>
      </c>
      <c r="B70">
        <v>6</v>
      </c>
      <c r="C70" t="s">
        <v>2786</v>
      </c>
      <c r="D70" t="s">
        <v>1386</v>
      </c>
      <c r="E70" t="s">
        <v>1385</v>
      </c>
      <c r="F70">
        <v>9</v>
      </c>
      <c r="G70" t="s">
        <v>703</v>
      </c>
      <c r="H70" t="s">
        <v>702</v>
      </c>
      <c r="I70" t="s">
        <v>2790</v>
      </c>
      <c r="J70">
        <f>Merge1[[#This Row],[Km from Origin]] - Merge1[[#This Row],[Km from Source]]</f>
        <v>3</v>
      </c>
    </row>
    <row r="71" spans="1:10" x14ac:dyDescent="0.35">
      <c r="A71" t="s">
        <v>2810</v>
      </c>
      <c r="B71">
        <v>6</v>
      </c>
      <c r="C71" t="s">
        <v>2786</v>
      </c>
      <c r="D71" t="s">
        <v>1386</v>
      </c>
      <c r="E71" t="s">
        <v>1385</v>
      </c>
      <c r="F71">
        <v>10</v>
      </c>
      <c r="H71" t="s">
        <v>4190</v>
      </c>
      <c r="I71" t="s">
        <v>2791</v>
      </c>
      <c r="J71">
        <f>Merge1[[#This Row],[Km from Origin]] - Merge1[[#This Row],[Km from Source]]</f>
        <v>4</v>
      </c>
    </row>
    <row r="72" spans="1:10" x14ac:dyDescent="0.35">
      <c r="A72" t="s">
        <v>2810</v>
      </c>
      <c r="B72">
        <v>6</v>
      </c>
      <c r="C72" t="s">
        <v>2786</v>
      </c>
      <c r="D72" t="s">
        <v>1386</v>
      </c>
      <c r="E72" t="s">
        <v>1385</v>
      </c>
      <c r="F72">
        <v>11</v>
      </c>
      <c r="G72" t="s">
        <v>828</v>
      </c>
      <c r="H72" t="s">
        <v>827</v>
      </c>
      <c r="I72" t="s">
        <v>2792</v>
      </c>
      <c r="J72">
        <f>Merge1[[#This Row],[Km from Origin]] - Merge1[[#This Row],[Km from Source]]</f>
        <v>5</v>
      </c>
    </row>
    <row r="73" spans="1:10" x14ac:dyDescent="0.35">
      <c r="A73" t="s">
        <v>2810</v>
      </c>
      <c r="B73">
        <v>6</v>
      </c>
      <c r="C73" t="s">
        <v>2786</v>
      </c>
      <c r="D73" t="s">
        <v>1386</v>
      </c>
      <c r="E73" t="s">
        <v>1385</v>
      </c>
      <c r="F73">
        <v>12</v>
      </c>
      <c r="H73" t="s">
        <v>4190</v>
      </c>
      <c r="I73" t="s">
        <v>2793</v>
      </c>
      <c r="J73">
        <f>Merge1[[#This Row],[Km from Origin]] - Merge1[[#This Row],[Km from Source]]</f>
        <v>6</v>
      </c>
    </row>
    <row r="74" spans="1:10" x14ac:dyDescent="0.35">
      <c r="A74" t="s">
        <v>2810</v>
      </c>
      <c r="B74">
        <v>6</v>
      </c>
      <c r="C74" t="s">
        <v>2786</v>
      </c>
      <c r="D74" t="s">
        <v>1386</v>
      </c>
      <c r="E74" t="s">
        <v>1385</v>
      </c>
      <c r="F74">
        <v>13</v>
      </c>
      <c r="H74" t="s">
        <v>4190</v>
      </c>
      <c r="I74" t="s">
        <v>752</v>
      </c>
      <c r="J74">
        <f>Merge1[[#This Row],[Km from Origin]] - Merge1[[#This Row],[Km from Source]]</f>
        <v>7</v>
      </c>
    </row>
    <row r="75" spans="1:10" x14ac:dyDescent="0.35">
      <c r="A75" t="s">
        <v>2810</v>
      </c>
      <c r="B75">
        <v>6</v>
      </c>
      <c r="C75" t="s">
        <v>2786</v>
      </c>
      <c r="D75" t="s">
        <v>1386</v>
      </c>
      <c r="E75" t="s">
        <v>1385</v>
      </c>
      <c r="F75">
        <v>14</v>
      </c>
      <c r="H75" t="s">
        <v>4190</v>
      </c>
      <c r="I75" t="s">
        <v>2794</v>
      </c>
      <c r="J75">
        <f>Merge1[[#This Row],[Km from Origin]] - Merge1[[#This Row],[Km from Source]]</f>
        <v>8</v>
      </c>
    </row>
    <row r="76" spans="1:10" x14ac:dyDescent="0.35">
      <c r="A76" t="s">
        <v>2810</v>
      </c>
      <c r="B76">
        <v>6</v>
      </c>
      <c r="C76" t="s">
        <v>2786</v>
      </c>
      <c r="D76" t="s">
        <v>1386</v>
      </c>
      <c r="E76" t="s">
        <v>1385</v>
      </c>
      <c r="F76">
        <v>15</v>
      </c>
      <c r="G76" t="s">
        <v>243</v>
      </c>
      <c r="H76" t="s">
        <v>242</v>
      </c>
      <c r="I76" t="s">
        <v>2795</v>
      </c>
      <c r="J76">
        <f>Merge1[[#This Row],[Km from Origin]] - Merge1[[#This Row],[Km from Source]]</f>
        <v>9</v>
      </c>
    </row>
    <row r="77" spans="1:10" x14ac:dyDescent="0.35">
      <c r="A77" t="s">
        <v>2810</v>
      </c>
      <c r="B77">
        <v>6</v>
      </c>
      <c r="C77" t="s">
        <v>2787</v>
      </c>
      <c r="E77" t="s">
        <v>4190</v>
      </c>
      <c r="F77">
        <v>0</v>
      </c>
      <c r="G77" t="s">
        <v>1651</v>
      </c>
      <c r="H77" t="s">
        <v>1650</v>
      </c>
      <c r="I77" t="s">
        <v>2782</v>
      </c>
      <c r="J77">
        <f>Merge1[[#This Row],[Km from Origin]] - Merge1[[#This Row],[Km from Source]]</f>
        <v>-6</v>
      </c>
    </row>
    <row r="78" spans="1:10" x14ac:dyDescent="0.35">
      <c r="A78" t="s">
        <v>2810</v>
      </c>
      <c r="B78">
        <v>6</v>
      </c>
      <c r="C78" t="s">
        <v>2787</v>
      </c>
      <c r="E78" t="s">
        <v>4190</v>
      </c>
      <c r="F78">
        <v>2</v>
      </c>
      <c r="H78" t="s">
        <v>4190</v>
      </c>
      <c r="I78" t="s">
        <v>2783</v>
      </c>
      <c r="J78">
        <f>Merge1[[#This Row],[Km from Origin]] - Merge1[[#This Row],[Km from Source]]</f>
        <v>-4</v>
      </c>
    </row>
    <row r="79" spans="1:10" x14ac:dyDescent="0.35">
      <c r="A79" t="s">
        <v>2810</v>
      </c>
      <c r="B79">
        <v>6</v>
      </c>
      <c r="C79" t="s">
        <v>2787</v>
      </c>
      <c r="E79" t="s">
        <v>4190</v>
      </c>
      <c r="F79">
        <v>2</v>
      </c>
      <c r="G79" t="s">
        <v>1653</v>
      </c>
      <c r="H79" t="s">
        <v>1652</v>
      </c>
      <c r="I79" t="s">
        <v>2784</v>
      </c>
      <c r="J79">
        <f>Merge1[[#This Row],[Km from Origin]] - Merge1[[#This Row],[Km from Source]]</f>
        <v>-4</v>
      </c>
    </row>
    <row r="80" spans="1:10" x14ac:dyDescent="0.35">
      <c r="A80" t="s">
        <v>2810</v>
      </c>
      <c r="B80">
        <v>6</v>
      </c>
      <c r="C80" t="s">
        <v>2787</v>
      </c>
      <c r="E80" t="s">
        <v>4190</v>
      </c>
      <c r="F80">
        <v>4</v>
      </c>
      <c r="H80" t="s">
        <v>4190</v>
      </c>
      <c r="I80" t="s">
        <v>2785</v>
      </c>
      <c r="J80">
        <f>Merge1[[#This Row],[Km from Origin]] - Merge1[[#This Row],[Km from Source]]</f>
        <v>-2</v>
      </c>
    </row>
    <row r="81" spans="1:10" x14ac:dyDescent="0.35">
      <c r="A81" t="s">
        <v>2810</v>
      </c>
      <c r="B81">
        <v>6</v>
      </c>
      <c r="C81" t="s">
        <v>2787</v>
      </c>
      <c r="E81" t="s">
        <v>4190</v>
      </c>
      <c r="F81">
        <v>6</v>
      </c>
      <c r="G81" t="s">
        <v>1386</v>
      </c>
      <c r="H81" t="s">
        <v>1385</v>
      </c>
      <c r="I81" t="s">
        <v>2786</v>
      </c>
      <c r="J81">
        <f>Merge1[[#This Row],[Km from Origin]] - Merge1[[#This Row],[Km from Source]]</f>
        <v>0</v>
      </c>
    </row>
    <row r="82" spans="1:10" x14ac:dyDescent="0.35">
      <c r="A82" t="s">
        <v>2810</v>
      </c>
      <c r="B82">
        <v>6</v>
      </c>
      <c r="C82" t="s">
        <v>2787</v>
      </c>
      <c r="E82" t="s">
        <v>4190</v>
      </c>
      <c r="F82">
        <v>6</v>
      </c>
      <c r="H82" t="s">
        <v>4190</v>
      </c>
      <c r="I82" t="s">
        <v>2787</v>
      </c>
      <c r="J82">
        <f>Merge1[[#This Row],[Km from Origin]] - Merge1[[#This Row],[Km from Source]]</f>
        <v>0</v>
      </c>
    </row>
    <row r="83" spans="1:10" x14ac:dyDescent="0.35">
      <c r="A83" t="s">
        <v>2810</v>
      </c>
      <c r="B83">
        <v>6</v>
      </c>
      <c r="C83" t="s">
        <v>2787</v>
      </c>
      <c r="E83" t="s">
        <v>4190</v>
      </c>
      <c r="F83">
        <v>7</v>
      </c>
      <c r="H83" t="s">
        <v>4190</v>
      </c>
      <c r="I83" t="s">
        <v>2788</v>
      </c>
      <c r="J83">
        <f>Merge1[[#This Row],[Km from Origin]] - Merge1[[#This Row],[Km from Source]]</f>
        <v>1</v>
      </c>
    </row>
    <row r="84" spans="1:10" x14ac:dyDescent="0.35">
      <c r="A84" t="s">
        <v>2810</v>
      </c>
      <c r="B84">
        <v>6</v>
      </c>
      <c r="C84" t="s">
        <v>2787</v>
      </c>
      <c r="E84" t="s">
        <v>4190</v>
      </c>
      <c r="F84">
        <v>8</v>
      </c>
      <c r="H84" t="s">
        <v>4190</v>
      </c>
      <c r="I84" t="s">
        <v>2789</v>
      </c>
      <c r="J84">
        <f>Merge1[[#This Row],[Km from Origin]] - Merge1[[#This Row],[Km from Source]]</f>
        <v>2</v>
      </c>
    </row>
    <row r="85" spans="1:10" x14ac:dyDescent="0.35">
      <c r="A85" t="s">
        <v>2810</v>
      </c>
      <c r="B85">
        <v>6</v>
      </c>
      <c r="C85" t="s">
        <v>2787</v>
      </c>
      <c r="E85" t="s">
        <v>4190</v>
      </c>
      <c r="F85">
        <v>9</v>
      </c>
      <c r="G85" t="s">
        <v>703</v>
      </c>
      <c r="H85" t="s">
        <v>702</v>
      </c>
      <c r="I85" t="s">
        <v>2790</v>
      </c>
      <c r="J85">
        <f>Merge1[[#This Row],[Km from Origin]] - Merge1[[#This Row],[Km from Source]]</f>
        <v>3</v>
      </c>
    </row>
    <row r="86" spans="1:10" x14ac:dyDescent="0.35">
      <c r="A86" t="s">
        <v>2810</v>
      </c>
      <c r="B86">
        <v>6</v>
      </c>
      <c r="C86" t="s">
        <v>2787</v>
      </c>
      <c r="E86" t="s">
        <v>4190</v>
      </c>
      <c r="F86">
        <v>10</v>
      </c>
      <c r="H86" t="s">
        <v>4190</v>
      </c>
      <c r="I86" t="s">
        <v>2791</v>
      </c>
      <c r="J86">
        <f>Merge1[[#This Row],[Km from Origin]] - Merge1[[#This Row],[Km from Source]]</f>
        <v>4</v>
      </c>
    </row>
    <row r="87" spans="1:10" x14ac:dyDescent="0.35">
      <c r="A87" t="s">
        <v>2810</v>
      </c>
      <c r="B87">
        <v>6</v>
      </c>
      <c r="C87" t="s">
        <v>2787</v>
      </c>
      <c r="E87" t="s">
        <v>4190</v>
      </c>
      <c r="F87">
        <v>11</v>
      </c>
      <c r="G87" t="s">
        <v>828</v>
      </c>
      <c r="H87" t="s">
        <v>827</v>
      </c>
      <c r="I87" t="s">
        <v>2792</v>
      </c>
      <c r="J87">
        <f>Merge1[[#This Row],[Km from Origin]] - Merge1[[#This Row],[Km from Source]]</f>
        <v>5</v>
      </c>
    </row>
    <row r="88" spans="1:10" x14ac:dyDescent="0.35">
      <c r="A88" t="s">
        <v>2810</v>
      </c>
      <c r="B88">
        <v>6</v>
      </c>
      <c r="C88" t="s">
        <v>2787</v>
      </c>
      <c r="E88" t="s">
        <v>4190</v>
      </c>
      <c r="F88">
        <v>12</v>
      </c>
      <c r="H88" t="s">
        <v>4190</v>
      </c>
      <c r="I88" t="s">
        <v>2793</v>
      </c>
      <c r="J88">
        <f>Merge1[[#This Row],[Km from Origin]] - Merge1[[#This Row],[Km from Source]]</f>
        <v>6</v>
      </c>
    </row>
    <row r="89" spans="1:10" x14ac:dyDescent="0.35">
      <c r="A89" t="s">
        <v>2810</v>
      </c>
      <c r="B89">
        <v>6</v>
      </c>
      <c r="C89" t="s">
        <v>2787</v>
      </c>
      <c r="E89" t="s">
        <v>4190</v>
      </c>
      <c r="F89">
        <v>13</v>
      </c>
      <c r="H89" t="s">
        <v>4190</v>
      </c>
      <c r="I89" t="s">
        <v>752</v>
      </c>
      <c r="J89">
        <f>Merge1[[#This Row],[Km from Origin]] - Merge1[[#This Row],[Km from Source]]</f>
        <v>7</v>
      </c>
    </row>
    <row r="90" spans="1:10" x14ac:dyDescent="0.35">
      <c r="A90" t="s">
        <v>2810</v>
      </c>
      <c r="B90">
        <v>6</v>
      </c>
      <c r="C90" t="s">
        <v>2787</v>
      </c>
      <c r="E90" t="s">
        <v>4190</v>
      </c>
      <c r="F90">
        <v>14</v>
      </c>
      <c r="H90" t="s">
        <v>4190</v>
      </c>
      <c r="I90" t="s">
        <v>2794</v>
      </c>
      <c r="J90">
        <f>Merge1[[#This Row],[Km from Origin]] - Merge1[[#This Row],[Km from Source]]</f>
        <v>8</v>
      </c>
    </row>
    <row r="91" spans="1:10" x14ac:dyDescent="0.35">
      <c r="A91" t="s">
        <v>2810</v>
      </c>
      <c r="B91">
        <v>6</v>
      </c>
      <c r="C91" t="s">
        <v>2787</v>
      </c>
      <c r="E91" t="s">
        <v>4190</v>
      </c>
      <c r="F91">
        <v>15</v>
      </c>
      <c r="G91" t="s">
        <v>243</v>
      </c>
      <c r="H91" t="s">
        <v>242</v>
      </c>
      <c r="I91" t="s">
        <v>2795</v>
      </c>
      <c r="J91">
        <f>Merge1[[#This Row],[Km from Origin]] - Merge1[[#This Row],[Km from Source]]</f>
        <v>9</v>
      </c>
    </row>
    <row r="92" spans="1:10" x14ac:dyDescent="0.35">
      <c r="A92" t="s">
        <v>2810</v>
      </c>
      <c r="B92">
        <v>7</v>
      </c>
      <c r="C92" t="s">
        <v>2788</v>
      </c>
      <c r="E92" t="s">
        <v>4190</v>
      </c>
      <c r="F92">
        <v>0</v>
      </c>
      <c r="G92" t="s">
        <v>1651</v>
      </c>
      <c r="H92" t="s">
        <v>1650</v>
      </c>
      <c r="I92" t="s">
        <v>2782</v>
      </c>
      <c r="J92">
        <f>Merge1[[#This Row],[Km from Origin]] - Merge1[[#This Row],[Km from Source]]</f>
        <v>-7</v>
      </c>
    </row>
    <row r="93" spans="1:10" x14ac:dyDescent="0.35">
      <c r="A93" t="s">
        <v>2810</v>
      </c>
      <c r="B93">
        <v>7</v>
      </c>
      <c r="C93" t="s">
        <v>2788</v>
      </c>
      <c r="E93" t="s">
        <v>4190</v>
      </c>
      <c r="F93">
        <v>2</v>
      </c>
      <c r="H93" t="s">
        <v>4190</v>
      </c>
      <c r="I93" t="s">
        <v>2783</v>
      </c>
      <c r="J93">
        <f>Merge1[[#This Row],[Km from Origin]] - Merge1[[#This Row],[Km from Source]]</f>
        <v>-5</v>
      </c>
    </row>
    <row r="94" spans="1:10" x14ac:dyDescent="0.35">
      <c r="A94" t="s">
        <v>2810</v>
      </c>
      <c r="B94">
        <v>7</v>
      </c>
      <c r="C94" t="s">
        <v>2788</v>
      </c>
      <c r="E94" t="s">
        <v>4190</v>
      </c>
      <c r="F94">
        <v>2</v>
      </c>
      <c r="G94" t="s">
        <v>1653</v>
      </c>
      <c r="H94" t="s">
        <v>1652</v>
      </c>
      <c r="I94" t="s">
        <v>2784</v>
      </c>
      <c r="J94">
        <f>Merge1[[#This Row],[Km from Origin]] - Merge1[[#This Row],[Km from Source]]</f>
        <v>-5</v>
      </c>
    </row>
    <row r="95" spans="1:10" x14ac:dyDescent="0.35">
      <c r="A95" t="s">
        <v>2810</v>
      </c>
      <c r="B95">
        <v>7</v>
      </c>
      <c r="C95" t="s">
        <v>2788</v>
      </c>
      <c r="E95" t="s">
        <v>4190</v>
      </c>
      <c r="F95">
        <v>4</v>
      </c>
      <c r="H95" t="s">
        <v>4190</v>
      </c>
      <c r="I95" t="s">
        <v>2785</v>
      </c>
      <c r="J95">
        <f>Merge1[[#This Row],[Km from Origin]] - Merge1[[#This Row],[Km from Source]]</f>
        <v>-3</v>
      </c>
    </row>
    <row r="96" spans="1:10" x14ac:dyDescent="0.35">
      <c r="A96" t="s">
        <v>2810</v>
      </c>
      <c r="B96">
        <v>7</v>
      </c>
      <c r="C96" t="s">
        <v>2788</v>
      </c>
      <c r="E96" t="s">
        <v>4190</v>
      </c>
      <c r="F96">
        <v>6</v>
      </c>
      <c r="G96" t="s">
        <v>1386</v>
      </c>
      <c r="H96" t="s">
        <v>1385</v>
      </c>
      <c r="I96" t="s">
        <v>2786</v>
      </c>
      <c r="J96">
        <f>Merge1[[#This Row],[Km from Origin]] - Merge1[[#This Row],[Km from Source]]</f>
        <v>-1</v>
      </c>
    </row>
    <row r="97" spans="1:10" x14ac:dyDescent="0.35">
      <c r="A97" t="s">
        <v>2810</v>
      </c>
      <c r="B97">
        <v>7</v>
      </c>
      <c r="C97" t="s">
        <v>2788</v>
      </c>
      <c r="E97" t="s">
        <v>4190</v>
      </c>
      <c r="F97">
        <v>6</v>
      </c>
      <c r="H97" t="s">
        <v>4190</v>
      </c>
      <c r="I97" t="s">
        <v>2787</v>
      </c>
      <c r="J97">
        <f>Merge1[[#This Row],[Km from Origin]] - Merge1[[#This Row],[Km from Source]]</f>
        <v>-1</v>
      </c>
    </row>
    <row r="98" spans="1:10" x14ac:dyDescent="0.35">
      <c r="A98" t="s">
        <v>2810</v>
      </c>
      <c r="B98">
        <v>7</v>
      </c>
      <c r="C98" t="s">
        <v>2788</v>
      </c>
      <c r="E98" t="s">
        <v>4190</v>
      </c>
      <c r="F98">
        <v>7</v>
      </c>
      <c r="H98" t="s">
        <v>4190</v>
      </c>
      <c r="I98" t="s">
        <v>2788</v>
      </c>
      <c r="J98">
        <f>Merge1[[#This Row],[Km from Origin]] - Merge1[[#This Row],[Km from Source]]</f>
        <v>0</v>
      </c>
    </row>
    <row r="99" spans="1:10" x14ac:dyDescent="0.35">
      <c r="A99" t="s">
        <v>2810</v>
      </c>
      <c r="B99">
        <v>7</v>
      </c>
      <c r="C99" t="s">
        <v>2788</v>
      </c>
      <c r="E99" t="s">
        <v>4190</v>
      </c>
      <c r="F99">
        <v>8</v>
      </c>
      <c r="H99" t="s">
        <v>4190</v>
      </c>
      <c r="I99" t="s">
        <v>2789</v>
      </c>
      <c r="J99">
        <f>Merge1[[#This Row],[Km from Origin]] - Merge1[[#This Row],[Km from Source]]</f>
        <v>1</v>
      </c>
    </row>
    <row r="100" spans="1:10" x14ac:dyDescent="0.35">
      <c r="A100" t="s">
        <v>2810</v>
      </c>
      <c r="B100">
        <v>7</v>
      </c>
      <c r="C100" t="s">
        <v>2788</v>
      </c>
      <c r="E100" t="s">
        <v>4190</v>
      </c>
      <c r="F100">
        <v>9</v>
      </c>
      <c r="G100" t="s">
        <v>703</v>
      </c>
      <c r="H100" t="s">
        <v>702</v>
      </c>
      <c r="I100" t="s">
        <v>2790</v>
      </c>
      <c r="J100">
        <f>Merge1[[#This Row],[Km from Origin]] - Merge1[[#This Row],[Km from Source]]</f>
        <v>2</v>
      </c>
    </row>
    <row r="101" spans="1:10" x14ac:dyDescent="0.35">
      <c r="A101" t="s">
        <v>2810</v>
      </c>
      <c r="B101">
        <v>7</v>
      </c>
      <c r="C101" t="s">
        <v>2788</v>
      </c>
      <c r="E101" t="s">
        <v>4190</v>
      </c>
      <c r="F101">
        <v>10</v>
      </c>
      <c r="H101" t="s">
        <v>4190</v>
      </c>
      <c r="I101" t="s">
        <v>2791</v>
      </c>
      <c r="J101">
        <f>Merge1[[#This Row],[Km from Origin]] - Merge1[[#This Row],[Km from Source]]</f>
        <v>3</v>
      </c>
    </row>
    <row r="102" spans="1:10" x14ac:dyDescent="0.35">
      <c r="A102" t="s">
        <v>2810</v>
      </c>
      <c r="B102">
        <v>7</v>
      </c>
      <c r="C102" t="s">
        <v>2788</v>
      </c>
      <c r="E102" t="s">
        <v>4190</v>
      </c>
      <c r="F102">
        <v>11</v>
      </c>
      <c r="G102" t="s">
        <v>828</v>
      </c>
      <c r="H102" t="s">
        <v>827</v>
      </c>
      <c r="I102" t="s">
        <v>2792</v>
      </c>
      <c r="J102">
        <f>Merge1[[#This Row],[Km from Origin]] - Merge1[[#This Row],[Km from Source]]</f>
        <v>4</v>
      </c>
    </row>
    <row r="103" spans="1:10" x14ac:dyDescent="0.35">
      <c r="A103" t="s">
        <v>2810</v>
      </c>
      <c r="B103">
        <v>7</v>
      </c>
      <c r="C103" t="s">
        <v>2788</v>
      </c>
      <c r="E103" t="s">
        <v>4190</v>
      </c>
      <c r="F103">
        <v>12</v>
      </c>
      <c r="H103" t="s">
        <v>4190</v>
      </c>
      <c r="I103" t="s">
        <v>2793</v>
      </c>
      <c r="J103">
        <f>Merge1[[#This Row],[Km from Origin]] - Merge1[[#This Row],[Km from Source]]</f>
        <v>5</v>
      </c>
    </row>
    <row r="104" spans="1:10" x14ac:dyDescent="0.35">
      <c r="A104" t="s">
        <v>2810</v>
      </c>
      <c r="B104">
        <v>7</v>
      </c>
      <c r="C104" t="s">
        <v>2788</v>
      </c>
      <c r="E104" t="s">
        <v>4190</v>
      </c>
      <c r="F104">
        <v>13</v>
      </c>
      <c r="H104" t="s">
        <v>4190</v>
      </c>
      <c r="I104" t="s">
        <v>752</v>
      </c>
      <c r="J104">
        <f>Merge1[[#This Row],[Km from Origin]] - Merge1[[#This Row],[Km from Source]]</f>
        <v>6</v>
      </c>
    </row>
    <row r="105" spans="1:10" x14ac:dyDescent="0.35">
      <c r="A105" t="s">
        <v>2810</v>
      </c>
      <c r="B105">
        <v>7</v>
      </c>
      <c r="C105" t="s">
        <v>2788</v>
      </c>
      <c r="E105" t="s">
        <v>4190</v>
      </c>
      <c r="F105">
        <v>14</v>
      </c>
      <c r="H105" t="s">
        <v>4190</v>
      </c>
      <c r="I105" t="s">
        <v>2794</v>
      </c>
      <c r="J105">
        <f>Merge1[[#This Row],[Km from Origin]] - Merge1[[#This Row],[Km from Source]]</f>
        <v>7</v>
      </c>
    </row>
    <row r="106" spans="1:10" x14ac:dyDescent="0.35">
      <c r="A106" t="s">
        <v>2810</v>
      </c>
      <c r="B106">
        <v>7</v>
      </c>
      <c r="C106" t="s">
        <v>2788</v>
      </c>
      <c r="E106" t="s">
        <v>4190</v>
      </c>
      <c r="F106">
        <v>15</v>
      </c>
      <c r="G106" t="s">
        <v>243</v>
      </c>
      <c r="H106" t="s">
        <v>242</v>
      </c>
      <c r="I106" t="s">
        <v>2795</v>
      </c>
      <c r="J106">
        <f>Merge1[[#This Row],[Km from Origin]] - Merge1[[#This Row],[Km from Source]]</f>
        <v>8</v>
      </c>
    </row>
    <row r="107" spans="1:10" x14ac:dyDescent="0.35">
      <c r="A107" t="s">
        <v>2810</v>
      </c>
      <c r="B107">
        <v>8</v>
      </c>
      <c r="C107" t="s">
        <v>2789</v>
      </c>
      <c r="E107" t="s">
        <v>4190</v>
      </c>
      <c r="F107">
        <v>0</v>
      </c>
      <c r="G107" t="s">
        <v>1651</v>
      </c>
      <c r="H107" t="s">
        <v>1650</v>
      </c>
      <c r="I107" t="s">
        <v>2782</v>
      </c>
      <c r="J107">
        <f>Merge1[[#This Row],[Km from Origin]] - Merge1[[#This Row],[Km from Source]]</f>
        <v>-8</v>
      </c>
    </row>
    <row r="108" spans="1:10" x14ac:dyDescent="0.35">
      <c r="A108" t="s">
        <v>2810</v>
      </c>
      <c r="B108">
        <v>8</v>
      </c>
      <c r="C108" t="s">
        <v>2789</v>
      </c>
      <c r="E108" t="s">
        <v>4190</v>
      </c>
      <c r="F108">
        <v>2</v>
      </c>
      <c r="H108" t="s">
        <v>4190</v>
      </c>
      <c r="I108" t="s">
        <v>2783</v>
      </c>
      <c r="J108">
        <f>Merge1[[#This Row],[Km from Origin]] - Merge1[[#This Row],[Km from Source]]</f>
        <v>-6</v>
      </c>
    </row>
    <row r="109" spans="1:10" x14ac:dyDescent="0.35">
      <c r="A109" t="s">
        <v>2810</v>
      </c>
      <c r="B109">
        <v>8</v>
      </c>
      <c r="C109" t="s">
        <v>2789</v>
      </c>
      <c r="E109" t="s">
        <v>4190</v>
      </c>
      <c r="F109">
        <v>2</v>
      </c>
      <c r="G109" t="s">
        <v>1653</v>
      </c>
      <c r="H109" t="s">
        <v>1652</v>
      </c>
      <c r="I109" t="s">
        <v>2784</v>
      </c>
      <c r="J109">
        <f>Merge1[[#This Row],[Km from Origin]] - Merge1[[#This Row],[Km from Source]]</f>
        <v>-6</v>
      </c>
    </row>
    <row r="110" spans="1:10" x14ac:dyDescent="0.35">
      <c r="A110" t="s">
        <v>2810</v>
      </c>
      <c r="B110">
        <v>8</v>
      </c>
      <c r="C110" t="s">
        <v>2789</v>
      </c>
      <c r="E110" t="s">
        <v>4190</v>
      </c>
      <c r="F110">
        <v>4</v>
      </c>
      <c r="H110" t="s">
        <v>4190</v>
      </c>
      <c r="I110" t="s">
        <v>2785</v>
      </c>
      <c r="J110">
        <f>Merge1[[#This Row],[Km from Origin]] - Merge1[[#This Row],[Km from Source]]</f>
        <v>-4</v>
      </c>
    </row>
    <row r="111" spans="1:10" x14ac:dyDescent="0.35">
      <c r="A111" t="s">
        <v>2810</v>
      </c>
      <c r="B111">
        <v>8</v>
      </c>
      <c r="C111" t="s">
        <v>2789</v>
      </c>
      <c r="E111" t="s">
        <v>4190</v>
      </c>
      <c r="F111">
        <v>6</v>
      </c>
      <c r="G111" t="s">
        <v>1386</v>
      </c>
      <c r="H111" t="s">
        <v>1385</v>
      </c>
      <c r="I111" t="s">
        <v>2786</v>
      </c>
      <c r="J111">
        <f>Merge1[[#This Row],[Km from Origin]] - Merge1[[#This Row],[Km from Source]]</f>
        <v>-2</v>
      </c>
    </row>
    <row r="112" spans="1:10" x14ac:dyDescent="0.35">
      <c r="A112" t="s">
        <v>2810</v>
      </c>
      <c r="B112">
        <v>8</v>
      </c>
      <c r="C112" t="s">
        <v>2789</v>
      </c>
      <c r="E112" t="s">
        <v>4190</v>
      </c>
      <c r="F112">
        <v>6</v>
      </c>
      <c r="H112" t="s">
        <v>4190</v>
      </c>
      <c r="I112" t="s">
        <v>2787</v>
      </c>
      <c r="J112">
        <f>Merge1[[#This Row],[Km from Origin]] - Merge1[[#This Row],[Km from Source]]</f>
        <v>-2</v>
      </c>
    </row>
    <row r="113" spans="1:10" x14ac:dyDescent="0.35">
      <c r="A113" t="s">
        <v>2810</v>
      </c>
      <c r="B113">
        <v>8</v>
      </c>
      <c r="C113" t="s">
        <v>2789</v>
      </c>
      <c r="E113" t="s">
        <v>4190</v>
      </c>
      <c r="F113">
        <v>7</v>
      </c>
      <c r="H113" t="s">
        <v>4190</v>
      </c>
      <c r="I113" t="s">
        <v>2788</v>
      </c>
      <c r="J113">
        <f>Merge1[[#This Row],[Km from Origin]] - Merge1[[#This Row],[Km from Source]]</f>
        <v>-1</v>
      </c>
    </row>
    <row r="114" spans="1:10" x14ac:dyDescent="0.35">
      <c r="A114" t="s">
        <v>2810</v>
      </c>
      <c r="B114">
        <v>8</v>
      </c>
      <c r="C114" t="s">
        <v>2789</v>
      </c>
      <c r="E114" t="s">
        <v>4190</v>
      </c>
      <c r="F114">
        <v>8</v>
      </c>
      <c r="H114" t="s">
        <v>4190</v>
      </c>
      <c r="I114" t="s">
        <v>2789</v>
      </c>
      <c r="J114">
        <f>Merge1[[#This Row],[Km from Origin]] - Merge1[[#This Row],[Km from Source]]</f>
        <v>0</v>
      </c>
    </row>
    <row r="115" spans="1:10" x14ac:dyDescent="0.35">
      <c r="A115" t="s">
        <v>2810</v>
      </c>
      <c r="B115">
        <v>8</v>
      </c>
      <c r="C115" t="s">
        <v>2789</v>
      </c>
      <c r="E115" t="s">
        <v>4190</v>
      </c>
      <c r="F115">
        <v>9</v>
      </c>
      <c r="G115" t="s">
        <v>703</v>
      </c>
      <c r="H115" t="s">
        <v>702</v>
      </c>
      <c r="I115" t="s">
        <v>2790</v>
      </c>
      <c r="J115">
        <f>Merge1[[#This Row],[Km from Origin]] - Merge1[[#This Row],[Km from Source]]</f>
        <v>1</v>
      </c>
    </row>
    <row r="116" spans="1:10" x14ac:dyDescent="0.35">
      <c r="A116" t="s">
        <v>2810</v>
      </c>
      <c r="B116">
        <v>8</v>
      </c>
      <c r="C116" t="s">
        <v>2789</v>
      </c>
      <c r="E116" t="s">
        <v>4190</v>
      </c>
      <c r="F116">
        <v>10</v>
      </c>
      <c r="H116" t="s">
        <v>4190</v>
      </c>
      <c r="I116" t="s">
        <v>2791</v>
      </c>
      <c r="J116">
        <f>Merge1[[#This Row],[Km from Origin]] - Merge1[[#This Row],[Km from Source]]</f>
        <v>2</v>
      </c>
    </row>
    <row r="117" spans="1:10" x14ac:dyDescent="0.35">
      <c r="A117" t="s">
        <v>2810</v>
      </c>
      <c r="B117">
        <v>8</v>
      </c>
      <c r="C117" t="s">
        <v>2789</v>
      </c>
      <c r="E117" t="s">
        <v>4190</v>
      </c>
      <c r="F117">
        <v>11</v>
      </c>
      <c r="G117" t="s">
        <v>828</v>
      </c>
      <c r="H117" t="s">
        <v>827</v>
      </c>
      <c r="I117" t="s">
        <v>2792</v>
      </c>
      <c r="J117">
        <f>Merge1[[#This Row],[Km from Origin]] - Merge1[[#This Row],[Km from Source]]</f>
        <v>3</v>
      </c>
    </row>
    <row r="118" spans="1:10" x14ac:dyDescent="0.35">
      <c r="A118" t="s">
        <v>2810</v>
      </c>
      <c r="B118">
        <v>8</v>
      </c>
      <c r="C118" t="s">
        <v>2789</v>
      </c>
      <c r="E118" t="s">
        <v>4190</v>
      </c>
      <c r="F118">
        <v>12</v>
      </c>
      <c r="H118" t="s">
        <v>4190</v>
      </c>
      <c r="I118" t="s">
        <v>2793</v>
      </c>
      <c r="J118">
        <f>Merge1[[#This Row],[Km from Origin]] - Merge1[[#This Row],[Km from Source]]</f>
        <v>4</v>
      </c>
    </row>
    <row r="119" spans="1:10" x14ac:dyDescent="0.35">
      <c r="A119" t="s">
        <v>2810</v>
      </c>
      <c r="B119">
        <v>8</v>
      </c>
      <c r="C119" t="s">
        <v>2789</v>
      </c>
      <c r="E119" t="s">
        <v>4190</v>
      </c>
      <c r="F119">
        <v>13</v>
      </c>
      <c r="H119" t="s">
        <v>4190</v>
      </c>
      <c r="I119" t="s">
        <v>752</v>
      </c>
      <c r="J119">
        <f>Merge1[[#This Row],[Km from Origin]] - Merge1[[#This Row],[Km from Source]]</f>
        <v>5</v>
      </c>
    </row>
    <row r="120" spans="1:10" x14ac:dyDescent="0.35">
      <c r="A120" t="s">
        <v>2810</v>
      </c>
      <c r="B120">
        <v>8</v>
      </c>
      <c r="C120" t="s">
        <v>2789</v>
      </c>
      <c r="E120" t="s">
        <v>4190</v>
      </c>
      <c r="F120">
        <v>14</v>
      </c>
      <c r="H120" t="s">
        <v>4190</v>
      </c>
      <c r="I120" t="s">
        <v>2794</v>
      </c>
      <c r="J120">
        <f>Merge1[[#This Row],[Km from Origin]] - Merge1[[#This Row],[Km from Source]]</f>
        <v>6</v>
      </c>
    </row>
    <row r="121" spans="1:10" x14ac:dyDescent="0.35">
      <c r="A121" t="s">
        <v>2810</v>
      </c>
      <c r="B121">
        <v>8</v>
      </c>
      <c r="C121" t="s">
        <v>2789</v>
      </c>
      <c r="E121" t="s">
        <v>4190</v>
      </c>
      <c r="F121">
        <v>15</v>
      </c>
      <c r="G121" t="s">
        <v>243</v>
      </c>
      <c r="H121" t="s">
        <v>242</v>
      </c>
      <c r="I121" t="s">
        <v>2795</v>
      </c>
      <c r="J121">
        <f>Merge1[[#This Row],[Km from Origin]] - Merge1[[#This Row],[Km from Source]]</f>
        <v>7</v>
      </c>
    </row>
    <row r="122" spans="1:10" x14ac:dyDescent="0.35">
      <c r="A122" t="s">
        <v>2810</v>
      </c>
      <c r="B122">
        <v>9</v>
      </c>
      <c r="C122" t="s">
        <v>2790</v>
      </c>
      <c r="D122" t="s">
        <v>703</v>
      </c>
      <c r="E122" t="s">
        <v>702</v>
      </c>
      <c r="F122">
        <v>0</v>
      </c>
      <c r="G122" t="s">
        <v>1651</v>
      </c>
      <c r="H122" t="s">
        <v>1650</v>
      </c>
      <c r="I122" t="s">
        <v>2782</v>
      </c>
      <c r="J122">
        <f>Merge1[[#This Row],[Km from Origin]] - Merge1[[#This Row],[Km from Source]]</f>
        <v>-9</v>
      </c>
    </row>
    <row r="123" spans="1:10" x14ac:dyDescent="0.35">
      <c r="A123" t="s">
        <v>2810</v>
      </c>
      <c r="B123">
        <v>9</v>
      </c>
      <c r="C123" t="s">
        <v>2790</v>
      </c>
      <c r="D123" t="s">
        <v>703</v>
      </c>
      <c r="E123" t="s">
        <v>702</v>
      </c>
      <c r="F123">
        <v>2</v>
      </c>
      <c r="H123" t="s">
        <v>4190</v>
      </c>
      <c r="I123" t="s">
        <v>2783</v>
      </c>
      <c r="J123">
        <f>Merge1[[#This Row],[Km from Origin]] - Merge1[[#This Row],[Km from Source]]</f>
        <v>-7</v>
      </c>
    </row>
    <row r="124" spans="1:10" x14ac:dyDescent="0.35">
      <c r="A124" t="s">
        <v>2810</v>
      </c>
      <c r="B124">
        <v>9</v>
      </c>
      <c r="C124" t="s">
        <v>2790</v>
      </c>
      <c r="D124" t="s">
        <v>703</v>
      </c>
      <c r="E124" t="s">
        <v>702</v>
      </c>
      <c r="F124">
        <v>2</v>
      </c>
      <c r="G124" t="s">
        <v>1653</v>
      </c>
      <c r="H124" t="s">
        <v>1652</v>
      </c>
      <c r="I124" t="s">
        <v>2784</v>
      </c>
      <c r="J124">
        <f>Merge1[[#This Row],[Km from Origin]] - Merge1[[#This Row],[Km from Source]]</f>
        <v>-7</v>
      </c>
    </row>
    <row r="125" spans="1:10" x14ac:dyDescent="0.35">
      <c r="A125" t="s">
        <v>2810</v>
      </c>
      <c r="B125">
        <v>9</v>
      </c>
      <c r="C125" t="s">
        <v>2790</v>
      </c>
      <c r="D125" t="s">
        <v>703</v>
      </c>
      <c r="E125" t="s">
        <v>702</v>
      </c>
      <c r="F125">
        <v>4</v>
      </c>
      <c r="H125" t="s">
        <v>4190</v>
      </c>
      <c r="I125" t="s">
        <v>2785</v>
      </c>
      <c r="J125">
        <f>Merge1[[#This Row],[Km from Origin]] - Merge1[[#This Row],[Km from Source]]</f>
        <v>-5</v>
      </c>
    </row>
    <row r="126" spans="1:10" x14ac:dyDescent="0.35">
      <c r="A126" t="s">
        <v>2810</v>
      </c>
      <c r="B126">
        <v>9</v>
      </c>
      <c r="C126" t="s">
        <v>2790</v>
      </c>
      <c r="D126" t="s">
        <v>703</v>
      </c>
      <c r="E126" t="s">
        <v>702</v>
      </c>
      <c r="F126">
        <v>6</v>
      </c>
      <c r="G126" t="s">
        <v>1386</v>
      </c>
      <c r="H126" t="s">
        <v>1385</v>
      </c>
      <c r="I126" t="s">
        <v>2786</v>
      </c>
      <c r="J126">
        <f>Merge1[[#This Row],[Km from Origin]] - Merge1[[#This Row],[Km from Source]]</f>
        <v>-3</v>
      </c>
    </row>
    <row r="127" spans="1:10" x14ac:dyDescent="0.35">
      <c r="A127" t="s">
        <v>2810</v>
      </c>
      <c r="B127">
        <v>9</v>
      </c>
      <c r="C127" t="s">
        <v>2790</v>
      </c>
      <c r="D127" t="s">
        <v>703</v>
      </c>
      <c r="E127" t="s">
        <v>702</v>
      </c>
      <c r="F127">
        <v>6</v>
      </c>
      <c r="H127" t="s">
        <v>4190</v>
      </c>
      <c r="I127" t="s">
        <v>2787</v>
      </c>
      <c r="J127">
        <f>Merge1[[#This Row],[Km from Origin]] - Merge1[[#This Row],[Km from Source]]</f>
        <v>-3</v>
      </c>
    </row>
    <row r="128" spans="1:10" x14ac:dyDescent="0.35">
      <c r="A128" t="s">
        <v>2810</v>
      </c>
      <c r="B128">
        <v>9</v>
      </c>
      <c r="C128" t="s">
        <v>2790</v>
      </c>
      <c r="D128" t="s">
        <v>703</v>
      </c>
      <c r="E128" t="s">
        <v>702</v>
      </c>
      <c r="F128">
        <v>7</v>
      </c>
      <c r="H128" t="s">
        <v>4190</v>
      </c>
      <c r="I128" t="s">
        <v>2788</v>
      </c>
      <c r="J128">
        <f>Merge1[[#This Row],[Km from Origin]] - Merge1[[#This Row],[Km from Source]]</f>
        <v>-2</v>
      </c>
    </row>
    <row r="129" spans="1:10" x14ac:dyDescent="0.35">
      <c r="A129" t="s">
        <v>2810</v>
      </c>
      <c r="B129">
        <v>9</v>
      </c>
      <c r="C129" t="s">
        <v>2790</v>
      </c>
      <c r="D129" t="s">
        <v>703</v>
      </c>
      <c r="E129" t="s">
        <v>702</v>
      </c>
      <c r="F129">
        <v>8</v>
      </c>
      <c r="H129" t="s">
        <v>4190</v>
      </c>
      <c r="I129" t="s">
        <v>2789</v>
      </c>
      <c r="J129">
        <f>Merge1[[#This Row],[Km from Origin]] - Merge1[[#This Row],[Km from Source]]</f>
        <v>-1</v>
      </c>
    </row>
    <row r="130" spans="1:10" x14ac:dyDescent="0.35">
      <c r="A130" t="s">
        <v>2810</v>
      </c>
      <c r="B130">
        <v>9</v>
      </c>
      <c r="C130" t="s">
        <v>2790</v>
      </c>
      <c r="D130" t="s">
        <v>703</v>
      </c>
      <c r="E130" t="s">
        <v>702</v>
      </c>
      <c r="F130">
        <v>9</v>
      </c>
      <c r="G130" t="s">
        <v>703</v>
      </c>
      <c r="H130" t="s">
        <v>702</v>
      </c>
      <c r="I130" t="s">
        <v>2790</v>
      </c>
      <c r="J130">
        <f>Merge1[[#This Row],[Km from Origin]] - Merge1[[#This Row],[Km from Source]]</f>
        <v>0</v>
      </c>
    </row>
    <row r="131" spans="1:10" x14ac:dyDescent="0.35">
      <c r="A131" t="s">
        <v>2810</v>
      </c>
      <c r="B131">
        <v>9</v>
      </c>
      <c r="C131" t="s">
        <v>2790</v>
      </c>
      <c r="D131" t="s">
        <v>703</v>
      </c>
      <c r="E131" t="s">
        <v>702</v>
      </c>
      <c r="F131">
        <v>10</v>
      </c>
      <c r="H131" t="s">
        <v>4190</v>
      </c>
      <c r="I131" t="s">
        <v>2791</v>
      </c>
      <c r="J131">
        <f>Merge1[[#This Row],[Km from Origin]] - Merge1[[#This Row],[Km from Source]]</f>
        <v>1</v>
      </c>
    </row>
    <row r="132" spans="1:10" x14ac:dyDescent="0.35">
      <c r="A132" t="s">
        <v>2810</v>
      </c>
      <c r="B132">
        <v>9</v>
      </c>
      <c r="C132" t="s">
        <v>2790</v>
      </c>
      <c r="D132" t="s">
        <v>703</v>
      </c>
      <c r="E132" t="s">
        <v>702</v>
      </c>
      <c r="F132">
        <v>11</v>
      </c>
      <c r="G132" t="s">
        <v>828</v>
      </c>
      <c r="H132" t="s">
        <v>827</v>
      </c>
      <c r="I132" t="s">
        <v>2792</v>
      </c>
      <c r="J132">
        <f>Merge1[[#This Row],[Km from Origin]] - Merge1[[#This Row],[Km from Source]]</f>
        <v>2</v>
      </c>
    </row>
    <row r="133" spans="1:10" x14ac:dyDescent="0.35">
      <c r="A133" t="s">
        <v>2810</v>
      </c>
      <c r="B133">
        <v>9</v>
      </c>
      <c r="C133" t="s">
        <v>2790</v>
      </c>
      <c r="D133" t="s">
        <v>703</v>
      </c>
      <c r="E133" t="s">
        <v>702</v>
      </c>
      <c r="F133">
        <v>12</v>
      </c>
      <c r="H133" t="s">
        <v>4190</v>
      </c>
      <c r="I133" t="s">
        <v>2793</v>
      </c>
      <c r="J133">
        <f>Merge1[[#This Row],[Km from Origin]] - Merge1[[#This Row],[Km from Source]]</f>
        <v>3</v>
      </c>
    </row>
    <row r="134" spans="1:10" x14ac:dyDescent="0.35">
      <c r="A134" t="s">
        <v>2810</v>
      </c>
      <c r="B134">
        <v>9</v>
      </c>
      <c r="C134" t="s">
        <v>2790</v>
      </c>
      <c r="D134" t="s">
        <v>703</v>
      </c>
      <c r="E134" t="s">
        <v>702</v>
      </c>
      <c r="F134">
        <v>13</v>
      </c>
      <c r="H134" t="s">
        <v>4190</v>
      </c>
      <c r="I134" t="s">
        <v>752</v>
      </c>
      <c r="J134">
        <f>Merge1[[#This Row],[Km from Origin]] - Merge1[[#This Row],[Km from Source]]</f>
        <v>4</v>
      </c>
    </row>
    <row r="135" spans="1:10" x14ac:dyDescent="0.35">
      <c r="A135" t="s">
        <v>2810</v>
      </c>
      <c r="B135">
        <v>9</v>
      </c>
      <c r="C135" t="s">
        <v>2790</v>
      </c>
      <c r="D135" t="s">
        <v>703</v>
      </c>
      <c r="E135" t="s">
        <v>702</v>
      </c>
      <c r="F135">
        <v>14</v>
      </c>
      <c r="H135" t="s">
        <v>4190</v>
      </c>
      <c r="I135" t="s">
        <v>2794</v>
      </c>
      <c r="J135">
        <f>Merge1[[#This Row],[Km from Origin]] - Merge1[[#This Row],[Km from Source]]</f>
        <v>5</v>
      </c>
    </row>
    <row r="136" spans="1:10" x14ac:dyDescent="0.35">
      <c r="A136" t="s">
        <v>2810</v>
      </c>
      <c r="B136">
        <v>9</v>
      </c>
      <c r="C136" t="s">
        <v>2790</v>
      </c>
      <c r="D136" t="s">
        <v>703</v>
      </c>
      <c r="E136" t="s">
        <v>702</v>
      </c>
      <c r="F136">
        <v>15</v>
      </c>
      <c r="G136" t="s">
        <v>243</v>
      </c>
      <c r="H136" t="s">
        <v>242</v>
      </c>
      <c r="I136" t="s">
        <v>2795</v>
      </c>
      <c r="J136">
        <f>Merge1[[#This Row],[Km from Origin]] - Merge1[[#This Row],[Km from Source]]</f>
        <v>6</v>
      </c>
    </row>
    <row r="137" spans="1:10" x14ac:dyDescent="0.35">
      <c r="A137" t="s">
        <v>2810</v>
      </c>
      <c r="B137">
        <v>10</v>
      </c>
      <c r="C137" t="s">
        <v>2791</v>
      </c>
      <c r="E137" t="s">
        <v>4190</v>
      </c>
      <c r="F137">
        <v>0</v>
      </c>
      <c r="G137" t="s">
        <v>1651</v>
      </c>
      <c r="H137" t="s">
        <v>1650</v>
      </c>
      <c r="I137" t="s">
        <v>2782</v>
      </c>
      <c r="J137">
        <f>Merge1[[#This Row],[Km from Origin]] - Merge1[[#This Row],[Km from Source]]</f>
        <v>-10</v>
      </c>
    </row>
    <row r="138" spans="1:10" x14ac:dyDescent="0.35">
      <c r="A138" t="s">
        <v>2810</v>
      </c>
      <c r="B138">
        <v>10</v>
      </c>
      <c r="C138" t="s">
        <v>2791</v>
      </c>
      <c r="E138" t="s">
        <v>4190</v>
      </c>
      <c r="F138">
        <v>2</v>
      </c>
      <c r="H138" t="s">
        <v>4190</v>
      </c>
      <c r="I138" t="s">
        <v>2783</v>
      </c>
      <c r="J138">
        <f>Merge1[[#This Row],[Km from Origin]] - Merge1[[#This Row],[Km from Source]]</f>
        <v>-8</v>
      </c>
    </row>
    <row r="139" spans="1:10" x14ac:dyDescent="0.35">
      <c r="A139" t="s">
        <v>2810</v>
      </c>
      <c r="B139">
        <v>10</v>
      </c>
      <c r="C139" t="s">
        <v>2791</v>
      </c>
      <c r="E139" t="s">
        <v>4190</v>
      </c>
      <c r="F139">
        <v>2</v>
      </c>
      <c r="G139" t="s">
        <v>1653</v>
      </c>
      <c r="H139" t="s">
        <v>1652</v>
      </c>
      <c r="I139" t="s">
        <v>2784</v>
      </c>
      <c r="J139">
        <f>Merge1[[#This Row],[Km from Origin]] - Merge1[[#This Row],[Km from Source]]</f>
        <v>-8</v>
      </c>
    </row>
    <row r="140" spans="1:10" x14ac:dyDescent="0.35">
      <c r="A140" t="s">
        <v>2810</v>
      </c>
      <c r="B140">
        <v>10</v>
      </c>
      <c r="C140" t="s">
        <v>2791</v>
      </c>
      <c r="E140" t="s">
        <v>4190</v>
      </c>
      <c r="F140">
        <v>4</v>
      </c>
      <c r="H140" t="s">
        <v>4190</v>
      </c>
      <c r="I140" t="s">
        <v>2785</v>
      </c>
      <c r="J140">
        <f>Merge1[[#This Row],[Km from Origin]] - Merge1[[#This Row],[Km from Source]]</f>
        <v>-6</v>
      </c>
    </row>
    <row r="141" spans="1:10" x14ac:dyDescent="0.35">
      <c r="A141" t="s">
        <v>2810</v>
      </c>
      <c r="B141">
        <v>10</v>
      </c>
      <c r="C141" t="s">
        <v>2791</v>
      </c>
      <c r="E141" t="s">
        <v>4190</v>
      </c>
      <c r="F141">
        <v>6</v>
      </c>
      <c r="G141" t="s">
        <v>1386</v>
      </c>
      <c r="H141" t="s">
        <v>1385</v>
      </c>
      <c r="I141" t="s">
        <v>2786</v>
      </c>
      <c r="J141">
        <f>Merge1[[#This Row],[Km from Origin]] - Merge1[[#This Row],[Km from Source]]</f>
        <v>-4</v>
      </c>
    </row>
    <row r="142" spans="1:10" x14ac:dyDescent="0.35">
      <c r="A142" t="s">
        <v>2810</v>
      </c>
      <c r="B142">
        <v>10</v>
      </c>
      <c r="C142" t="s">
        <v>2791</v>
      </c>
      <c r="E142" t="s">
        <v>4190</v>
      </c>
      <c r="F142">
        <v>6</v>
      </c>
      <c r="H142" t="s">
        <v>4190</v>
      </c>
      <c r="I142" t="s">
        <v>2787</v>
      </c>
      <c r="J142">
        <f>Merge1[[#This Row],[Km from Origin]] - Merge1[[#This Row],[Km from Source]]</f>
        <v>-4</v>
      </c>
    </row>
    <row r="143" spans="1:10" x14ac:dyDescent="0.35">
      <c r="A143" t="s">
        <v>2810</v>
      </c>
      <c r="B143">
        <v>10</v>
      </c>
      <c r="C143" t="s">
        <v>2791</v>
      </c>
      <c r="E143" t="s">
        <v>4190</v>
      </c>
      <c r="F143">
        <v>7</v>
      </c>
      <c r="H143" t="s">
        <v>4190</v>
      </c>
      <c r="I143" t="s">
        <v>2788</v>
      </c>
      <c r="J143">
        <f>Merge1[[#This Row],[Km from Origin]] - Merge1[[#This Row],[Km from Source]]</f>
        <v>-3</v>
      </c>
    </row>
    <row r="144" spans="1:10" x14ac:dyDescent="0.35">
      <c r="A144" t="s">
        <v>2810</v>
      </c>
      <c r="B144">
        <v>10</v>
      </c>
      <c r="C144" t="s">
        <v>2791</v>
      </c>
      <c r="E144" t="s">
        <v>4190</v>
      </c>
      <c r="F144">
        <v>8</v>
      </c>
      <c r="H144" t="s">
        <v>4190</v>
      </c>
      <c r="I144" t="s">
        <v>2789</v>
      </c>
      <c r="J144">
        <f>Merge1[[#This Row],[Km from Origin]] - Merge1[[#This Row],[Km from Source]]</f>
        <v>-2</v>
      </c>
    </row>
    <row r="145" spans="1:10" x14ac:dyDescent="0.35">
      <c r="A145" t="s">
        <v>2810</v>
      </c>
      <c r="B145">
        <v>10</v>
      </c>
      <c r="C145" t="s">
        <v>2791</v>
      </c>
      <c r="E145" t="s">
        <v>4190</v>
      </c>
      <c r="F145">
        <v>9</v>
      </c>
      <c r="G145" t="s">
        <v>703</v>
      </c>
      <c r="H145" t="s">
        <v>702</v>
      </c>
      <c r="I145" t="s">
        <v>2790</v>
      </c>
      <c r="J145">
        <f>Merge1[[#This Row],[Km from Origin]] - Merge1[[#This Row],[Km from Source]]</f>
        <v>-1</v>
      </c>
    </row>
    <row r="146" spans="1:10" x14ac:dyDescent="0.35">
      <c r="A146" t="s">
        <v>2810</v>
      </c>
      <c r="B146">
        <v>10</v>
      </c>
      <c r="C146" t="s">
        <v>2791</v>
      </c>
      <c r="E146" t="s">
        <v>4190</v>
      </c>
      <c r="F146">
        <v>10</v>
      </c>
      <c r="H146" t="s">
        <v>4190</v>
      </c>
      <c r="I146" t="s">
        <v>2791</v>
      </c>
      <c r="J146">
        <f>Merge1[[#This Row],[Km from Origin]] - Merge1[[#This Row],[Km from Source]]</f>
        <v>0</v>
      </c>
    </row>
    <row r="147" spans="1:10" x14ac:dyDescent="0.35">
      <c r="A147" t="s">
        <v>2810</v>
      </c>
      <c r="B147">
        <v>10</v>
      </c>
      <c r="C147" t="s">
        <v>2791</v>
      </c>
      <c r="E147" t="s">
        <v>4190</v>
      </c>
      <c r="F147">
        <v>11</v>
      </c>
      <c r="G147" t="s">
        <v>828</v>
      </c>
      <c r="H147" t="s">
        <v>827</v>
      </c>
      <c r="I147" t="s">
        <v>2792</v>
      </c>
      <c r="J147">
        <f>Merge1[[#This Row],[Km from Origin]] - Merge1[[#This Row],[Km from Source]]</f>
        <v>1</v>
      </c>
    </row>
    <row r="148" spans="1:10" x14ac:dyDescent="0.35">
      <c r="A148" t="s">
        <v>2810</v>
      </c>
      <c r="B148">
        <v>10</v>
      </c>
      <c r="C148" t="s">
        <v>2791</v>
      </c>
      <c r="E148" t="s">
        <v>4190</v>
      </c>
      <c r="F148">
        <v>12</v>
      </c>
      <c r="H148" t="s">
        <v>4190</v>
      </c>
      <c r="I148" t="s">
        <v>2793</v>
      </c>
      <c r="J148">
        <f>Merge1[[#This Row],[Km from Origin]] - Merge1[[#This Row],[Km from Source]]</f>
        <v>2</v>
      </c>
    </row>
    <row r="149" spans="1:10" x14ac:dyDescent="0.35">
      <c r="A149" t="s">
        <v>2810</v>
      </c>
      <c r="B149">
        <v>10</v>
      </c>
      <c r="C149" t="s">
        <v>2791</v>
      </c>
      <c r="E149" t="s">
        <v>4190</v>
      </c>
      <c r="F149">
        <v>13</v>
      </c>
      <c r="H149" t="s">
        <v>4190</v>
      </c>
      <c r="I149" t="s">
        <v>752</v>
      </c>
      <c r="J149">
        <f>Merge1[[#This Row],[Km from Origin]] - Merge1[[#This Row],[Km from Source]]</f>
        <v>3</v>
      </c>
    </row>
    <row r="150" spans="1:10" x14ac:dyDescent="0.35">
      <c r="A150" t="s">
        <v>2810</v>
      </c>
      <c r="B150">
        <v>10</v>
      </c>
      <c r="C150" t="s">
        <v>2791</v>
      </c>
      <c r="E150" t="s">
        <v>4190</v>
      </c>
      <c r="F150">
        <v>14</v>
      </c>
      <c r="H150" t="s">
        <v>4190</v>
      </c>
      <c r="I150" t="s">
        <v>2794</v>
      </c>
      <c r="J150">
        <f>Merge1[[#This Row],[Km from Origin]] - Merge1[[#This Row],[Km from Source]]</f>
        <v>4</v>
      </c>
    </row>
    <row r="151" spans="1:10" x14ac:dyDescent="0.35">
      <c r="A151" t="s">
        <v>2810</v>
      </c>
      <c r="B151">
        <v>10</v>
      </c>
      <c r="C151" t="s">
        <v>2791</v>
      </c>
      <c r="E151" t="s">
        <v>4190</v>
      </c>
      <c r="F151">
        <v>15</v>
      </c>
      <c r="G151" t="s">
        <v>243</v>
      </c>
      <c r="H151" t="s">
        <v>242</v>
      </c>
      <c r="I151" t="s">
        <v>2795</v>
      </c>
      <c r="J151">
        <f>Merge1[[#This Row],[Km from Origin]] - Merge1[[#This Row],[Km from Source]]</f>
        <v>5</v>
      </c>
    </row>
    <row r="152" spans="1:10" x14ac:dyDescent="0.35">
      <c r="A152" t="s">
        <v>2810</v>
      </c>
      <c r="B152">
        <v>11</v>
      </c>
      <c r="C152" t="s">
        <v>2792</v>
      </c>
      <c r="D152" t="s">
        <v>828</v>
      </c>
      <c r="E152" t="s">
        <v>827</v>
      </c>
      <c r="F152">
        <v>0</v>
      </c>
      <c r="G152" t="s">
        <v>1651</v>
      </c>
      <c r="H152" t="s">
        <v>1650</v>
      </c>
      <c r="I152" t="s">
        <v>2782</v>
      </c>
      <c r="J152">
        <f>Merge1[[#This Row],[Km from Origin]] - Merge1[[#This Row],[Km from Source]]</f>
        <v>-11</v>
      </c>
    </row>
    <row r="153" spans="1:10" x14ac:dyDescent="0.35">
      <c r="A153" t="s">
        <v>2810</v>
      </c>
      <c r="B153">
        <v>11</v>
      </c>
      <c r="C153" t="s">
        <v>2792</v>
      </c>
      <c r="D153" t="s">
        <v>828</v>
      </c>
      <c r="E153" t="s">
        <v>827</v>
      </c>
      <c r="F153">
        <v>2</v>
      </c>
      <c r="H153" t="s">
        <v>4190</v>
      </c>
      <c r="I153" t="s">
        <v>2783</v>
      </c>
      <c r="J153">
        <f>Merge1[[#This Row],[Km from Origin]] - Merge1[[#This Row],[Km from Source]]</f>
        <v>-9</v>
      </c>
    </row>
    <row r="154" spans="1:10" x14ac:dyDescent="0.35">
      <c r="A154" t="s">
        <v>2810</v>
      </c>
      <c r="B154">
        <v>11</v>
      </c>
      <c r="C154" t="s">
        <v>2792</v>
      </c>
      <c r="D154" t="s">
        <v>828</v>
      </c>
      <c r="E154" t="s">
        <v>827</v>
      </c>
      <c r="F154">
        <v>2</v>
      </c>
      <c r="G154" t="s">
        <v>1653</v>
      </c>
      <c r="H154" t="s">
        <v>1652</v>
      </c>
      <c r="I154" t="s">
        <v>2784</v>
      </c>
      <c r="J154">
        <f>Merge1[[#This Row],[Km from Origin]] - Merge1[[#This Row],[Km from Source]]</f>
        <v>-9</v>
      </c>
    </row>
    <row r="155" spans="1:10" x14ac:dyDescent="0.35">
      <c r="A155" t="s">
        <v>2810</v>
      </c>
      <c r="B155">
        <v>11</v>
      </c>
      <c r="C155" t="s">
        <v>2792</v>
      </c>
      <c r="D155" t="s">
        <v>828</v>
      </c>
      <c r="E155" t="s">
        <v>827</v>
      </c>
      <c r="F155">
        <v>4</v>
      </c>
      <c r="H155" t="s">
        <v>4190</v>
      </c>
      <c r="I155" t="s">
        <v>2785</v>
      </c>
      <c r="J155">
        <f>Merge1[[#This Row],[Km from Origin]] - Merge1[[#This Row],[Km from Source]]</f>
        <v>-7</v>
      </c>
    </row>
    <row r="156" spans="1:10" x14ac:dyDescent="0.35">
      <c r="A156" t="s">
        <v>2810</v>
      </c>
      <c r="B156">
        <v>11</v>
      </c>
      <c r="C156" t="s">
        <v>2792</v>
      </c>
      <c r="D156" t="s">
        <v>828</v>
      </c>
      <c r="E156" t="s">
        <v>827</v>
      </c>
      <c r="F156">
        <v>6</v>
      </c>
      <c r="G156" t="s">
        <v>1386</v>
      </c>
      <c r="H156" t="s">
        <v>1385</v>
      </c>
      <c r="I156" t="s">
        <v>2786</v>
      </c>
      <c r="J156">
        <f>Merge1[[#This Row],[Km from Origin]] - Merge1[[#This Row],[Km from Source]]</f>
        <v>-5</v>
      </c>
    </row>
    <row r="157" spans="1:10" x14ac:dyDescent="0.35">
      <c r="A157" t="s">
        <v>2810</v>
      </c>
      <c r="B157">
        <v>11</v>
      </c>
      <c r="C157" t="s">
        <v>2792</v>
      </c>
      <c r="D157" t="s">
        <v>828</v>
      </c>
      <c r="E157" t="s">
        <v>827</v>
      </c>
      <c r="F157">
        <v>6</v>
      </c>
      <c r="H157" t="s">
        <v>4190</v>
      </c>
      <c r="I157" t="s">
        <v>2787</v>
      </c>
      <c r="J157">
        <f>Merge1[[#This Row],[Km from Origin]] - Merge1[[#This Row],[Km from Source]]</f>
        <v>-5</v>
      </c>
    </row>
    <row r="158" spans="1:10" x14ac:dyDescent="0.35">
      <c r="A158" t="s">
        <v>2810</v>
      </c>
      <c r="B158">
        <v>11</v>
      </c>
      <c r="C158" t="s">
        <v>2792</v>
      </c>
      <c r="D158" t="s">
        <v>828</v>
      </c>
      <c r="E158" t="s">
        <v>827</v>
      </c>
      <c r="F158">
        <v>7</v>
      </c>
      <c r="H158" t="s">
        <v>4190</v>
      </c>
      <c r="I158" t="s">
        <v>2788</v>
      </c>
      <c r="J158">
        <f>Merge1[[#This Row],[Km from Origin]] - Merge1[[#This Row],[Km from Source]]</f>
        <v>-4</v>
      </c>
    </row>
    <row r="159" spans="1:10" x14ac:dyDescent="0.35">
      <c r="A159" t="s">
        <v>2810</v>
      </c>
      <c r="B159">
        <v>11</v>
      </c>
      <c r="C159" t="s">
        <v>2792</v>
      </c>
      <c r="D159" t="s">
        <v>828</v>
      </c>
      <c r="E159" t="s">
        <v>827</v>
      </c>
      <c r="F159">
        <v>8</v>
      </c>
      <c r="H159" t="s">
        <v>4190</v>
      </c>
      <c r="I159" t="s">
        <v>2789</v>
      </c>
      <c r="J159">
        <f>Merge1[[#This Row],[Km from Origin]] - Merge1[[#This Row],[Km from Source]]</f>
        <v>-3</v>
      </c>
    </row>
    <row r="160" spans="1:10" x14ac:dyDescent="0.35">
      <c r="A160" t="s">
        <v>2810</v>
      </c>
      <c r="B160">
        <v>11</v>
      </c>
      <c r="C160" t="s">
        <v>2792</v>
      </c>
      <c r="D160" t="s">
        <v>828</v>
      </c>
      <c r="E160" t="s">
        <v>827</v>
      </c>
      <c r="F160">
        <v>9</v>
      </c>
      <c r="G160" t="s">
        <v>703</v>
      </c>
      <c r="H160" t="s">
        <v>702</v>
      </c>
      <c r="I160" t="s">
        <v>2790</v>
      </c>
      <c r="J160">
        <f>Merge1[[#This Row],[Km from Origin]] - Merge1[[#This Row],[Km from Source]]</f>
        <v>-2</v>
      </c>
    </row>
    <row r="161" spans="1:10" x14ac:dyDescent="0.35">
      <c r="A161" t="s">
        <v>2810</v>
      </c>
      <c r="B161">
        <v>11</v>
      </c>
      <c r="C161" t="s">
        <v>2792</v>
      </c>
      <c r="D161" t="s">
        <v>828</v>
      </c>
      <c r="E161" t="s">
        <v>827</v>
      </c>
      <c r="F161">
        <v>10</v>
      </c>
      <c r="H161" t="s">
        <v>4190</v>
      </c>
      <c r="I161" t="s">
        <v>2791</v>
      </c>
      <c r="J161">
        <f>Merge1[[#This Row],[Km from Origin]] - Merge1[[#This Row],[Km from Source]]</f>
        <v>-1</v>
      </c>
    </row>
    <row r="162" spans="1:10" x14ac:dyDescent="0.35">
      <c r="A162" t="s">
        <v>2810</v>
      </c>
      <c r="B162">
        <v>11</v>
      </c>
      <c r="C162" t="s">
        <v>2792</v>
      </c>
      <c r="D162" t="s">
        <v>828</v>
      </c>
      <c r="E162" t="s">
        <v>827</v>
      </c>
      <c r="F162">
        <v>11</v>
      </c>
      <c r="G162" t="s">
        <v>828</v>
      </c>
      <c r="H162" t="s">
        <v>827</v>
      </c>
      <c r="I162" t="s">
        <v>2792</v>
      </c>
      <c r="J162">
        <f>Merge1[[#This Row],[Km from Origin]] - Merge1[[#This Row],[Km from Source]]</f>
        <v>0</v>
      </c>
    </row>
    <row r="163" spans="1:10" x14ac:dyDescent="0.35">
      <c r="A163" t="s">
        <v>2810</v>
      </c>
      <c r="B163">
        <v>11</v>
      </c>
      <c r="C163" t="s">
        <v>2792</v>
      </c>
      <c r="D163" t="s">
        <v>828</v>
      </c>
      <c r="E163" t="s">
        <v>827</v>
      </c>
      <c r="F163">
        <v>12</v>
      </c>
      <c r="H163" t="s">
        <v>4190</v>
      </c>
      <c r="I163" t="s">
        <v>2793</v>
      </c>
      <c r="J163">
        <f>Merge1[[#This Row],[Km from Origin]] - Merge1[[#This Row],[Km from Source]]</f>
        <v>1</v>
      </c>
    </row>
    <row r="164" spans="1:10" x14ac:dyDescent="0.35">
      <c r="A164" t="s">
        <v>2810</v>
      </c>
      <c r="B164">
        <v>11</v>
      </c>
      <c r="C164" t="s">
        <v>2792</v>
      </c>
      <c r="D164" t="s">
        <v>828</v>
      </c>
      <c r="E164" t="s">
        <v>827</v>
      </c>
      <c r="F164">
        <v>13</v>
      </c>
      <c r="H164" t="s">
        <v>4190</v>
      </c>
      <c r="I164" t="s">
        <v>752</v>
      </c>
      <c r="J164">
        <f>Merge1[[#This Row],[Km from Origin]] - Merge1[[#This Row],[Km from Source]]</f>
        <v>2</v>
      </c>
    </row>
    <row r="165" spans="1:10" x14ac:dyDescent="0.35">
      <c r="A165" t="s">
        <v>2810</v>
      </c>
      <c r="B165">
        <v>11</v>
      </c>
      <c r="C165" t="s">
        <v>2792</v>
      </c>
      <c r="D165" t="s">
        <v>828</v>
      </c>
      <c r="E165" t="s">
        <v>827</v>
      </c>
      <c r="F165">
        <v>14</v>
      </c>
      <c r="H165" t="s">
        <v>4190</v>
      </c>
      <c r="I165" t="s">
        <v>2794</v>
      </c>
      <c r="J165">
        <f>Merge1[[#This Row],[Km from Origin]] - Merge1[[#This Row],[Km from Source]]</f>
        <v>3</v>
      </c>
    </row>
    <row r="166" spans="1:10" x14ac:dyDescent="0.35">
      <c r="A166" t="s">
        <v>2810</v>
      </c>
      <c r="B166">
        <v>11</v>
      </c>
      <c r="C166" t="s">
        <v>2792</v>
      </c>
      <c r="D166" t="s">
        <v>828</v>
      </c>
      <c r="E166" t="s">
        <v>827</v>
      </c>
      <c r="F166">
        <v>15</v>
      </c>
      <c r="G166" t="s">
        <v>243</v>
      </c>
      <c r="H166" t="s">
        <v>242</v>
      </c>
      <c r="I166" t="s">
        <v>2795</v>
      </c>
      <c r="J166">
        <f>Merge1[[#This Row],[Km from Origin]] - Merge1[[#This Row],[Km from Source]]</f>
        <v>4</v>
      </c>
    </row>
    <row r="167" spans="1:10" x14ac:dyDescent="0.35">
      <c r="A167" t="s">
        <v>2810</v>
      </c>
      <c r="B167">
        <v>12</v>
      </c>
      <c r="C167" t="s">
        <v>2793</v>
      </c>
      <c r="E167" t="s">
        <v>4190</v>
      </c>
      <c r="F167">
        <v>0</v>
      </c>
      <c r="G167" t="s">
        <v>1651</v>
      </c>
      <c r="H167" t="s">
        <v>1650</v>
      </c>
      <c r="I167" t="s">
        <v>2782</v>
      </c>
      <c r="J167">
        <f>Merge1[[#This Row],[Km from Origin]] - Merge1[[#This Row],[Km from Source]]</f>
        <v>-12</v>
      </c>
    </row>
    <row r="168" spans="1:10" x14ac:dyDescent="0.35">
      <c r="A168" t="s">
        <v>2810</v>
      </c>
      <c r="B168">
        <v>12</v>
      </c>
      <c r="C168" t="s">
        <v>2793</v>
      </c>
      <c r="E168" t="s">
        <v>4190</v>
      </c>
      <c r="F168">
        <v>2</v>
      </c>
      <c r="H168" t="s">
        <v>4190</v>
      </c>
      <c r="I168" t="s">
        <v>2783</v>
      </c>
      <c r="J168">
        <f>Merge1[[#This Row],[Km from Origin]] - Merge1[[#This Row],[Km from Source]]</f>
        <v>-10</v>
      </c>
    </row>
    <row r="169" spans="1:10" x14ac:dyDescent="0.35">
      <c r="A169" t="s">
        <v>2810</v>
      </c>
      <c r="B169">
        <v>12</v>
      </c>
      <c r="C169" t="s">
        <v>2793</v>
      </c>
      <c r="E169" t="s">
        <v>4190</v>
      </c>
      <c r="F169">
        <v>2</v>
      </c>
      <c r="G169" t="s">
        <v>1653</v>
      </c>
      <c r="H169" t="s">
        <v>1652</v>
      </c>
      <c r="I169" t="s">
        <v>2784</v>
      </c>
      <c r="J169">
        <f>Merge1[[#This Row],[Km from Origin]] - Merge1[[#This Row],[Km from Source]]</f>
        <v>-10</v>
      </c>
    </row>
    <row r="170" spans="1:10" x14ac:dyDescent="0.35">
      <c r="A170" t="s">
        <v>2810</v>
      </c>
      <c r="B170">
        <v>12</v>
      </c>
      <c r="C170" t="s">
        <v>2793</v>
      </c>
      <c r="E170" t="s">
        <v>4190</v>
      </c>
      <c r="F170">
        <v>4</v>
      </c>
      <c r="H170" t="s">
        <v>4190</v>
      </c>
      <c r="I170" t="s">
        <v>2785</v>
      </c>
      <c r="J170">
        <f>Merge1[[#This Row],[Km from Origin]] - Merge1[[#This Row],[Km from Source]]</f>
        <v>-8</v>
      </c>
    </row>
    <row r="171" spans="1:10" x14ac:dyDescent="0.35">
      <c r="A171" t="s">
        <v>2810</v>
      </c>
      <c r="B171">
        <v>12</v>
      </c>
      <c r="C171" t="s">
        <v>2793</v>
      </c>
      <c r="E171" t="s">
        <v>4190</v>
      </c>
      <c r="F171">
        <v>6</v>
      </c>
      <c r="G171" t="s">
        <v>1386</v>
      </c>
      <c r="H171" t="s">
        <v>1385</v>
      </c>
      <c r="I171" t="s">
        <v>2786</v>
      </c>
      <c r="J171">
        <f>Merge1[[#This Row],[Km from Origin]] - Merge1[[#This Row],[Km from Source]]</f>
        <v>-6</v>
      </c>
    </row>
    <row r="172" spans="1:10" x14ac:dyDescent="0.35">
      <c r="A172" t="s">
        <v>2810</v>
      </c>
      <c r="B172">
        <v>12</v>
      </c>
      <c r="C172" t="s">
        <v>2793</v>
      </c>
      <c r="E172" t="s">
        <v>4190</v>
      </c>
      <c r="F172">
        <v>6</v>
      </c>
      <c r="H172" t="s">
        <v>4190</v>
      </c>
      <c r="I172" t="s">
        <v>2787</v>
      </c>
      <c r="J172">
        <f>Merge1[[#This Row],[Km from Origin]] - Merge1[[#This Row],[Km from Source]]</f>
        <v>-6</v>
      </c>
    </row>
    <row r="173" spans="1:10" x14ac:dyDescent="0.35">
      <c r="A173" t="s">
        <v>2810</v>
      </c>
      <c r="B173">
        <v>12</v>
      </c>
      <c r="C173" t="s">
        <v>2793</v>
      </c>
      <c r="E173" t="s">
        <v>4190</v>
      </c>
      <c r="F173">
        <v>7</v>
      </c>
      <c r="H173" t="s">
        <v>4190</v>
      </c>
      <c r="I173" t="s">
        <v>2788</v>
      </c>
      <c r="J173">
        <f>Merge1[[#This Row],[Km from Origin]] - Merge1[[#This Row],[Km from Source]]</f>
        <v>-5</v>
      </c>
    </row>
    <row r="174" spans="1:10" x14ac:dyDescent="0.35">
      <c r="A174" t="s">
        <v>2810</v>
      </c>
      <c r="B174">
        <v>12</v>
      </c>
      <c r="C174" t="s">
        <v>2793</v>
      </c>
      <c r="E174" t="s">
        <v>4190</v>
      </c>
      <c r="F174">
        <v>8</v>
      </c>
      <c r="H174" t="s">
        <v>4190</v>
      </c>
      <c r="I174" t="s">
        <v>2789</v>
      </c>
      <c r="J174">
        <f>Merge1[[#This Row],[Km from Origin]] - Merge1[[#This Row],[Km from Source]]</f>
        <v>-4</v>
      </c>
    </row>
    <row r="175" spans="1:10" x14ac:dyDescent="0.35">
      <c r="A175" t="s">
        <v>2810</v>
      </c>
      <c r="B175">
        <v>12</v>
      </c>
      <c r="C175" t="s">
        <v>2793</v>
      </c>
      <c r="E175" t="s">
        <v>4190</v>
      </c>
      <c r="F175">
        <v>9</v>
      </c>
      <c r="G175" t="s">
        <v>703</v>
      </c>
      <c r="H175" t="s">
        <v>702</v>
      </c>
      <c r="I175" t="s">
        <v>2790</v>
      </c>
      <c r="J175">
        <f>Merge1[[#This Row],[Km from Origin]] - Merge1[[#This Row],[Km from Source]]</f>
        <v>-3</v>
      </c>
    </row>
    <row r="176" spans="1:10" x14ac:dyDescent="0.35">
      <c r="A176" t="s">
        <v>2810</v>
      </c>
      <c r="B176">
        <v>12</v>
      </c>
      <c r="C176" t="s">
        <v>2793</v>
      </c>
      <c r="E176" t="s">
        <v>4190</v>
      </c>
      <c r="F176">
        <v>10</v>
      </c>
      <c r="H176" t="s">
        <v>4190</v>
      </c>
      <c r="I176" t="s">
        <v>2791</v>
      </c>
      <c r="J176">
        <f>Merge1[[#This Row],[Km from Origin]] - Merge1[[#This Row],[Km from Source]]</f>
        <v>-2</v>
      </c>
    </row>
    <row r="177" spans="1:10" x14ac:dyDescent="0.35">
      <c r="A177" t="s">
        <v>2810</v>
      </c>
      <c r="B177">
        <v>12</v>
      </c>
      <c r="C177" t="s">
        <v>2793</v>
      </c>
      <c r="E177" t="s">
        <v>4190</v>
      </c>
      <c r="F177">
        <v>11</v>
      </c>
      <c r="G177" t="s">
        <v>828</v>
      </c>
      <c r="H177" t="s">
        <v>827</v>
      </c>
      <c r="I177" t="s">
        <v>2792</v>
      </c>
      <c r="J177">
        <f>Merge1[[#This Row],[Km from Origin]] - Merge1[[#This Row],[Km from Source]]</f>
        <v>-1</v>
      </c>
    </row>
    <row r="178" spans="1:10" x14ac:dyDescent="0.35">
      <c r="A178" t="s">
        <v>2810</v>
      </c>
      <c r="B178">
        <v>12</v>
      </c>
      <c r="C178" t="s">
        <v>2793</v>
      </c>
      <c r="E178" t="s">
        <v>4190</v>
      </c>
      <c r="F178">
        <v>12</v>
      </c>
      <c r="H178" t="s">
        <v>4190</v>
      </c>
      <c r="I178" t="s">
        <v>2793</v>
      </c>
      <c r="J178">
        <f>Merge1[[#This Row],[Km from Origin]] - Merge1[[#This Row],[Km from Source]]</f>
        <v>0</v>
      </c>
    </row>
    <row r="179" spans="1:10" x14ac:dyDescent="0.35">
      <c r="A179" t="s">
        <v>2810</v>
      </c>
      <c r="B179">
        <v>12</v>
      </c>
      <c r="C179" t="s">
        <v>2793</v>
      </c>
      <c r="E179" t="s">
        <v>4190</v>
      </c>
      <c r="F179">
        <v>13</v>
      </c>
      <c r="H179" t="s">
        <v>4190</v>
      </c>
      <c r="I179" t="s">
        <v>752</v>
      </c>
      <c r="J179">
        <f>Merge1[[#This Row],[Km from Origin]] - Merge1[[#This Row],[Km from Source]]</f>
        <v>1</v>
      </c>
    </row>
    <row r="180" spans="1:10" x14ac:dyDescent="0.35">
      <c r="A180" t="s">
        <v>2810</v>
      </c>
      <c r="B180">
        <v>12</v>
      </c>
      <c r="C180" t="s">
        <v>2793</v>
      </c>
      <c r="E180" t="s">
        <v>4190</v>
      </c>
      <c r="F180">
        <v>14</v>
      </c>
      <c r="H180" t="s">
        <v>4190</v>
      </c>
      <c r="I180" t="s">
        <v>2794</v>
      </c>
      <c r="J180">
        <f>Merge1[[#This Row],[Km from Origin]] - Merge1[[#This Row],[Km from Source]]</f>
        <v>2</v>
      </c>
    </row>
    <row r="181" spans="1:10" x14ac:dyDescent="0.35">
      <c r="A181" t="s">
        <v>2810</v>
      </c>
      <c r="B181">
        <v>12</v>
      </c>
      <c r="C181" t="s">
        <v>2793</v>
      </c>
      <c r="E181" t="s">
        <v>4190</v>
      </c>
      <c r="F181">
        <v>15</v>
      </c>
      <c r="G181" t="s">
        <v>243</v>
      </c>
      <c r="H181" t="s">
        <v>242</v>
      </c>
      <c r="I181" t="s">
        <v>2795</v>
      </c>
      <c r="J181">
        <f>Merge1[[#This Row],[Km from Origin]] - Merge1[[#This Row],[Km from Source]]</f>
        <v>3</v>
      </c>
    </row>
    <row r="182" spans="1:10" x14ac:dyDescent="0.35">
      <c r="A182" t="s">
        <v>2810</v>
      </c>
      <c r="B182">
        <v>13</v>
      </c>
      <c r="C182" t="s">
        <v>752</v>
      </c>
      <c r="E182" t="s">
        <v>4190</v>
      </c>
      <c r="F182">
        <v>0</v>
      </c>
      <c r="G182" t="s">
        <v>1651</v>
      </c>
      <c r="H182" t="s">
        <v>1650</v>
      </c>
      <c r="I182" t="s">
        <v>2782</v>
      </c>
      <c r="J182">
        <f>Merge1[[#This Row],[Km from Origin]] - Merge1[[#This Row],[Km from Source]]</f>
        <v>-13</v>
      </c>
    </row>
    <row r="183" spans="1:10" x14ac:dyDescent="0.35">
      <c r="A183" t="s">
        <v>2810</v>
      </c>
      <c r="B183">
        <v>13</v>
      </c>
      <c r="C183" t="s">
        <v>752</v>
      </c>
      <c r="E183" t="s">
        <v>4190</v>
      </c>
      <c r="F183">
        <v>2</v>
      </c>
      <c r="H183" t="s">
        <v>4190</v>
      </c>
      <c r="I183" t="s">
        <v>2783</v>
      </c>
      <c r="J183">
        <f>Merge1[[#This Row],[Km from Origin]] - Merge1[[#This Row],[Km from Source]]</f>
        <v>-11</v>
      </c>
    </row>
    <row r="184" spans="1:10" x14ac:dyDescent="0.35">
      <c r="A184" t="s">
        <v>2810</v>
      </c>
      <c r="B184">
        <v>13</v>
      </c>
      <c r="C184" t="s">
        <v>752</v>
      </c>
      <c r="E184" t="s">
        <v>4190</v>
      </c>
      <c r="F184">
        <v>2</v>
      </c>
      <c r="G184" t="s">
        <v>1653</v>
      </c>
      <c r="H184" t="s">
        <v>1652</v>
      </c>
      <c r="I184" t="s">
        <v>2784</v>
      </c>
      <c r="J184">
        <f>Merge1[[#This Row],[Km from Origin]] - Merge1[[#This Row],[Km from Source]]</f>
        <v>-11</v>
      </c>
    </row>
    <row r="185" spans="1:10" x14ac:dyDescent="0.35">
      <c r="A185" t="s">
        <v>2810</v>
      </c>
      <c r="B185">
        <v>13</v>
      </c>
      <c r="C185" t="s">
        <v>752</v>
      </c>
      <c r="E185" t="s">
        <v>4190</v>
      </c>
      <c r="F185">
        <v>4</v>
      </c>
      <c r="H185" t="s">
        <v>4190</v>
      </c>
      <c r="I185" t="s">
        <v>2785</v>
      </c>
      <c r="J185">
        <f>Merge1[[#This Row],[Km from Origin]] - Merge1[[#This Row],[Km from Source]]</f>
        <v>-9</v>
      </c>
    </row>
    <row r="186" spans="1:10" x14ac:dyDescent="0.35">
      <c r="A186" t="s">
        <v>2810</v>
      </c>
      <c r="B186">
        <v>13</v>
      </c>
      <c r="C186" t="s">
        <v>752</v>
      </c>
      <c r="E186" t="s">
        <v>4190</v>
      </c>
      <c r="F186">
        <v>6</v>
      </c>
      <c r="G186" t="s">
        <v>1386</v>
      </c>
      <c r="H186" t="s">
        <v>1385</v>
      </c>
      <c r="I186" t="s">
        <v>2786</v>
      </c>
      <c r="J186">
        <f>Merge1[[#This Row],[Km from Origin]] - Merge1[[#This Row],[Km from Source]]</f>
        <v>-7</v>
      </c>
    </row>
    <row r="187" spans="1:10" x14ac:dyDescent="0.35">
      <c r="A187" t="s">
        <v>2810</v>
      </c>
      <c r="B187">
        <v>13</v>
      </c>
      <c r="C187" t="s">
        <v>752</v>
      </c>
      <c r="E187" t="s">
        <v>4190</v>
      </c>
      <c r="F187">
        <v>6</v>
      </c>
      <c r="H187" t="s">
        <v>4190</v>
      </c>
      <c r="I187" t="s">
        <v>2787</v>
      </c>
      <c r="J187">
        <f>Merge1[[#This Row],[Km from Origin]] - Merge1[[#This Row],[Km from Source]]</f>
        <v>-7</v>
      </c>
    </row>
    <row r="188" spans="1:10" x14ac:dyDescent="0.35">
      <c r="A188" t="s">
        <v>2810</v>
      </c>
      <c r="B188">
        <v>13</v>
      </c>
      <c r="C188" t="s">
        <v>752</v>
      </c>
      <c r="E188" t="s">
        <v>4190</v>
      </c>
      <c r="F188">
        <v>7</v>
      </c>
      <c r="H188" t="s">
        <v>4190</v>
      </c>
      <c r="I188" t="s">
        <v>2788</v>
      </c>
      <c r="J188">
        <f>Merge1[[#This Row],[Km from Origin]] - Merge1[[#This Row],[Km from Source]]</f>
        <v>-6</v>
      </c>
    </row>
    <row r="189" spans="1:10" x14ac:dyDescent="0.35">
      <c r="A189" t="s">
        <v>2810</v>
      </c>
      <c r="B189">
        <v>13</v>
      </c>
      <c r="C189" t="s">
        <v>752</v>
      </c>
      <c r="E189" t="s">
        <v>4190</v>
      </c>
      <c r="F189">
        <v>8</v>
      </c>
      <c r="H189" t="s">
        <v>4190</v>
      </c>
      <c r="I189" t="s">
        <v>2789</v>
      </c>
      <c r="J189">
        <f>Merge1[[#This Row],[Km from Origin]] - Merge1[[#This Row],[Km from Source]]</f>
        <v>-5</v>
      </c>
    </row>
    <row r="190" spans="1:10" x14ac:dyDescent="0.35">
      <c r="A190" t="s">
        <v>2810</v>
      </c>
      <c r="B190">
        <v>13</v>
      </c>
      <c r="C190" t="s">
        <v>752</v>
      </c>
      <c r="E190" t="s">
        <v>4190</v>
      </c>
      <c r="F190">
        <v>9</v>
      </c>
      <c r="G190" t="s">
        <v>703</v>
      </c>
      <c r="H190" t="s">
        <v>702</v>
      </c>
      <c r="I190" t="s">
        <v>2790</v>
      </c>
      <c r="J190">
        <f>Merge1[[#This Row],[Km from Origin]] - Merge1[[#This Row],[Km from Source]]</f>
        <v>-4</v>
      </c>
    </row>
    <row r="191" spans="1:10" x14ac:dyDescent="0.35">
      <c r="A191" t="s">
        <v>2810</v>
      </c>
      <c r="B191">
        <v>13</v>
      </c>
      <c r="C191" t="s">
        <v>752</v>
      </c>
      <c r="E191" t="s">
        <v>4190</v>
      </c>
      <c r="F191">
        <v>10</v>
      </c>
      <c r="H191" t="s">
        <v>4190</v>
      </c>
      <c r="I191" t="s">
        <v>2791</v>
      </c>
      <c r="J191">
        <f>Merge1[[#This Row],[Km from Origin]] - Merge1[[#This Row],[Km from Source]]</f>
        <v>-3</v>
      </c>
    </row>
    <row r="192" spans="1:10" x14ac:dyDescent="0.35">
      <c r="A192" t="s">
        <v>2810</v>
      </c>
      <c r="B192">
        <v>13</v>
      </c>
      <c r="C192" t="s">
        <v>752</v>
      </c>
      <c r="E192" t="s">
        <v>4190</v>
      </c>
      <c r="F192">
        <v>11</v>
      </c>
      <c r="G192" t="s">
        <v>828</v>
      </c>
      <c r="H192" t="s">
        <v>827</v>
      </c>
      <c r="I192" t="s">
        <v>2792</v>
      </c>
      <c r="J192">
        <f>Merge1[[#This Row],[Km from Origin]] - Merge1[[#This Row],[Km from Source]]</f>
        <v>-2</v>
      </c>
    </row>
    <row r="193" spans="1:10" x14ac:dyDescent="0.35">
      <c r="A193" t="s">
        <v>2810</v>
      </c>
      <c r="B193">
        <v>13</v>
      </c>
      <c r="C193" t="s">
        <v>752</v>
      </c>
      <c r="E193" t="s">
        <v>4190</v>
      </c>
      <c r="F193">
        <v>12</v>
      </c>
      <c r="H193" t="s">
        <v>4190</v>
      </c>
      <c r="I193" t="s">
        <v>2793</v>
      </c>
      <c r="J193">
        <f>Merge1[[#This Row],[Km from Origin]] - Merge1[[#This Row],[Km from Source]]</f>
        <v>-1</v>
      </c>
    </row>
    <row r="194" spans="1:10" x14ac:dyDescent="0.35">
      <c r="A194" t="s">
        <v>2810</v>
      </c>
      <c r="B194">
        <v>13</v>
      </c>
      <c r="C194" t="s">
        <v>752</v>
      </c>
      <c r="E194" t="s">
        <v>4190</v>
      </c>
      <c r="F194">
        <v>13</v>
      </c>
      <c r="H194" t="s">
        <v>4190</v>
      </c>
      <c r="I194" t="s">
        <v>752</v>
      </c>
      <c r="J194">
        <f>Merge1[[#This Row],[Km from Origin]] - Merge1[[#This Row],[Km from Source]]</f>
        <v>0</v>
      </c>
    </row>
    <row r="195" spans="1:10" x14ac:dyDescent="0.35">
      <c r="A195" t="s">
        <v>2810</v>
      </c>
      <c r="B195">
        <v>13</v>
      </c>
      <c r="C195" t="s">
        <v>752</v>
      </c>
      <c r="E195" t="s">
        <v>4190</v>
      </c>
      <c r="F195">
        <v>14</v>
      </c>
      <c r="H195" t="s">
        <v>4190</v>
      </c>
      <c r="I195" t="s">
        <v>2794</v>
      </c>
      <c r="J195">
        <f>Merge1[[#This Row],[Km from Origin]] - Merge1[[#This Row],[Km from Source]]</f>
        <v>1</v>
      </c>
    </row>
    <row r="196" spans="1:10" x14ac:dyDescent="0.35">
      <c r="A196" t="s">
        <v>2810</v>
      </c>
      <c r="B196">
        <v>13</v>
      </c>
      <c r="C196" t="s">
        <v>752</v>
      </c>
      <c r="E196" t="s">
        <v>4190</v>
      </c>
      <c r="F196">
        <v>15</v>
      </c>
      <c r="G196" t="s">
        <v>243</v>
      </c>
      <c r="H196" t="s">
        <v>242</v>
      </c>
      <c r="I196" t="s">
        <v>2795</v>
      </c>
      <c r="J196">
        <f>Merge1[[#This Row],[Km from Origin]] - Merge1[[#This Row],[Km from Source]]</f>
        <v>2</v>
      </c>
    </row>
    <row r="197" spans="1:10" x14ac:dyDescent="0.35">
      <c r="A197" t="s">
        <v>2810</v>
      </c>
      <c r="B197">
        <v>14</v>
      </c>
      <c r="C197" t="s">
        <v>2794</v>
      </c>
      <c r="E197" t="s">
        <v>4190</v>
      </c>
      <c r="F197">
        <v>0</v>
      </c>
      <c r="G197" t="s">
        <v>1651</v>
      </c>
      <c r="H197" t="s">
        <v>1650</v>
      </c>
      <c r="I197" t="s">
        <v>2782</v>
      </c>
      <c r="J197">
        <f>Merge1[[#This Row],[Km from Origin]] - Merge1[[#This Row],[Km from Source]]</f>
        <v>-14</v>
      </c>
    </row>
    <row r="198" spans="1:10" x14ac:dyDescent="0.35">
      <c r="A198" t="s">
        <v>2810</v>
      </c>
      <c r="B198">
        <v>14</v>
      </c>
      <c r="C198" t="s">
        <v>2794</v>
      </c>
      <c r="E198" t="s">
        <v>4190</v>
      </c>
      <c r="F198">
        <v>2</v>
      </c>
      <c r="H198" t="s">
        <v>4190</v>
      </c>
      <c r="I198" t="s">
        <v>2783</v>
      </c>
      <c r="J198">
        <f>Merge1[[#This Row],[Km from Origin]] - Merge1[[#This Row],[Km from Source]]</f>
        <v>-12</v>
      </c>
    </row>
    <row r="199" spans="1:10" x14ac:dyDescent="0.35">
      <c r="A199" t="s">
        <v>2810</v>
      </c>
      <c r="B199">
        <v>14</v>
      </c>
      <c r="C199" t="s">
        <v>2794</v>
      </c>
      <c r="E199" t="s">
        <v>4190</v>
      </c>
      <c r="F199">
        <v>2</v>
      </c>
      <c r="G199" t="s">
        <v>1653</v>
      </c>
      <c r="H199" t="s">
        <v>1652</v>
      </c>
      <c r="I199" t="s">
        <v>2784</v>
      </c>
      <c r="J199">
        <f>Merge1[[#This Row],[Km from Origin]] - Merge1[[#This Row],[Km from Source]]</f>
        <v>-12</v>
      </c>
    </row>
    <row r="200" spans="1:10" x14ac:dyDescent="0.35">
      <c r="A200" t="s">
        <v>2810</v>
      </c>
      <c r="B200">
        <v>14</v>
      </c>
      <c r="C200" t="s">
        <v>2794</v>
      </c>
      <c r="E200" t="s">
        <v>4190</v>
      </c>
      <c r="F200">
        <v>4</v>
      </c>
      <c r="H200" t="s">
        <v>4190</v>
      </c>
      <c r="I200" t="s">
        <v>2785</v>
      </c>
      <c r="J200">
        <f>Merge1[[#This Row],[Km from Origin]] - Merge1[[#This Row],[Km from Source]]</f>
        <v>-10</v>
      </c>
    </row>
    <row r="201" spans="1:10" x14ac:dyDescent="0.35">
      <c r="A201" t="s">
        <v>2810</v>
      </c>
      <c r="B201">
        <v>14</v>
      </c>
      <c r="C201" t="s">
        <v>2794</v>
      </c>
      <c r="E201" t="s">
        <v>4190</v>
      </c>
      <c r="F201">
        <v>6</v>
      </c>
      <c r="G201" t="s">
        <v>1386</v>
      </c>
      <c r="H201" t="s">
        <v>1385</v>
      </c>
      <c r="I201" t="s">
        <v>2786</v>
      </c>
      <c r="J201">
        <f>Merge1[[#This Row],[Km from Origin]] - Merge1[[#This Row],[Km from Source]]</f>
        <v>-8</v>
      </c>
    </row>
    <row r="202" spans="1:10" x14ac:dyDescent="0.35">
      <c r="A202" t="s">
        <v>2810</v>
      </c>
      <c r="B202">
        <v>14</v>
      </c>
      <c r="C202" t="s">
        <v>2794</v>
      </c>
      <c r="E202" t="s">
        <v>4190</v>
      </c>
      <c r="F202">
        <v>6</v>
      </c>
      <c r="H202" t="s">
        <v>4190</v>
      </c>
      <c r="I202" t="s">
        <v>2787</v>
      </c>
      <c r="J202">
        <f>Merge1[[#This Row],[Km from Origin]] - Merge1[[#This Row],[Km from Source]]</f>
        <v>-8</v>
      </c>
    </row>
    <row r="203" spans="1:10" x14ac:dyDescent="0.35">
      <c r="A203" t="s">
        <v>2810</v>
      </c>
      <c r="B203">
        <v>14</v>
      </c>
      <c r="C203" t="s">
        <v>2794</v>
      </c>
      <c r="E203" t="s">
        <v>4190</v>
      </c>
      <c r="F203">
        <v>7</v>
      </c>
      <c r="H203" t="s">
        <v>4190</v>
      </c>
      <c r="I203" t="s">
        <v>2788</v>
      </c>
      <c r="J203">
        <f>Merge1[[#This Row],[Km from Origin]] - Merge1[[#This Row],[Km from Source]]</f>
        <v>-7</v>
      </c>
    </row>
    <row r="204" spans="1:10" x14ac:dyDescent="0.35">
      <c r="A204" t="s">
        <v>2810</v>
      </c>
      <c r="B204">
        <v>14</v>
      </c>
      <c r="C204" t="s">
        <v>2794</v>
      </c>
      <c r="E204" t="s">
        <v>4190</v>
      </c>
      <c r="F204">
        <v>8</v>
      </c>
      <c r="H204" t="s">
        <v>4190</v>
      </c>
      <c r="I204" t="s">
        <v>2789</v>
      </c>
      <c r="J204">
        <f>Merge1[[#This Row],[Km from Origin]] - Merge1[[#This Row],[Km from Source]]</f>
        <v>-6</v>
      </c>
    </row>
    <row r="205" spans="1:10" x14ac:dyDescent="0.35">
      <c r="A205" t="s">
        <v>2810</v>
      </c>
      <c r="B205">
        <v>14</v>
      </c>
      <c r="C205" t="s">
        <v>2794</v>
      </c>
      <c r="E205" t="s">
        <v>4190</v>
      </c>
      <c r="F205">
        <v>9</v>
      </c>
      <c r="G205" t="s">
        <v>703</v>
      </c>
      <c r="H205" t="s">
        <v>702</v>
      </c>
      <c r="I205" t="s">
        <v>2790</v>
      </c>
      <c r="J205">
        <f>Merge1[[#This Row],[Km from Origin]] - Merge1[[#This Row],[Km from Source]]</f>
        <v>-5</v>
      </c>
    </row>
    <row r="206" spans="1:10" x14ac:dyDescent="0.35">
      <c r="A206" t="s">
        <v>2810</v>
      </c>
      <c r="B206">
        <v>14</v>
      </c>
      <c r="C206" t="s">
        <v>2794</v>
      </c>
      <c r="E206" t="s">
        <v>4190</v>
      </c>
      <c r="F206">
        <v>10</v>
      </c>
      <c r="H206" t="s">
        <v>4190</v>
      </c>
      <c r="I206" t="s">
        <v>2791</v>
      </c>
      <c r="J206">
        <f>Merge1[[#This Row],[Km from Origin]] - Merge1[[#This Row],[Km from Source]]</f>
        <v>-4</v>
      </c>
    </row>
    <row r="207" spans="1:10" x14ac:dyDescent="0.35">
      <c r="A207" t="s">
        <v>2810</v>
      </c>
      <c r="B207">
        <v>14</v>
      </c>
      <c r="C207" t="s">
        <v>2794</v>
      </c>
      <c r="E207" t="s">
        <v>4190</v>
      </c>
      <c r="F207">
        <v>11</v>
      </c>
      <c r="G207" t="s">
        <v>828</v>
      </c>
      <c r="H207" t="s">
        <v>827</v>
      </c>
      <c r="I207" t="s">
        <v>2792</v>
      </c>
      <c r="J207">
        <f>Merge1[[#This Row],[Km from Origin]] - Merge1[[#This Row],[Km from Source]]</f>
        <v>-3</v>
      </c>
    </row>
    <row r="208" spans="1:10" x14ac:dyDescent="0.35">
      <c r="A208" t="s">
        <v>2810</v>
      </c>
      <c r="B208">
        <v>14</v>
      </c>
      <c r="C208" t="s">
        <v>2794</v>
      </c>
      <c r="E208" t="s">
        <v>4190</v>
      </c>
      <c r="F208">
        <v>12</v>
      </c>
      <c r="H208" t="s">
        <v>4190</v>
      </c>
      <c r="I208" t="s">
        <v>2793</v>
      </c>
      <c r="J208">
        <f>Merge1[[#This Row],[Km from Origin]] - Merge1[[#This Row],[Km from Source]]</f>
        <v>-2</v>
      </c>
    </row>
    <row r="209" spans="1:10" x14ac:dyDescent="0.35">
      <c r="A209" t="s">
        <v>2810</v>
      </c>
      <c r="B209">
        <v>14</v>
      </c>
      <c r="C209" t="s">
        <v>2794</v>
      </c>
      <c r="E209" t="s">
        <v>4190</v>
      </c>
      <c r="F209">
        <v>13</v>
      </c>
      <c r="H209" t="s">
        <v>4190</v>
      </c>
      <c r="I209" t="s">
        <v>752</v>
      </c>
      <c r="J209">
        <f>Merge1[[#This Row],[Km from Origin]] - Merge1[[#This Row],[Km from Source]]</f>
        <v>-1</v>
      </c>
    </row>
    <row r="210" spans="1:10" x14ac:dyDescent="0.35">
      <c r="A210" t="s">
        <v>2810</v>
      </c>
      <c r="B210">
        <v>14</v>
      </c>
      <c r="C210" t="s">
        <v>2794</v>
      </c>
      <c r="E210" t="s">
        <v>4190</v>
      </c>
      <c r="F210">
        <v>14</v>
      </c>
      <c r="H210" t="s">
        <v>4190</v>
      </c>
      <c r="I210" t="s">
        <v>2794</v>
      </c>
      <c r="J210">
        <f>Merge1[[#This Row],[Km from Origin]] - Merge1[[#This Row],[Km from Source]]</f>
        <v>0</v>
      </c>
    </row>
    <row r="211" spans="1:10" x14ac:dyDescent="0.35">
      <c r="A211" t="s">
        <v>2810</v>
      </c>
      <c r="B211">
        <v>14</v>
      </c>
      <c r="C211" t="s">
        <v>2794</v>
      </c>
      <c r="E211" t="s">
        <v>4190</v>
      </c>
      <c r="F211">
        <v>15</v>
      </c>
      <c r="G211" t="s">
        <v>243</v>
      </c>
      <c r="H211" t="s">
        <v>242</v>
      </c>
      <c r="I211" t="s">
        <v>2795</v>
      </c>
      <c r="J211">
        <f>Merge1[[#This Row],[Km from Origin]] - Merge1[[#This Row],[Km from Source]]</f>
        <v>1</v>
      </c>
    </row>
    <row r="212" spans="1:10" x14ac:dyDescent="0.35">
      <c r="A212" t="s">
        <v>2810</v>
      </c>
      <c r="B212">
        <v>15</v>
      </c>
      <c r="C212" t="s">
        <v>2795</v>
      </c>
      <c r="D212" t="s">
        <v>243</v>
      </c>
      <c r="E212" t="s">
        <v>242</v>
      </c>
      <c r="F212">
        <v>0</v>
      </c>
      <c r="G212" t="s">
        <v>1651</v>
      </c>
      <c r="H212" t="s">
        <v>1650</v>
      </c>
      <c r="I212" t="s">
        <v>2782</v>
      </c>
      <c r="J212">
        <f>Merge1[[#This Row],[Km from Origin]] - Merge1[[#This Row],[Km from Source]]</f>
        <v>-15</v>
      </c>
    </row>
    <row r="213" spans="1:10" x14ac:dyDescent="0.35">
      <c r="A213" t="s">
        <v>2810</v>
      </c>
      <c r="B213">
        <v>15</v>
      </c>
      <c r="C213" t="s">
        <v>2795</v>
      </c>
      <c r="D213" t="s">
        <v>243</v>
      </c>
      <c r="E213" t="s">
        <v>242</v>
      </c>
      <c r="F213">
        <v>2</v>
      </c>
      <c r="H213" t="s">
        <v>4190</v>
      </c>
      <c r="I213" t="s">
        <v>2783</v>
      </c>
      <c r="J213">
        <f>Merge1[[#This Row],[Km from Origin]] - Merge1[[#This Row],[Km from Source]]</f>
        <v>-13</v>
      </c>
    </row>
    <row r="214" spans="1:10" x14ac:dyDescent="0.35">
      <c r="A214" t="s">
        <v>2810</v>
      </c>
      <c r="B214">
        <v>15</v>
      </c>
      <c r="C214" t="s">
        <v>2795</v>
      </c>
      <c r="D214" t="s">
        <v>243</v>
      </c>
      <c r="E214" t="s">
        <v>242</v>
      </c>
      <c r="F214">
        <v>2</v>
      </c>
      <c r="G214" t="s">
        <v>1653</v>
      </c>
      <c r="H214" t="s">
        <v>1652</v>
      </c>
      <c r="I214" t="s">
        <v>2784</v>
      </c>
      <c r="J214">
        <f>Merge1[[#This Row],[Km from Origin]] - Merge1[[#This Row],[Km from Source]]</f>
        <v>-13</v>
      </c>
    </row>
    <row r="215" spans="1:10" x14ac:dyDescent="0.35">
      <c r="A215" t="s">
        <v>2810</v>
      </c>
      <c r="B215">
        <v>15</v>
      </c>
      <c r="C215" t="s">
        <v>2795</v>
      </c>
      <c r="D215" t="s">
        <v>243</v>
      </c>
      <c r="E215" t="s">
        <v>242</v>
      </c>
      <c r="F215">
        <v>4</v>
      </c>
      <c r="H215" t="s">
        <v>4190</v>
      </c>
      <c r="I215" t="s">
        <v>2785</v>
      </c>
      <c r="J215">
        <f>Merge1[[#This Row],[Km from Origin]] - Merge1[[#This Row],[Km from Source]]</f>
        <v>-11</v>
      </c>
    </row>
    <row r="216" spans="1:10" x14ac:dyDescent="0.35">
      <c r="A216" t="s">
        <v>2810</v>
      </c>
      <c r="B216">
        <v>15</v>
      </c>
      <c r="C216" t="s">
        <v>2795</v>
      </c>
      <c r="D216" t="s">
        <v>243</v>
      </c>
      <c r="E216" t="s">
        <v>242</v>
      </c>
      <c r="F216">
        <v>6</v>
      </c>
      <c r="G216" t="s">
        <v>1386</v>
      </c>
      <c r="H216" t="s">
        <v>1385</v>
      </c>
      <c r="I216" t="s">
        <v>2786</v>
      </c>
      <c r="J216">
        <f>Merge1[[#This Row],[Km from Origin]] - Merge1[[#This Row],[Km from Source]]</f>
        <v>-9</v>
      </c>
    </row>
    <row r="217" spans="1:10" x14ac:dyDescent="0.35">
      <c r="A217" t="s">
        <v>2810</v>
      </c>
      <c r="B217">
        <v>15</v>
      </c>
      <c r="C217" t="s">
        <v>2795</v>
      </c>
      <c r="D217" t="s">
        <v>243</v>
      </c>
      <c r="E217" t="s">
        <v>242</v>
      </c>
      <c r="F217">
        <v>6</v>
      </c>
      <c r="H217" t="s">
        <v>4190</v>
      </c>
      <c r="I217" t="s">
        <v>2787</v>
      </c>
      <c r="J217">
        <f>Merge1[[#This Row],[Km from Origin]] - Merge1[[#This Row],[Km from Source]]</f>
        <v>-9</v>
      </c>
    </row>
    <row r="218" spans="1:10" x14ac:dyDescent="0.35">
      <c r="A218" t="s">
        <v>2810</v>
      </c>
      <c r="B218">
        <v>15</v>
      </c>
      <c r="C218" t="s">
        <v>2795</v>
      </c>
      <c r="D218" t="s">
        <v>243</v>
      </c>
      <c r="E218" t="s">
        <v>242</v>
      </c>
      <c r="F218">
        <v>7</v>
      </c>
      <c r="H218" t="s">
        <v>4190</v>
      </c>
      <c r="I218" t="s">
        <v>2788</v>
      </c>
      <c r="J218">
        <f>Merge1[[#This Row],[Km from Origin]] - Merge1[[#This Row],[Km from Source]]</f>
        <v>-8</v>
      </c>
    </row>
    <row r="219" spans="1:10" x14ac:dyDescent="0.35">
      <c r="A219" t="s">
        <v>2810</v>
      </c>
      <c r="B219">
        <v>15</v>
      </c>
      <c r="C219" t="s">
        <v>2795</v>
      </c>
      <c r="D219" t="s">
        <v>243</v>
      </c>
      <c r="E219" t="s">
        <v>242</v>
      </c>
      <c r="F219">
        <v>8</v>
      </c>
      <c r="H219" t="s">
        <v>4190</v>
      </c>
      <c r="I219" t="s">
        <v>2789</v>
      </c>
      <c r="J219">
        <f>Merge1[[#This Row],[Km from Origin]] - Merge1[[#This Row],[Km from Source]]</f>
        <v>-7</v>
      </c>
    </row>
    <row r="220" spans="1:10" x14ac:dyDescent="0.35">
      <c r="A220" t="s">
        <v>2810</v>
      </c>
      <c r="B220">
        <v>15</v>
      </c>
      <c r="C220" t="s">
        <v>2795</v>
      </c>
      <c r="D220" t="s">
        <v>243</v>
      </c>
      <c r="E220" t="s">
        <v>242</v>
      </c>
      <c r="F220">
        <v>9</v>
      </c>
      <c r="G220" t="s">
        <v>703</v>
      </c>
      <c r="H220" t="s">
        <v>702</v>
      </c>
      <c r="I220" t="s">
        <v>2790</v>
      </c>
      <c r="J220">
        <f>Merge1[[#This Row],[Km from Origin]] - Merge1[[#This Row],[Km from Source]]</f>
        <v>-6</v>
      </c>
    </row>
    <row r="221" spans="1:10" x14ac:dyDescent="0.35">
      <c r="A221" t="s">
        <v>2810</v>
      </c>
      <c r="B221">
        <v>15</v>
      </c>
      <c r="C221" t="s">
        <v>2795</v>
      </c>
      <c r="D221" t="s">
        <v>243</v>
      </c>
      <c r="E221" t="s">
        <v>242</v>
      </c>
      <c r="F221">
        <v>10</v>
      </c>
      <c r="H221" t="s">
        <v>4190</v>
      </c>
      <c r="I221" t="s">
        <v>2791</v>
      </c>
      <c r="J221">
        <f>Merge1[[#This Row],[Km from Origin]] - Merge1[[#This Row],[Km from Source]]</f>
        <v>-5</v>
      </c>
    </row>
    <row r="222" spans="1:10" x14ac:dyDescent="0.35">
      <c r="A222" t="s">
        <v>2810</v>
      </c>
      <c r="B222">
        <v>15</v>
      </c>
      <c r="C222" t="s">
        <v>2795</v>
      </c>
      <c r="D222" t="s">
        <v>243</v>
      </c>
      <c r="E222" t="s">
        <v>242</v>
      </c>
      <c r="F222">
        <v>11</v>
      </c>
      <c r="G222" t="s">
        <v>828</v>
      </c>
      <c r="H222" t="s">
        <v>827</v>
      </c>
      <c r="I222" t="s">
        <v>2792</v>
      </c>
      <c r="J222">
        <f>Merge1[[#This Row],[Km from Origin]] - Merge1[[#This Row],[Km from Source]]</f>
        <v>-4</v>
      </c>
    </row>
    <row r="223" spans="1:10" x14ac:dyDescent="0.35">
      <c r="A223" t="s">
        <v>2810</v>
      </c>
      <c r="B223">
        <v>15</v>
      </c>
      <c r="C223" t="s">
        <v>2795</v>
      </c>
      <c r="D223" t="s">
        <v>243</v>
      </c>
      <c r="E223" t="s">
        <v>242</v>
      </c>
      <c r="F223">
        <v>12</v>
      </c>
      <c r="H223" t="s">
        <v>4190</v>
      </c>
      <c r="I223" t="s">
        <v>2793</v>
      </c>
      <c r="J223">
        <f>Merge1[[#This Row],[Km from Origin]] - Merge1[[#This Row],[Km from Source]]</f>
        <v>-3</v>
      </c>
    </row>
    <row r="224" spans="1:10" x14ac:dyDescent="0.35">
      <c r="A224" t="s">
        <v>2810</v>
      </c>
      <c r="B224">
        <v>15</v>
      </c>
      <c r="C224" t="s">
        <v>2795</v>
      </c>
      <c r="D224" t="s">
        <v>243</v>
      </c>
      <c r="E224" t="s">
        <v>242</v>
      </c>
      <c r="F224">
        <v>13</v>
      </c>
      <c r="H224" t="s">
        <v>4190</v>
      </c>
      <c r="I224" t="s">
        <v>752</v>
      </c>
      <c r="J224">
        <f>Merge1[[#This Row],[Km from Origin]] - Merge1[[#This Row],[Km from Source]]</f>
        <v>-2</v>
      </c>
    </row>
    <row r="225" spans="1:10" x14ac:dyDescent="0.35">
      <c r="A225" t="s">
        <v>2810</v>
      </c>
      <c r="B225">
        <v>15</v>
      </c>
      <c r="C225" t="s">
        <v>2795</v>
      </c>
      <c r="D225" t="s">
        <v>243</v>
      </c>
      <c r="E225" t="s">
        <v>242</v>
      </c>
      <c r="F225">
        <v>14</v>
      </c>
      <c r="H225" t="s">
        <v>4190</v>
      </c>
      <c r="I225" t="s">
        <v>2794</v>
      </c>
      <c r="J225">
        <f>Merge1[[#This Row],[Km from Origin]] - Merge1[[#This Row],[Km from Source]]</f>
        <v>-1</v>
      </c>
    </row>
    <row r="226" spans="1:10" x14ac:dyDescent="0.35">
      <c r="A226" t="s">
        <v>2810</v>
      </c>
      <c r="B226">
        <v>15</v>
      </c>
      <c r="C226" t="s">
        <v>2795</v>
      </c>
      <c r="D226" t="s">
        <v>243</v>
      </c>
      <c r="E226" t="s">
        <v>242</v>
      </c>
      <c r="F226">
        <v>15</v>
      </c>
      <c r="G226" t="s">
        <v>243</v>
      </c>
      <c r="H226" t="s">
        <v>242</v>
      </c>
      <c r="I226" t="s">
        <v>2795</v>
      </c>
      <c r="J226">
        <f>Merge1[[#This Row],[Km from Origin]] - Merge1[[#This Row],[Km from Source]]</f>
        <v>0</v>
      </c>
    </row>
    <row r="227" spans="1:10" x14ac:dyDescent="0.35">
      <c r="A227" t="s">
        <v>2950</v>
      </c>
      <c r="B227">
        <v>0</v>
      </c>
      <c r="E227" t="s">
        <v>4190</v>
      </c>
      <c r="F227">
        <v>0</v>
      </c>
      <c r="H227" t="s">
        <v>4190</v>
      </c>
      <c r="J227">
        <f>Merge1[[#This Row],[Km from Origin]] - Merge1[[#This Row],[Km from Source]]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0B5A-02C7-4EC2-B489-487EDA13B791}">
  <dimension ref="A1:E17"/>
  <sheetViews>
    <sheetView workbookViewId="0">
      <selection activeCell="C9" sqref="C9"/>
    </sheetView>
  </sheetViews>
  <sheetFormatPr defaultRowHeight="14.5" x14ac:dyDescent="0.35"/>
  <cols>
    <col min="1" max="1" width="24.1796875" bestFit="1" customWidth="1"/>
    <col min="2" max="2" width="17.453125" bestFit="1" customWidth="1"/>
    <col min="3" max="3" width="16.7265625" bestFit="1" customWidth="1"/>
    <col min="4" max="4" width="13.1796875" bestFit="1" customWidth="1"/>
    <col min="5" max="5" width="14" bestFit="1" customWidth="1"/>
  </cols>
  <sheetData>
    <row r="1" spans="1:5" x14ac:dyDescent="0.35">
      <c r="A1" t="s">
        <v>2781</v>
      </c>
      <c r="B1" t="s">
        <v>4183</v>
      </c>
      <c r="C1" t="s">
        <v>2930</v>
      </c>
      <c r="D1" t="s">
        <v>23</v>
      </c>
      <c r="E1" t="s">
        <v>2929</v>
      </c>
    </row>
    <row r="2" spans="1:5" x14ac:dyDescent="0.35">
      <c r="A2" t="s">
        <v>2810</v>
      </c>
      <c r="B2">
        <v>0</v>
      </c>
      <c r="C2" t="s">
        <v>2782</v>
      </c>
      <c r="D2" t="s">
        <v>1651</v>
      </c>
      <c r="E2" t="s">
        <v>1650</v>
      </c>
    </row>
    <row r="3" spans="1:5" x14ac:dyDescent="0.35">
      <c r="A3" t="s">
        <v>2810</v>
      </c>
      <c r="B3">
        <v>2</v>
      </c>
      <c r="C3" t="s">
        <v>2783</v>
      </c>
    </row>
    <row r="4" spans="1:5" x14ac:dyDescent="0.35">
      <c r="A4" t="s">
        <v>2810</v>
      </c>
      <c r="B4">
        <v>2</v>
      </c>
      <c r="C4" t="s">
        <v>2784</v>
      </c>
      <c r="D4" t="s">
        <v>1653</v>
      </c>
      <c r="E4" t="s">
        <v>1652</v>
      </c>
    </row>
    <row r="5" spans="1:5" x14ac:dyDescent="0.35">
      <c r="A5" t="s">
        <v>2810</v>
      </c>
      <c r="B5">
        <v>4</v>
      </c>
      <c r="C5" t="s">
        <v>2785</v>
      </c>
    </row>
    <row r="6" spans="1:5" x14ac:dyDescent="0.35">
      <c r="A6" t="s">
        <v>2810</v>
      </c>
      <c r="B6">
        <v>6</v>
      </c>
      <c r="C6" t="s">
        <v>2786</v>
      </c>
      <c r="D6" t="s">
        <v>1386</v>
      </c>
      <c r="E6" t="s">
        <v>1385</v>
      </c>
    </row>
    <row r="7" spans="1:5" x14ac:dyDescent="0.35">
      <c r="A7" t="s">
        <v>2810</v>
      </c>
      <c r="B7">
        <v>6</v>
      </c>
      <c r="C7" t="s">
        <v>2787</v>
      </c>
    </row>
    <row r="8" spans="1:5" x14ac:dyDescent="0.35">
      <c r="A8" t="s">
        <v>2810</v>
      </c>
      <c r="B8">
        <v>7</v>
      </c>
      <c r="C8" t="s">
        <v>2788</v>
      </c>
    </row>
    <row r="9" spans="1:5" x14ac:dyDescent="0.35">
      <c r="A9" t="s">
        <v>2810</v>
      </c>
      <c r="B9">
        <v>8</v>
      </c>
      <c r="C9" t="s">
        <v>2789</v>
      </c>
    </row>
    <row r="10" spans="1:5" x14ac:dyDescent="0.35">
      <c r="A10" t="s">
        <v>2810</v>
      </c>
      <c r="B10">
        <v>9</v>
      </c>
      <c r="C10" t="s">
        <v>2790</v>
      </c>
      <c r="D10" t="s">
        <v>703</v>
      </c>
      <c r="E10" t="s">
        <v>702</v>
      </c>
    </row>
    <row r="11" spans="1:5" x14ac:dyDescent="0.35">
      <c r="A11" t="s">
        <v>2810</v>
      </c>
      <c r="B11">
        <v>10</v>
      </c>
      <c r="C11" t="s">
        <v>2791</v>
      </c>
    </row>
    <row r="12" spans="1:5" x14ac:dyDescent="0.35">
      <c r="A12" t="s">
        <v>2810</v>
      </c>
      <c r="B12">
        <v>11</v>
      </c>
      <c r="C12" t="s">
        <v>2792</v>
      </c>
      <c r="D12" t="s">
        <v>828</v>
      </c>
      <c r="E12" t="s">
        <v>827</v>
      </c>
    </row>
    <row r="13" spans="1:5" x14ac:dyDescent="0.35">
      <c r="A13" t="s">
        <v>2810</v>
      </c>
      <c r="B13">
        <v>12</v>
      </c>
      <c r="C13" t="s">
        <v>2793</v>
      </c>
    </row>
    <row r="14" spans="1:5" x14ac:dyDescent="0.35">
      <c r="A14" t="s">
        <v>2810</v>
      </c>
      <c r="B14">
        <v>13</v>
      </c>
      <c r="C14" t="s">
        <v>752</v>
      </c>
    </row>
    <row r="15" spans="1:5" x14ac:dyDescent="0.35">
      <c r="A15" t="s">
        <v>2810</v>
      </c>
      <c r="B15">
        <v>14</v>
      </c>
      <c r="C15" t="s">
        <v>2794</v>
      </c>
    </row>
    <row r="16" spans="1:5" x14ac:dyDescent="0.35">
      <c r="A16" t="s">
        <v>2810</v>
      </c>
      <c r="B16">
        <v>15</v>
      </c>
      <c r="C16" t="s">
        <v>2795</v>
      </c>
      <c r="D16" t="s">
        <v>243</v>
      </c>
      <c r="E16" t="s">
        <v>242</v>
      </c>
    </row>
    <row r="17" spans="1:2" x14ac:dyDescent="0.35">
      <c r="A17" t="s">
        <v>2950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E17"/>
  <sheetViews>
    <sheetView workbookViewId="0">
      <pane ySplit="1" topLeftCell="A2" activePane="bottomLeft" state="frozen"/>
      <selection pane="bottomLeft" activeCell="E6" sqref="E6"/>
    </sheetView>
  </sheetViews>
  <sheetFormatPr defaultRowHeight="14.5" x14ac:dyDescent="0.35"/>
  <cols>
    <col min="1" max="1" width="25.26953125" style="24" customWidth="1"/>
    <col min="2" max="2" width="9.1796875" style="31"/>
    <col min="3" max="3" width="25.26953125" style="24" customWidth="1"/>
    <col min="4" max="4" width="13.7265625" style="24" customWidth="1"/>
    <col min="5" max="5" width="23.7265625" style="23" customWidth="1"/>
  </cols>
  <sheetData>
    <row r="1" spans="1:5" x14ac:dyDescent="0.35">
      <c r="A1" s="24" t="s">
        <v>2781</v>
      </c>
      <c r="B1" s="31" t="s">
        <v>4183</v>
      </c>
      <c r="C1" s="24" t="s">
        <v>2930</v>
      </c>
      <c r="D1" s="24" t="s">
        <v>23</v>
      </c>
      <c r="E1" s="23" t="s">
        <v>2929</v>
      </c>
    </row>
    <row r="2" spans="1:5" ht="16.5" x14ac:dyDescent="0.35">
      <c r="A2" s="24" t="s">
        <v>2810</v>
      </c>
      <c r="B2" s="27">
        <v>0</v>
      </c>
      <c r="C2" s="28" t="s">
        <v>2782</v>
      </c>
      <c r="D2" s="24" t="s">
        <v>1651</v>
      </c>
      <c r="E2" s="23" t="str">
        <f>VLOOKUP(RouteStages[[#This Row],[Stage Code]],Code2Loc,2,FALSE)</f>
        <v>PANAJI</v>
      </c>
    </row>
    <row r="3" spans="1:5" ht="16.5" x14ac:dyDescent="0.35">
      <c r="A3" s="24" t="s">
        <v>2810</v>
      </c>
      <c r="B3" s="27">
        <v>2</v>
      </c>
      <c r="C3" s="28" t="s">
        <v>2783</v>
      </c>
      <c r="E3" s="23" t="e">
        <f>VLOOKUP(RouteStages[[#This Row],[Stage Code]],Code2Loc,2,FALSE)</f>
        <v>#N/A</v>
      </c>
    </row>
    <row r="4" spans="1:5" ht="16.5" x14ac:dyDescent="0.35">
      <c r="A4" s="24" t="s">
        <v>2810</v>
      </c>
      <c r="B4" s="27">
        <v>2</v>
      </c>
      <c r="C4" s="28" t="s">
        <v>2784</v>
      </c>
      <c r="D4" s="24" t="s">
        <v>1653</v>
      </c>
      <c r="E4" s="23" t="str">
        <f>VLOOKUP(RouteStages[[#This Row],[Stage Code]],Code2Loc,2,FALSE)</f>
        <v>PANAJI MKT</v>
      </c>
    </row>
    <row r="5" spans="1:5" ht="16.5" x14ac:dyDescent="0.35">
      <c r="A5" s="24" t="s">
        <v>2810</v>
      </c>
      <c r="B5" s="27">
        <v>4</v>
      </c>
      <c r="C5" s="28" t="s">
        <v>2785</v>
      </c>
      <c r="E5" s="23" t="e">
        <f>VLOOKUP(RouteStages[[#This Row],[Stage Code]],Code2Loc,2,FALSE)</f>
        <v>#N/A</v>
      </c>
    </row>
    <row r="6" spans="1:5" ht="16.5" x14ac:dyDescent="0.35">
      <c r="A6" s="24" t="s">
        <v>2810</v>
      </c>
      <c r="B6" s="52">
        <v>6</v>
      </c>
      <c r="C6" s="29" t="s">
        <v>2786</v>
      </c>
      <c r="D6" s="24" t="s">
        <v>1386</v>
      </c>
      <c r="E6" s="23" t="str">
        <f>VLOOKUP(RouteStages[[#This Row],[Stage Code]],Code2Loc,2,FALSE)</f>
        <v>MIRAMAR BCH</v>
      </c>
    </row>
    <row r="7" spans="1:5" ht="16.5" x14ac:dyDescent="0.35">
      <c r="A7" s="24" t="s">
        <v>2810</v>
      </c>
      <c r="B7" s="52">
        <v>6</v>
      </c>
      <c r="C7" s="29" t="s">
        <v>2787</v>
      </c>
      <c r="E7" s="23" t="e">
        <f>VLOOKUP(RouteStages[[#This Row],[Stage Code]],Code2Loc,2,FALSE)</f>
        <v>#N/A</v>
      </c>
    </row>
    <row r="8" spans="1:5" ht="16.5" x14ac:dyDescent="0.35">
      <c r="A8" s="24" t="s">
        <v>2810</v>
      </c>
      <c r="B8" s="52">
        <v>7</v>
      </c>
      <c r="C8" s="29" t="s">
        <v>2788</v>
      </c>
      <c r="E8" s="23" t="e">
        <f>VLOOKUP(RouteStages[[#This Row],[Stage Code]],Code2Loc,2,FALSE)</f>
        <v>#N/A</v>
      </c>
    </row>
    <row r="9" spans="1:5" ht="16.5" x14ac:dyDescent="0.35">
      <c r="A9" s="24" t="s">
        <v>2810</v>
      </c>
      <c r="B9" s="52">
        <v>8</v>
      </c>
      <c r="C9" s="29" t="s">
        <v>2789</v>
      </c>
      <c r="E9" s="23" t="e">
        <f>VLOOKUP(RouteStages[[#This Row],[Stage Code]],Code2Loc,2,FALSE)</f>
        <v>#N/A</v>
      </c>
    </row>
    <row r="10" spans="1:5" ht="16.5" x14ac:dyDescent="0.35">
      <c r="A10" s="24" t="s">
        <v>2810</v>
      </c>
      <c r="B10" s="52">
        <v>9</v>
      </c>
      <c r="C10" s="29" t="s">
        <v>2790</v>
      </c>
      <c r="D10" s="24" t="s">
        <v>703</v>
      </c>
      <c r="E10" s="23" t="str">
        <f>VLOOKUP(RouteStages[[#This Row],[Stage Code]],Code2Loc,2,FALSE)</f>
        <v>DONAPAULA</v>
      </c>
    </row>
    <row r="11" spans="1:5" ht="16.5" x14ac:dyDescent="0.35">
      <c r="A11" s="24" t="s">
        <v>2810</v>
      </c>
      <c r="B11" s="52">
        <v>10</v>
      </c>
      <c r="C11" s="29" t="s">
        <v>2791</v>
      </c>
      <c r="E11" s="23" t="e">
        <f>VLOOKUP(RouteStages[[#This Row],[Stage Code]],Code2Loc,2,FALSE)</f>
        <v>#N/A</v>
      </c>
    </row>
    <row r="12" spans="1:5" ht="16.5" x14ac:dyDescent="0.35">
      <c r="A12" s="24" t="s">
        <v>2810</v>
      </c>
      <c r="B12" s="52">
        <v>11</v>
      </c>
      <c r="C12" s="29" t="s">
        <v>2792</v>
      </c>
      <c r="D12" s="24" t="s">
        <v>828</v>
      </c>
      <c r="E12" s="23" t="str">
        <f>VLOOKUP(RouteStages[[#This Row],[Stage Code]],Code2Loc,2,FALSE)</f>
        <v>GOA UNVRSTY</v>
      </c>
    </row>
    <row r="13" spans="1:5" ht="16.5" x14ac:dyDescent="0.35">
      <c r="A13" s="24" t="s">
        <v>2810</v>
      </c>
      <c r="B13" s="52">
        <v>12</v>
      </c>
      <c r="C13" s="29" t="s">
        <v>2793</v>
      </c>
      <c r="E13" s="23" t="e">
        <f>VLOOKUP(RouteStages[[#This Row],[Stage Code]],Code2Loc,2,FALSE)</f>
        <v>#N/A</v>
      </c>
    </row>
    <row r="14" spans="1:5" ht="16.5" x14ac:dyDescent="0.35">
      <c r="A14" s="24" t="s">
        <v>2810</v>
      </c>
      <c r="B14" s="52">
        <v>13</v>
      </c>
      <c r="C14" s="29" t="s">
        <v>752</v>
      </c>
      <c r="E14" s="23" t="e">
        <f>VLOOKUP(RouteStages[[#This Row],[Stage Code]],Code2Loc,2,FALSE)</f>
        <v>#N/A</v>
      </c>
    </row>
    <row r="15" spans="1:5" ht="16.5" x14ac:dyDescent="0.35">
      <c r="A15" s="24" t="s">
        <v>2810</v>
      </c>
      <c r="B15" s="52">
        <v>14</v>
      </c>
      <c r="C15" s="29" t="s">
        <v>2794</v>
      </c>
      <c r="E15" s="23" t="e">
        <f>VLOOKUP(RouteStages[[#This Row],[Stage Code]],Code2Loc,2,FALSE)</f>
        <v>#N/A</v>
      </c>
    </row>
    <row r="16" spans="1:5" ht="16.5" x14ac:dyDescent="0.35">
      <c r="A16" s="24" t="s">
        <v>2810</v>
      </c>
      <c r="B16" s="52">
        <v>15</v>
      </c>
      <c r="C16" s="29" t="s">
        <v>2795</v>
      </c>
      <c r="D16" s="24" t="s">
        <v>243</v>
      </c>
      <c r="E16" s="23" t="str">
        <f>VLOOKUP(RouteStages[[#This Row],[Stage Code]],Code2Loc,2,FALSE)</f>
        <v>BAMBOLI GMC</v>
      </c>
    </row>
    <row r="17" spans="1:5" ht="16.5" x14ac:dyDescent="0.35">
      <c r="A17" s="24" t="s">
        <v>2950</v>
      </c>
      <c r="B17" s="53">
        <v>0</v>
      </c>
      <c r="C17" s="28"/>
      <c r="E17" s="23" t="e">
        <f>VLOOKUP(RouteStages[[#This Row],[Stage Code]],Code2Loc,2,FALSE)</f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77">
        <x14:dataValidation type="list" allowBlank="1" showDropDown="1" showInputMessage="1" showErrorMessage="1" xr:uid="{F43F0C3B-EEBD-4575-8394-4107437001A9}">
          <x14:formula1>
            <xm:f>'Route Master'!$N1:$N$2</xm:f>
          </x14:formula1>
          <xm:sqref>A1048378:A1048576</xm:sqref>
        </x14:dataValidation>
        <x14:dataValidation type="list" allowBlank="1" showDropDown="1" showInputMessage="1" showErrorMessage="1" xr:uid="{4581DFB0-F4E8-4D55-BB23-3018D76E6206}">
          <x14:formula1>
            <xm:f>'Route Master'!$N1:$N$2</xm:f>
          </x14:formula1>
          <xm:sqref>A1048377</xm:sqref>
        </x14:dataValidation>
        <x14:dataValidation type="list" allowBlank="1" showDropDown="1" showInputMessage="1" showErrorMessage="1" xr:uid="{7E96831D-5BDA-4C1C-B2EB-130EE265223C}">
          <x14:formula1>
            <xm:f>'Route Master'!$N1:$N$2</xm:f>
          </x14:formula1>
          <xm:sqref>A1048376</xm:sqref>
        </x14:dataValidation>
        <x14:dataValidation type="list" allowBlank="1" showDropDown="1" showInputMessage="1" showErrorMessage="1" xr:uid="{196EB9B6-10F0-4D5A-9901-2E0E40BBCDBB}">
          <x14:formula1>
            <xm:f>'Route Master'!$N1:$N$2</xm:f>
          </x14:formula1>
          <xm:sqref>A1048375</xm:sqref>
        </x14:dataValidation>
        <x14:dataValidation type="list" allowBlank="1" showDropDown="1" showInputMessage="1" showErrorMessage="1" xr:uid="{1681EADF-F04F-4FFE-9978-8A54735D0C68}">
          <x14:formula1>
            <xm:f>'Route Master'!$N1:$N$2</xm:f>
          </x14:formula1>
          <xm:sqref>A1048374</xm:sqref>
        </x14:dataValidation>
        <x14:dataValidation type="list" allowBlank="1" showDropDown="1" showInputMessage="1" showErrorMessage="1" xr:uid="{5866612A-813A-4CD1-8181-E35B170DB169}">
          <x14:formula1>
            <xm:f>'Route Master'!$N1:$N$2</xm:f>
          </x14:formula1>
          <xm:sqref>A1048373</xm:sqref>
        </x14:dataValidation>
        <x14:dataValidation type="list" allowBlank="1" showDropDown="1" showInputMessage="1" showErrorMessage="1" xr:uid="{90C32861-7BCC-4050-8715-405343E50087}">
          <x14:formula1>
            <xm:f>'Route Master'!$N1:$N$2</xm:f>
          </x14:formula1>
          <xm:sqref>A1048372</xm:sqref>
        </x14:dataValidation>
        <x14:dataValidation type="list" allowBlank="1" showDropDown="1" showInputMessage="1" showErrorMessage="1" xr:uid="{DC82A784-6119-4620-B7DA-37D878C587C8}">
          <x14:formula1>
            <xm:f>'Route Master'!$N1:$N$2</xm:f>
          </x14:formula1>
          <xm:sqref>A1048371</xm:sqref>
        </x14:dataValidation>
        <x14:dataValidation type="list" allowBlank="1" showDropDown="1" showInputMessage="1" showErrorMessage="1" xr:uid="{EA393839-9E45-4159-8572-516ED0AAAACB}">
          <x14:formula1>
            <xm:f>'Route Master'!$N1:$N$2</xm:f>
          </x14:formula1>
          <xm:sqref>A1048370</xm:sqref>
        </x14:dataValidation>
        <x14:dataValidation type="list" allowBlank="1" showDropDown="1" showInputMessage="1" showErrorMessage="1" xr:uid="{30589BA3-C1DE-42BC-886F-265BA98D2000}">
          <x14:formula1>
            <xm:f>'Route Master'!$N1:$N$2</xm:f>
          </x14:formula1>
          <xm:sqref>A1048369</xm:sqref>
        </x14:dataValidation>
        <x14:dataValidation type="list" allowBlank="1" showDropDown="1" showInputMessage="1" showErrorMessage="1" xr:uid="{430378B4-DDBA-4A95-941D-BEB67B8B9F3C}">
          <x14:formula1>
            <xm:f>'Route Master'!$N1:$N$2</xm:f>
          </x14:formula1>
          <xm:sqref>A1048368</xm:sqref>
        </x14:dataValidation>
        <x14:dataValidation type="list" allowBlank="1" showDropDown="1" showInputMessage="1" showErrorMessage="1" xr:uid="{A86E063F-5165-4C4D-9EB4-E3B3CC356EB7}">
          <x14:formula1>
            <xm:f>'Route Master'!$N1:$N$2</xm:f>
          </x14:formula1>
          <xm:sqref>A1048365</xm:sqref>
        </x14:dataValidation>
        <x14:dataValidation type="list" allowBlank="1" showDropDown="1" showInputMessage="1" showErrorMessage="1" xr:uid="{311222DF-0695-4964-8B0C-7DF560081EEC}">
          <x14:formula1>
            <xm:f>'Route Master'!$N1:$N$2</xm:f>
          </x14:formula1>
          <xm:sqref>A1048363</xm:sqref>
        </x14:dataValidation>
        <x14:dataValidation type="list" allowBlank="1" showDropDown="1" showInputMessage="1" showErrorMessage="1" xr:uid="{ACC49E6D-46A5-468F-8CAE-79174E676D44}">
          <x14:formula1>
            <xm:f>'Route Master'!$N1:$N$2</xm:f>
          </x14:formula1>
          <xm:sqref>A1048362</xm:sqref>
        </x14:dataValidation>
        <x14:dataValidation type="list" allowBlank="1" showDropDown="1" showInputMessage="1" showErrorMessage="1" xr:uid="{83D0EA78-B92A-46D3-9A0A-2B54CB869C0C}">
          <x14:formula1>
            <xm:f>'Route Master'!$N1:$N$2</xm:f>
          </x14:formula1>
          <xm:sqref>A1048361</xm:sqref>
        </x14:dataValidation>
        <x14:dataValidation type="list" allowBlank="1" showDropDown="1" showInputMessage="1" showErrorMessage="1" xr:uid="{EC9789D1-B4CD-4835-9399-69BD8EB81273}">
          <x14:formula1>
            <xm:f>'Route Master'!$N1:$N$2</xm:f>
          </x14:formula1>
          <xm:sqref>A1048360</xm:sqref>
        </x14:dataValidation>
        <x14:dataValidation type="list" allowBlank="1" showDropDown="1" showInputMessage="1" showErrorMessage="1" xr:uid="{5531C08C-D0A8-4D9B-AE6A-517E0D091D87}">
          <x14:formula1>
            <xm:f>'Route Master'!$N1:$N$2</xm:f>
          </x14:formula1>
          <xm:sqref>A1048359</xm:sqref>
        </x14:dataValidation>
        <x14:dataValidation type="list" allowBlank="1" showDropDown="1" showInputMessage="1" showErrorMessage="1" xr:uid="{81245578-ACB7-4DD9-AD81-17BB2D9576BE}">
          <x14:formula1>
            <xm:f>'Route Master'!$N1:$N$2</xm:f>
          </x14:formula1>
          <xm:sqref>A1048358</xm:sqref>
        </x14:dataValidation>
        <x14:dataValidation type="list" allowBlank="1" showDropDown="1" showInputMessage="1" showErrorMessage="1" xr:uid="{2BB3D070-30B5-40C8-BAED-15BC4B122F68}">
          <x14:formula1>
            <xm:f>'Route Master'!$N1:$N$2</xm:f>
          </x14:formula1>
          <xm:sqref>A1048357</xm:sqref>
        </x14:dataValidation>
        <x14:dataValidation type="list" allowBlank="1" showDropDown="1" showInputMessage="1" showErrorMessage="1" xr:uid="{11974DB6-94E0-42F8-8CC4-DBDBED182FF4}">
          <x14:formula1>
            <xm:f>'Route Master'!$N1:$N$2</xm:f>
          </x14:formula1>
          <xm:sqref>A1048356</xm:sqref>
        </x14:dataValidation>
        <x14:dataValidation type="list" allowBlank="1" showDropDown="1" showInputMessage="1" showErrorMessage="1" xr:uid="{8DAD8ED5-1871-4F7A-8CA9-37B359DAF3D4}">
          <x14:formula1>
            <xm:f>'Route Master'!$N1:$N$2</xm:f>
          </x14:formula1>
          <xm:sqref>A1048355</xm:sqref>
        </x14:dataValidation>
        <x14:dataValidation type="list" allowBlank="1" showDropDown="1" showInputMessage="1" showErrorMessage="1" xr:uid="{E8053362-B1FA-4B20-8AC5-5A2AFDCC6C2A}">
          <x14:formula1>
            <xm:f>'Route Master'!$N1:$N$2</xm:f>
          </x14:formula1>
          <xm:sqref>A1048354</xm:sqref>
        </x14:dataValidation>
        <x14:dataValidation type="list" allowBlank="1" showDropDown="1" showInputMessage="1" showErrorMessage="1" xr:uid="{B66BE51F-64B6-472A-AE35-9980A80FC26C}">
          <x14:formula1>
            <xm:f>'Route Master'!$N1:$N$2</xm:f>
          </x14:formula1>
          <xm:sqref>A1048353</xm:sqref>
        </x14:dataValidation>
        <x14:dataValidation type="list" allowBlank="1" showDropDown="1" showInputMessage="1" showErrorMessage="1" xr:uid="{E6550FE4-9F17-4D37-8A7D-52D3E8D674E3}">
          <x14:formula1>
            <xm:f>'Route Master'!$N1:$N$2</xm:f>
          </x14:formula1>
          <xm:sqref>A1048352</xm:sqref>
        </x14:dataValidation>
        <x14:dataValidation type="list" allowBlank="1" showDropDown="1" showInputMessage="1" showErrorMessage="1" xr:uid="{421B6FD2-B8E9-4126-8394-4B4217B7F3FB}">
          <x14:formula1>
            <xm:f>'Route Master'!$N1:$N$2</xm:f>
          </x14:formula1>
          <xm:sqref>A1048351</xm:sqref>
        </x14:dataValidation>
        <x14:dataValidation type="list" allowBlank="1" showDropDown="1" showInputMessage="1" showErrorMessage="1" xr:uid="{39BDB387-86F5-447C-B2E5-7C6E1E519034}">
          <x14:formula1>
            <xm:f>'Route Master'!$N1:$N$2</xm:f>
          </x14:formula1>
          <xm:sqref>A1048350</xm:sqref>
        </x14:dataValidation>
        <x14:dataValidation type="list" allowBlank="1" showDropDown="1" showInputMessage="1" showErrorMessage="1" xr:uid="{926EEEB2-4FB6-44A0-8F25-E73826D61DC1}">
          <x14:formula1>
            <xm:f>'Route Master'!$N1:$N$2</xm:f>
          </x14:formula1>
          <xm:sqref>A1048349</xm:sqref>
        </x14:dataValidation>
        <x14:dataValidation type="list" allowBlank="1" showDropDown="1" showInputMessage="1" showErrorMessage="1" xr:uid="{C4D8F215-BBE8-4481-BE85-B4A165493617}">
          <x14:formula1>
            <xm:f>'Route Master'!$N1:$N$2</xm:f>
          </x14:formula1>
          <xm:sqref>A1048348</xm:sqref>
        </x14:dataValidation>
        <x14:dataValidation type="list" allowBlank="1" showDropDown="1" showInputMessage="1" showErrorMessage="1" xr:uid="{1E25BEE9-A69E-4979-907D-2089FBDE939F}">
          <x14:formula1>
            <xm:f>'Route Master'!$N1:$N$2</xm:f>
          </x14:formula1>
          <xm:sqref>A1048347</xm:sqref>
        </x14:dataValidation>
        <x14:dataValidation type="list" allowBlank="1" showDropDown="1" showInputMessage="1" showErrorMessage="1" xr:uid="{34C30ECE-B5D0-4624-9F5B-386E56BE7015}">
          <x14:formula1>
            <xm:f>'Route Master'!$N1:$N$2</xm:f>
          </x14:formula1>
          <xm:sqref>A1048346</xm:sqref>
        </x14:dataValidation>
        <x14:dataValidation type="list" allowBlank="1" showDropDown="1" showInputMessage="1" showErrorMessage="1" xr:uid="{401DECA6-DAB4-4C9E-B662-EE1BBDF42A34}">
          <x14:formula1>
            <xm:f>'Route Master'!$N1:$N$2</xm:f>
          </x14:formula1>
          <xm:sqref>A1048345</xm:sqref>
        </x14:dataValidation>
        <x14:dataValidation type="list" allowBlank="1" showDropDown="1" showInputMessage="1" showErrorMessage="1" xr:uid="{D4261C72-9132-4525-85F8-F9470745B139}">
          <x14:formula1>
            <xm:f>'Route Master'!$N1:$N$2</xm:f>
          </x14:formula1>
          <xm:sqref>A1048344</xm:sqref>
        </x14:dataValidation>
        <x14:dataValidation type="list" allowBlank="1" showDropDown="1" showInputMessage="1" showErrorMessage="1" xr:uid="{3FD8E4D6-C623-4978-927D-79A2EE8C9E80}">
          <x14:formula1>
            <xm:f>'Route Master'!$N1:$N$2</xm:f>
          </x14:formula1>
          <xm:sqref>A1048343</xm:sqref>
        </x14:dataValidation>
        <x14:dataValidation type="list" allowBlank="1" showDropDown="1" showInputMessage="1" showErrorMessage="1" xr:uid="{D0E0746E-5637-4BB5-AB2D-958091B1D47C}">
          <x14:formula1>
            <xm:f>'Route Master'!$N1:$N$2</xm:f>
          </x14:formula1>
          <xm:sqref>A1048342</xm:sqref>
        </x14:dataValidation>
        <x14:dataValidation type="list" allowBlank="1" showDropDown="1" showInputMessage="1" showErrorMessage="1" xr:uid="{7D57DAAD-ADB2-427E-BA12-E6EAA2D911A7}">
          <x14:formula1>
            <xm:f>'Route Master'!$N1:$N$2</xm:f>
          </x14:formula1>
          <xm:sqref>A1048341</xm:sqref>
        </x14:dataValidation>
        <x14:dataValidation type="list" allowBlank="1" showDropDown="1" showInputMessage="1" showErrorMessage="1" xr:uid="{DCEACE86-ED18-4101-A209-EBF2A96B52DE}">
          <x14:formula1>
            <xm:f>'Route Master'!$N1:$N$2</xm:f>
          </x14:formula1>
          <xm:sqref>A1048340</xm:sqref>
        </x14:dataValidation>
        <x14:dataValidation type="list" allowBlank="1" showDropDown="1" showInputMessage="1" showErrorMessage="1" xr:uid="{060E363A-35DA-4672-962B-C54CA5087F15}">
          <x14:formula1>
            <xm:f>'Route Master'!$N1:$N$2</xm:f>
          </x14:formula1>
          <xm:sqref>A1048339</xm:sqref>
        </x14:dataValidation>
        <x14:dataValidation type="list" allowBlank="1" showDropDown="1" showInputMessage="1" showErrorMessage="1" xr:uid="{4B12FB09-3B17-4643-9652-E01FE379E3F8}">
          <x14:formula1>
            <xm:f>'Route Master'!$N1:$N$2</xm:f>
          </x14:formula1>
          <xm:sqref>A1048338</xm:sqref>
        </x14:dataValidation>
        <x14:dataValidation type="list" allowBlank="1" showDropDown="1" showInputMessage="1" showErrorMessage="1" xr:uid="{6FF33C00-7E37-41BE-AD68-3CF37BC09722}">
          <x14:formula1>
            <xm:f>'Route Master'!$N1:$N$2</xm:f>
          </x14:formula1>
          <xm:sqref>A1048337</xm:sqref>
        </x14:dataValidation>
        <x14:dataValidation type="list" allowBlank="1" showDropDown="1" showInputMessage="1" showErrorMessage="1" xr:uid="{DD178772-9026-4092-AC11-702107209296}">
          <x14:formula1>
            <xm:f>'Route Master'!$N1:$N$2</xm:f>
          </x14:formula1>
          <xm:sqref>A1048336</xm:sqref>
        </x14:dataValidation>
        <x14:dataValidation type="list" allowBlank="1" showDropDown="1" showInputMessage="1" showErrorMessage="1" xr:uid="{229EDBCF-BDCC-41B0-A257-4C40577C3FE1}">
          <x14:formula1>
            <xm:f>'Route Master'!$N1:$N$2</xm:f>
          </x14:formula1>
          <xm:sqref>A1048335</xm:sqref>
        </x14:dataValidation>
        <x14:dataValidation type="list" allowBlank="1" showDropDown="1" showInputMessage="1" showErrorMessage="1" xr:uid="{759194A8-990E-4DFC-B46A-B2B907F4457B}">
          <x14:formula1>
            <xm:f>'Route Master'!$N1:$N$2</xm:f>
          </x14:formula1>
          <xm:sqref>A1048334</xm:sqref>
        </x14:dataValidation>
        <x14:dataValidation type="list" allowBlank="1" showDropDown="1" showInputMessage="1" showErrorMessage="1" xr:uid="{043CC847-11AF-4255-87A2-9469B91ACF4E}">
          <x14:formula1>
            <xm:f>'Route Master'!$N1:$N$2</xm:f>
          </x14:formula1>
          <xm:sqref>A1048333</xm:sqref>
        </x14:dataValidation>
        <x14:dataValidation type="list" allowBlank="1" showDropDown="1" showInputMessage="1" showErrorMessage="1" xr:uid="{77A55702-A53E-46D7-BBA7-B0F0336A25ED}">
          <x14:formula1>
            <xm:f>'Route Master'!$N1:$N$2</xm:f>
          </x14:formula1>
          <xm:sqref>A1048332</xm:sqref>
        </x14:dataValidation>
        <x14:dataValidation type="list" allowBlank="1" showDropDown="1" showInputMessage="1" showErrorMessage="1" xr:uid="{9873003C-DB1D-4461-9F6D-C2C57EBFE7BB}">
          <x14:formula1>
            <xm:f>'Route Master'!$N1:$N$2</xm:f>
          </x14:formula1>
          <xm:sqref>A1048331</xm:sqref>
        </x14:dataValidation>
        <x14:dataValidation type="list" allowBlank="1" showDropDown="1" showInputMessage="1" showErrorMessage="1" xr:uid="{4EFCFF79-489F-46D3-961F-A2E9C4403A7E}">
          <x14:formula1>
            <xm:f>'Route Master'!$N1:$N$2</xm:f>
          </x14:formula1>
          <xm:sqref>A1048330</xm:sqref>
        </x14:dataValidation>
        <x14:dataValidation type="list" allowBlank="1" showDropDown="1" showInputMessage="1" showErrorMessage="1" xr:uid="{50F81836-5872-4714-B6D1-4C06ED41CC47}">
          <x14:formula1>
            <xm:f>'Route Master'!$N1:$N$2</xm:f>
          </x14:formula1>
          <xm:sqref>A1048329</xm:sqref>
        </x14:dataValidation>
        <x14:dataValidation type="list" allowBlank="1" showDropDown="1" showInputMessage="1" showErrorMessage="1" xr:uid="{D0116456-19CC-4A01-B1C7-0E106E711654}">
          <x14:formula1>
            <xm:f>'Route Master'!$N1:$N$2</xm:f>
          </x14:formula1>
          <xm:sqref>A1048328</xm:sqref>
        </x14:dataValidation>
        <x14:dataValidation type="list" allowBlank="1" showDropDown="1" showInputMessage="1" showErrorMessage="1" xr:uid="{43C9C0C6-DD22-461B-A94F-AC987A7D807F}">
          <x14:formula1>
            <xm:f>'Route Master'!$N1:$N$2</xm:f>
          </x14:formula1>
          <xm:sqref>A1048327</xm:sqref>
        </x14:dataValidation>
        <x14:dataValidation type="list" allowBlank="1" showDropDown="1" showInputMessage="1" showErrorMessage="1" xr:uid="{1164B18A-1876-4CE7-922E-15E0D9A93125}">
          <x14:formula1>
            <xm:f>'Route Master'!$N1:$N$2</xm:f>
          </x14:formula1>
          <xm:sqref>A1048326</xm:sqref>
        </x14:dataValidation>
        <x14:dataValidation type="list" allowBlank="1" showDropDown="1" showInputMessage="1" showErrorMessage="1" xr:uid="{C106FCD6-4E63-4498-ACBB-21A7DF2590AA}">
          <x14:formula1>
            <xm:f>'Route Master'!$N1:$N$2</xm:f>
          </x14:formula1>
          <xm:sqref>A1048325</xm:sqref>
        </x14:dataValidation>
        <x14:dataValidation type="list" allowBlank="1" showDropDown="1" showInputMessage="1" showErrorMessage="1" xr:uid="{940E9694-ED91-48AD-AADC-725CE1EEC3E1}">
          <x14:formula1>
            <xm:f>'Route Master'!$N1:$N$2</xm:f>
          </x14:formula1>
          <xm:sqref>A1048324</xm:sqref>
        </x14:dataValidation>
        <x14:dataValidation type="list" allowBlank="1" showDropDown="1" showInputMessage="1" showErrorMessage="1" xr:uid="{4CFAB790-D50D-48AD-845E-7F80F5DAA047}">
          <x14:formula1>
            <xm:f>'Route Master'!$N1:$N$2</xm:f>
          </x14:formula1>
          <xm:sqref>A1048323</xm:sqref>
        </x14:dataValidation>
        <x14:dataValidation type="list" allowBlank="1" showDropDown="1" showInputMessage="1" showErrorMessage="1" xr:uid="{6BD5241E-2B67-4F30-A750-895EA63815AA}">
          <x14:formula1>
            <xm:f>'Route Master'!$N1:$N$2</xm:f>
          </x14:formula1>
          <xm:sqref>A1048322</xm:sqref>
        </x14:dataValidation>
        <x14:dataValidation type="list" allowBlank="1" showDropDown="1" showInputMessage="1" showErrorMessage="1" xr:uid="{C386E029-26CE-4B5B-9203-CF26BFAAC8B1}">
          <x14:formula1>
            <xm:f>'Route Master'!$N1:$N$2</xm:f>
          </x14:formula1>
          <xm:sqref>A1048321</xm:sqref>
        </x14:dataValidation>
        <x14:dataValidation type="list" allowBlank="1" showDropDown="1" showInputMessage="1" showErrorMessage="1" xr:uid="{E6331612-FEC8-4E41-BD10-B95E95E09748}">
          <x14:formula1>
            <xm:f>'Route Master'!$N1:$N$2</xm:f>
          </x14:formula1>
          <xm:sqref>A1048320</xm:sqref>
        </x14:dataValidation>
        <x14:dataValidation type="list" allowBlank="1" showDropDown="1" showInputMessage="1" showErrorMessage="1" xr:uid="{FAF296D9-263F-4973-88BA-2890C5B90CA2}">
          <x14:formula1>
            <xm:f>'Route Master'!$N1:$N$2</xm:f>
          </x14:formula1>
          <xm:sqref>A1048319</xm:sqref>
        </x14:dataValidation>
        <x14:dataValidation type="list" allowBlank="1" showDropDown="1" showInputMessage="1" showErrorMessage="1" xr:uid="{8A8B6CB7-EF59-46D1-88A9-D874970FCDFC}">
          <x14:formula1>
            <xm:f>'Route Master'!$N1:$N$2</xm:f>
          </x14:formula1>
          <xm:sqref>A1048318</xm:sqref>
        </x14:dataValidation>
        <x14:dataValidation type="list" allowBlank="1" showDropDown="1" showInputMessage="1" showErrorMessage="1" xr:uid="{10BAFF20-0B61-49B7-810F-F31A684D1136}">
          <x14:formula1>
            <xm:f>'Route Master'!$N1:$N$2</xm:f>
          </x14:formula1>
          <xm:sqref>A1048317</xm:sqref>
        </x14:dataValidation>
        <x14:dataValidation type="list" allowBlank="1" showDropDown="1" showInputMessage="1" showErrorMessage="1" xr:uid="{E8238A8E-229B-4504-AD91-CC185ADC195D}">
          <x14:formula1>
            <xm:f>'Route Master'!$N1:$N$2</xm:f>
          </x14:formula1>
          <xm:sqref>A1048316</xm:sqref>
        </x14:dataValidation>
        <x14:dataValidation type="list" allowBlank="1" showDropDown="1" showInputMessage="1" showErrorMessage="1" xr:uid="{4C8773D3-3FE2-47D5-997A-AB47B661DC22}">
          <x14:formula1>
            <xm:f>'Route Master'!$N1:$N$2</xm:f>
          </x14:formula1>
          <xm:sqref>A1048315</xm:sqref>
        </x14:dataValidation>
        <x14:dataValidation type="list" allowBlank="1" showDropDown="1" showInputMessage="1" showErrorMessage="1" xr:uid="{42A9636E-B2A3-4319-802F-4A81CA5D3C37}">
          <x14:formula1>
            <xm:f>'Route Master'!$N1:$N$2</xm:f>
          </x14:formula1>
          <xm:sqref>A1048314</xm:sqref>
        </x14:dataValidation>
        <x14:dataValidation type="list" allowBlank="1" showDropDown="1" showInputMessage="1" showErrorMessage="1" xr:uid="{635AAC36-5F29-42FD-83E0-EBF6EABB7447}">
          <x14:formula1>
            <xm:f>'Route Master'!$N1:$N$2</xm:f>
          </x14:formula1>
          <xm:sqref>A1048313</xm:sqref>
        </x14:dataValidation>
        <x14:dataValidation type="list" allowBlank="1" showDropDown="1" showInputMessage="1" showErrorMessage="1" xr:uid="{2DC690A2-B56F-4967-8CE1-C47AD92F02A7}">
          <x14:formula1>
            <xm:f>'Route Master'!$N1:$N$2</xm:f>
          </x14:formula1>
          <xm:sqref>A1048312</xm:sqref>
        </x14:dataValidation>
        <x14:dataValidation type="list" allowBlank="1" showDropDown="1" showInputMessage="1" showErrorMessage="1" xr:uid="{AC9CAD34-332D-4CA7-97CA-9839733CB297}">
          <x14:formula1>
            <xm:f>'Route Master'!$N1:$N$2</xm:f>
          </x14:formula1>
          <xm:sqref>A1048311</xm:sqref>
        </x14:dataValidation>
        <x14:dataValidation type="list" allowBlank="1" showDropDown="1" showInputMessage="1" showErrorMessage="1" xr:uid="{2BDF43F7-8558-4A30-B6D3-C536D184A64C}">
          <x14:formula1>
            <xm:f>'Route Master'!$N1:$N$2</xm:f>
          </x14:formula1>
          <xm:sqref>A1048310</xm:sqref>
        </x14:dataValidation>
        <x14:dataValidation type="list" allowBlank="1" showDropDown="1" showInputMessage="1" showErrorMessage="1" xr:uid="{565B52E7-4F3E-451E-970A-AFFABFE72CF5}">
          <x14:formula1>
            <xm:f>'Route Master'!$N1:$N$2</xm:f>
          </x14:formula1>
          <xm:sqref>A1048309</xm:sqref>
        </x14:dataValidation>
        <x14:dataValidation type="list" allowBlank="1" showDropDown="1" showInputMessage="1" showErrorMessage="1" xr:uid="{95D4FC67-24E2-4EE3-A80E-59D10247B2A2}">
          <x14:formula1>
            <xm:f>'Route Master'!$N1:$N$2</xm:f>
          </x14:formula1>
          <xm:sqref>A1048308</xm:sqref>
        </x14:dataValidation>
        <x14:dataValidation type="list" allowBlank="1" showDropDown="1" showInputMessage="1" showErrorMessage="1" xr:uid="{47677F59-CA86-4FC4-AD44-C86033302280}">
          <x14:formula1>
            <xm:f>'Route Master'!$N1:$N$2</xm:f>
          </x14:formula1>
          <xm:sqref>A1048307</xm:sqref>
        </x14:dataValidation>
        <x14:dataValidation type="list" allowBlank="1" showDropDown="1" showInputMessage="1" showErrorMessage="1" xr:uid="{4409B59B-50F9-4390-81E6-7F0D3C372F82}">
          <x14:formula1>
            <xm:f>'Route Master'!$N1:$N$2</xm:f>
          </x14:formula1>
          <xm:sqref>A1048306</xm:sqref>
        </x14:dataValidation>
        <x14:dataValidation type="list" allowBlank="1" showDropDown="1" showInputMessage="1" showErrorMessage="1" xr:uid="{19B3F3AA-4DD8-4763-B370-7C4B22017174}">
          <x14:formula1>
            <xm:f>'Route Master'!$N1:$N$2</xm:f>
          </x14:formula1>
          <xm:sqref>A1048305</xm:sqref>
        </x14:dataValidation>
        <x14:dataValidation type="list" allowBlank="1" showDropDown="1" showInputMessage="1" showErrorMessage="1" xr:uid="{73B3BCA1-07D5-4930-B9AB-BAE280C4A6BE}">
          <x14:formula1>
            <xm:f>'Route Master'!$N1:$N$2</xm:f>
          </x14:formula1>
          <xm:sqref>A1048304</xm:sqref>
        </x14:dataValidation>
        <x14:dataValidation type="list" allowBlank="1" showDropDown="1" showInputMessage="1" showErrorMessage="1" xr:uid="{E8CDA19B-1CBF-4192-8E3B-42C58A26ACD1}">
          <x14:formula1>
            <xm:f>'Route Master'!$N1:$N$2</xm:f>
          </x14:formula1>
          <xm:sqref>A1048364</xm:sqref>
        </x14:dataValidation>
        <x14:dataValidation type="list" allowBlank="1" showDropDown="1" showInputMessage="1" showErrorMessage="1" xr:uid="{DC56DF70-5D91-47B5-9285-8D65585E7B90}">
          <x14:formula1>
            <xm:f>'Route Master'!$N1:$N$2</xm:f>
          </x14:formula1>
          <xm:sqref>A1048366</xm:sqref>
        </x14:dataValidation>
        <x14:dataValidation type="list" allowBlank="1" showDropDown="1" showInputMessage="1" showErrorMessage="1" xr:uid="{8F653682-D730-4918-A117-F55AE2839ABA}">
          <x14:formula1>
            <xm:f>'Route Master'!$N1:$N$2</xm:f>
          </x14:formula1>
          <xm:sqref>A1048367</xm:sqref>
        </x14:dataValidation>
        <x14:dataValidation type="list" allowBlank="1" showDropDown="1" showInputMessage="1" showErrorMessage="1" xr:uid="{E742D165-0973-4402-BBE2-FEC73F31A470}">
          <x14:formula1>
            <xm:f>'Route Master'!$N$1:$N2</xm:f>
          </x14:formula1>
          <xm:sqref>A1048303</xm:sqref>
        </x14:dataValidation>
        <x14:dataValidation type="list" allowBlank="1" showDropDown="1" showInputMessage="1" showErrorMessage="1" xr:uid="{65076244-2526-450E-A5E2-8C66FD2E6D63}">
          <x14:formula1>
            <xm:f>'Route Master'!$N$2:$N246</xm:f>
          </x14:formula1>
          <xm:sqref>A1:A1048302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1"/>
  <sheetViews>
    <sheetView workbookViewId="0">
      <selection activeCell="L9" sqref="L9"/>
    </sheetView>
  </sheetViews>
  <sheetFormatPr defaultRowHeight="14.5" x14ac:dyDescent="0.35"/>
  <cols>
    <col min="1" max="1" width="24.1796875" bestFit="1" customWidth="1"/>
    <col min="2" max="2" width="13.54296875" bestFit="1" customWidth="1"/>
    <col min="3" max="3" width="11.81640625" bestFit="1" customWidth="1"/>
    <col min="4" max="7" width="11.7265625" bestFit="1" customWidth="1"/>
    <col min="8" max="8" width="8.1796875" bestFit="1" customWidth="1"/>
  </cols>
  <sheetData>
    <row r="1" spans="1:8" x14ac:dyDescent="0.35">
      <c r="A1" t="s">
        <v>2781</v>
      </c>
      <c r="B1" t="s">
        <v>10</v>
      </c>
      <c r="C1" t="s">
        <v>2779</v>
      </c>
      <c r="D1" t="s">
        <v>8</v>
      </c>
      <c r="E1" t="s">
        <v>12</v>
      </c>
      <c r="F1" t="s">
        <v>13</v>
      </c>
      <c r="G1" t="s">
        <v>2780</v>
      </c>
      <c r="H1" t="s">
        <v>9</v>
      </c>
    </row>
    <row r="2" spans="1:8" x14ac:dyDescent="0.35">
      <c r="A2" t="s">
        <v>2810</v>
      </c>
      <c r="B2" t="s">
        <v>2842</v>
      </c>
      <c r="C2" s="48">
        <v>0.2673611111111111</v>
      </c>
      <c r="D2" s="48"/>
      <c r="E2" s="48"/>
      <c r="F2" s="48"/>
      <c r="G2" s="48"/>
      <c r="H2" s="48">
        <v>0.29166666666666669</v>
      </c>
    </row>
    <row r="3" spans="1:8" x14ac:dyDescent="0.35">
      <c r="A3" t="s">
        <v>2810</v>
      </c>
      <c r="B3" t="s">
        <v>2797</v>
      </c>
      <c r="C3" s="48">
        <v>0.29166666666666669</v>
      </c>
      <c r="D3" s="48"/>
      <c r="E3" s="48"/>
      <c r="F3" s="48"/>
      <c r="G3" s="48"/>
      <c r="H3" s="48">
        <v>0.31597222222222221</v>
      </c>
    </row>
    <row r="4" spans="1:8" x14ac:dyDescent="0.35">
      <c r="A4" t="s">
        <v>2810</v>
      </c>
      <c r="B4" t="s">
        <v>2778</v>
      </c>
      <c r="C4" s="48">
        <v>0.30208333333333331</v>
      </c>
      <c r="D4" s="48"/>
      <c r="E4" s="48"/>
      <c r="F4" s="48"/>
      <c r="G4" s="48"/>
      <c r="H4" s="48">
        <v>0.3263888888888889</v>
      </c>
    </row>
    <row r="5" spans="1:8" x14ac:dyDescent="0.35">
      <c r="A5" t="s">
        <v>2810</v>
      </c>
      <c r="B5" t="s">
        <v>2880</v>
      </c>
      <c r="C5" s="48">
        <v>0.30208333333333331</v>
      </c>
      <c r="D5" s="48"/>
      <c r="E5" s="48"/>
      <c r="F5" s="48"/>
      <c r="G5" s="48"/>
      <c r="H5" s="48">
        <v>0.3263888888888889</v>
      </c>
    </row>
    <row r="6" spans="1:8" x14ac:dyDescent="0.35">
      <c r="A6" t="s">
        <v>2810</v>
      </c>
      <c r="B6" t="s">
        <v>2850</v>
      </c>
      <c r="C6" s="48">
        <v>0.31944444444444442</v>
      </c>
      <c r="D6" s="48"/>
      <c r="E6" s="48"/>
      <c r="F6" s="48"/>
      <c r="G6" s="48"/>
      <c r="H6" s="48">
        <v>0.34375</v>
      </c>
    </row>
    <row r="7" spans="1:8" x14ac:dyDescent="0.35">
      <c r="A7" t="s">
        <v>2810</v>
      </c>
      <c r="B7" t="s">
        <v>2866</v>
      </c>
      <c r="C7" s="48">
        <v>0.3263888888888889</v>
      </c>
      <c r="D7" s="48"/>
      <c r="E7" s="48"/>
      <c r="F7" s="48"/>
      <c r="G7" s="48"/>
      <c r="H7" s="48">
        <v>0.35069444444444442</v>
      </c>
    </row>
    <row r="8" spans="1:8" x14ac:dyDescent="0.35">
      <c r="A8" t="s">
        <v>2810</v>
      </c>
      <c r="B8" t="s">
        <v>2842</v>
      </c>
      <c r="C8" s="48">
        <v>0.33680555555555558</v>
      </c>
      <c r="D8" s="48"/>
      <c r="E8" s="48"/>
      <c r="F8" s="48"/>
      <c r="G8" s="48"/>
      <c r="H8" s="48">
        <v>0.3611111111111111</v>
      </c>
    </row>
    <row r="9" spans="1:8" x14ac:dyDescent="0.35">
      <c r="A9" t="s">
        <v>2810</v>
      </c>
      <c r="B9" t="s">
        <v>2797</v>
      </c>
      <c r="C9" s="48">
        <v>0.34375</v>
      </c>
      <c r="D9" s="48"/>
      <c r="E9" s="48"/>
      <c r="F9" s="48"/>
      <c r="G9" s="48"/>
      <c r="H9" s="48">
        <v>0.36805555555555558</v>
      </c>
    </row>
    <row r="10" spans="1:8" x14ac:dyDescent="0.35">
      <c r="A10" t="s">
        <v>2810</v>
      </c>
      <c r="B10" t="s">
        <v>2778</v>
      </c>
      <c r="C10" s="48">
        <v>0.36458333333333331</v>
      </c>
      <c r="D10" s="48"/>
      <c r="E10" s="48"/>
      <c r="F10" s="48"/>
      <c r="G10" s="48"/>
      <c r="H10" s="48">
        <v>0.3888888888888889</v>
      </c>
    </row>
    <row r="11" spans="1:8" x14ac:dyDescent="0.35">
      <c r="A11" t="s">
        <v>2810</v>
      </c>
      <c r="B11" t="s">
        <v>2850</v>
      </c>
      <c r="C11" s="48">
        <v>0.38194444444444442</v>
      </c>
      <c r="D11" s="48"/>
      <c r="E11" s="48"/>
      <c r="F11" s="48"/>
      <c r="G11" s="48"/>
      <c r="H11" s="48">
        <v>0.40625</v>
      </c>
    </row>
    <row r="12" spans="1:8" x14ac:dyDescent="0.35">
      <c r="A12" t="s">
        <v>2810</v>
      </c>
      <c r="B12" t="s">
        <v>2842</v>
      </c>
      <c r="C12" s="48">
        <v>0.39583333333333331</v>
      </c>
      <c r="D12" s="48"/>
      <c r="E12" s="48"/>
      <c r="F12" s="48"/>
      <c r="G12" s="48"/>
      <c r="H12" s="48">
        <v>0.4201388888888889</v>
      </c>
    </row>
    <row r="13" spans="1:8" x14ac:dyDescent="0.35">
      <c r="A13" t="s">
        <v>2810</v>
      </c>
      <c r="B13" t="s">
        <v>2866</v>
      </c>
      <c r="C13" s="48">
        <v>0.40277777777777779</v>
      </c>
      <c r="D13" s="48"/>
      <c r="E13" s="48"/>
      <c r="F13" s="48"/>
      <c r="G13" s="48"/>
      <c r="H13" s="48">
        <v>0.42708333333333331</v>
      </c>
    </row>
    <row r="14" spans="1:8" x14ac:dyDescent="0.35">
      <c r="A14" t="s">
        <v>2810</v>
      </c>
      <c r="B14" t="s">
        <v>2797</v>
      </c>
      <c r="C14" s="48">
        <v>0.40972222222222221</v>
      </c>
      <c r="D14" s="48"/>
      <c r="E14" s="48"/>
      <c r="F14" s="48"/>
      <c r="G14" s="48"/>
      <c r="H14" s="48">
        <v>0.43402777777777779</v>
      </c>
    </row>
    <row r="15" spans="1:8" x14ac:dyDescent="0.35">
      <c r="A15" t="s">
        <v>2810</v>
      </c>
      <c r="B15" t="s">
        <v>2880</v>
      </c>
      <c r="C15" s="48">
        <v>0.4201388888888889</v>
      </c>
      <c r="D15" s="48"/>
      <c r="E15" s="48"/>
      <c r="F15" s="48"/>
      <c r="G15" s="48"/>
      <c r="H15" s="48">
        <v>0.44444444444444442</v>
      </c>
    </row>
    <row r="16" spans="1:8" x14ac:dyDescent="0.35">
      <c r="A16" t="s">
        <v>2810</v>
      </c>
      <c r="B16" t="s">
        <v>2850</v>
      </c>
      <c r="C16" s="48">
        <v>0.4513888888888889</v>
      </c>
      <c r="D16" s="48"/>
      <c r="E16" s="48"/>
      <c r="F16" s="48"/>
      <c r="G16" s="48"/>
      <c r="H16" s="48">
        <v>0.47569444444444442</v>
      </c>
    </row>
    <row r="17" spans="1:8" x14ac:dyDescent="0.35">
      <c r="A17" t="s">
        <v>2810</v>
      </c>
      <c r="B17" t="s">
        <v>2778</v>
      </c>
      <c r="C17" s="48">
        <v>0.4513888888888889</v>
      </c>
      <c r="D17" s="48"/>
      <c r="E17" s="48"/>
      <c r="F17" s="48"/>
      <c r="G17" s="48"/>
      <c r="H17" s="48">
        <v>0.47569444444444442</v>
      </c>
    </row>
    <row r="18" spans="1:8" x14ac:dyDescent="0.35">
      <c r="A18" t="s">
        <v>2810</v>
      </c>
      <c r="B18" t="s">
        <v>2866</v>
      </c>
      <c r="C18" s="48">
        <v>0.45833333333333331</v>
      </c>
      <c r="D18" s="48"/>
      <c r="E18" s="48"/>
      <c r="F18" s="48"/>
      <c r="G18" s="48"/>
      <c r="H18" s="48">
        <v>0.4826388888888889</v>
      </c>
    </row>
    <row r="19" spans="1:8" x14ac:dyDescent="0.35">
      <c r="A19" t="s">
        <v>2810</v>
      </c>
      <c r="B19" t="s">
        <v>2842</v>
      </c>
      <c r="C19" s="48">
        <v>0.46527777777777779</v>
      </c>
      <c r="D19" s="48"/>
      <c r="E19" s="48"/>
      <c r="F19" s="48"/>
      <c r="G19" s="48"/>
      <c r="H19" s="48">
        <v>0.48958333333333331</v>
      </c>
    </row>
    <row r="20" spans="1:8" x14ac:dyDescent="0.35">
      <c r="A20" t="s">
        <v>2810</v>
      </c>
      <c r="B20" t="s">
        <v>2778</v>
      </c>
      <c r="C20" s="48">
        <v>0.50694444444444442</v>
      </c>
      <c r="D20" s="48"/>
      <c r="E20" s="48"/>
      <c r="F20" s="48"/>
      <c r="G20" s="48"/>
      <c r="H20" s="48">
        <v>0.53125</v>
      </c>
    </row>
    <row r="21" spans="1:8" x14ac:dyDescent="0.35">
      <c r="A21" t="s">
        <v>2810</v>
      </c>
      <c r="B21" t="s">
        <v>2850</v>
      </c>
      <c r="C21" s="48">
        <v>0.51041666666666663</v>
      </c>
      <c r="D21" s="48"/>
      <c r="E21" s="48"/>
      <c r="F21" s="48"/>
      <c r="G21" s="48"/>
      <c r="H21" s="48">
        <v>0.53472222222222221</v>
      </c>
    </row>
    <row r="22" spans="1:8" x14ac:dyDescent="0.35">
      <c r="A22" t="s">
        <v>2810</v>
      </c>
      <c r="B22" t="s">
        <v>2842</v>
      </c>
      <c r="C22" s="48">
        <v>0.52083333333333337</v>
      </c>
      <c r="D22" s="48"/>
      <c r="E22" s="48"/>
      <c r="F22" s="48"/>
      <c r="G22" s="48"/>
      <c r="H22" s="48">
        <v>0.54513888888888884</v>
      </c>
    </row>
    <row r="23" spans="1:8" x14ac:dyDescent="0.35">
      <c r="A23" t="s">
        <v>2810</v>
      </c>
      <c r="B23" t="s">
        <v>2797</v>
      </c>
      <c r="C23" s="48">
        <v>0.55208333333333337</v>
      </c>
      <c r="D23" s="48"/>
      <c r="E23" s="48"/>
      <c r="F23" s="48"/>
      <c r="G23" s="48"/>
      <c r="H23" s="48">
        <v>0.57638888888888884</v>
      </c>
    </row>
    <row r="24" spans="1:8" x14ac:dyDescent="0.35">
      <c r="A24" t="s">
        <v>2810</v>
      </c>
      <c r="B24" t="s">
        <v>2866</v>
      </c>
      <c r="C24" s="48">
        <v>0.55902777777777779</v>
      </c>
      <c r="D24" s="48"/>
      <c r="E24" s="48"/>
      <c r="F24" s="48"/>
      <c r="G24" s="48"/>
      <c r="H24" s="48">
        <v>0.58333333333333337</v>
      </c>
    </row>
    <row r="25" spans="1:8" x14ac:dyDescent="0.35">
      <c r="A25" t="s">
        <v>2810</v>
      </c>
      <c r="B25" t="s">
        <v>2880</v>
      </c>
      <c r="C25" s="48">
        <v>0.5625</v>
      </c>
      <c r="D25" s="48"/>
      <c r="E25" s="48"/>
      <c r="F25" s="48"/>
      <c r="G25" s="48"/>
      <c r="H25" s="48">
        <v>0.58680555555555558</v>
      </c>
    </row>
    <row r="26" spans="1:8" x14ac:dyDescent="0.35">
      <c r="A26" t="s">
        <v>2810</v>
      </c>
      <c r="B26" t="s">
        <v>2778</v>
      </c>
      <c r="C26" s="48">
        <v>0.56597222222222221</v>
      </c>
      <c r="D26" s="48"/>
      <c r="E26" s="48"/>
      <c r="F26" s="48"/>
      <c r="G26" s="48"/>
      <c r="H26" s="48">
        <v>0.59027777777777779</v>
      </c>
    </row>
    <row r="27" spans="1:8" x14ac:dyDescent="0.35">
      <c r="A27" t="s">
        <v>2810</v>
      </c>
      <c r="B27" t="s">
        <v>2842</v>
      </c>
      <c r="C27" s="48">
        <v>0.57986111111111116</v>
      </c>
      <c r="D27" s="48"/>
      <c r="E27" s="48"/>
      <c r="F27" s="48"/>
      <c r="G27" s="48"/>
      <c r="H27" s="48">
        <v>0.60416666666666663</v>
      </c>
    </row>
    <row r="28" spans="1:8" x14ac:dyDescent="0.35">
      <c r="A28" t="s">
        <v>2810</v>
      </c>
      <c r="B28" t="s">
        <v>2797</v>
      </c>
      <c r="C28" s="48">
        <v>0.61111111111111116</v>
      </c>
      <c r="D28" s="48"/>
      <c r="E28" s="48"/>
      <c r="F28" s="48"/>
      <c r="G28" s="48"/>
      <c r="H28" s="48">
        <v>0.63541666666666663</v>
      </c>
    </row>
    <row r="29" spans="1:8" x14ac:dyDescent="0.35">
      <c r="A29" t="s">
        <v>2810</v>
      </c>
      <c r="B29" t="s">
        <v>2880</v>
      </c>
      <c r="C29" s="48">
        <v>0.62847222222222221</v>
      </c>
      <c r="D29" s="48"/>
      <c r="E29" s="48"/>
      <c r="F29" s="48"/>
      <c r="G29" s="48"/>
      <c r="H29" s="48">
        <v>0.65277777777777779</v>
      </c>
    </row>
    <row r="30" spans="1:8" x14ac:dyDescent="0.35">
      <c r="A30" t="s">
        <v>2810</v>
      </c>
      <c r="B30" t="s">
        <v>2778</v>
      </c>
      <c r="C30" s="48">
        <v>0.63541666666666663</v>
      </c>
      <c r="D30" s="48"/>
      <c r="E30" s="48"/>
      <c r="F30" s="48"/>
      <c r="G30" s="48"/>
      <c r="H30" s="48">
        <v>0.65972222222222221</v>
      </c>
    </row>
    <row r="31" spans="1:8" x14ac:dyDescent="0.35">
      <c r="A31" t="s">
        <v>2810</v>
      </c>
      <c r="B31" t="s">
        <v>2842</v>
      </c>
      <c r="C31" s="48">
        <v>0.66666666666666663</v>
      </c>
      <c r="D31" s="48"/>
      <c r="E31" s="48"/>
      <c r="F31" s="48"/>
      <c r="G31" s="48"/>
      <c r="H31" s="48">
        <v>0.69097222222222221</v>
      </c>
    </row>
    <row r="32" spans="1:8" x14ac:dyDescent="0.35">
      <c r="A32" t="s">
        <v>2810</v>
      </c>
      <c r="B32" t="s">
        <v>2797</v>
      </c>
      <c r="C32" s="48">
        <v>0.67361111111111116</v>
      </c>
      <c r="D32" s="48"/>
      <c r="E32" s="48"/>
      <c r="F32" s="48"/>
      <c r="G32" s="48"/>
      <c r="H32" s="48">
        <v>0.69791666666666663</v>
      </c>
    </row>
    <row r="33" spans="1:8" x14ac:dyDescent="0.35">
      <c r="A33" t="s">
        <v>2810</v>
      </c>
      <c r="B33" t="s">
        <v>2880</v>
      </c>
      <c r="C33" s="48">
        <v>0.6875</v>
      </c>
      <c r="D33" s="48"/>
      <c r="E33" s="48"/>
      <c r="F33" s="48"/>
      <c r="G33" s="48"/>
      <c r="H33" s="48">
        <v>0.71180555555555558</v>
      </c>
    </row>
    <row r="34" spans="1:8" x14ac:dyDescent="0.35">
      <c r="A34" t="s">
        <v>2810</v>
      </c>
      <c r="B34" t="s">
        <v>2778</v>
      </c>
      <c r="C34" s="48">
        <v>0.69444444444444442</v>
      </c>
      <c r="D34" s="48"/>
      <c r="E34" s="48"/>
      <c r="F34" s="48"/>
      <c r="G34" s="48"/>
      <c r="H34" s="48">
        <v>0.71875</v>
      </c>
    </row>
    <row r="35" spans="1:8" x14ac:dyDescent="0.35">
      <c r="A35" t="s">
        <v>2810</v>
      </c>
      <c r="B35" t="s">
        <v>2866</v>
      </c>
      <c r="C35" s="48">
        <v>0.70833333333333337</v>
      </c>
      <c r="D35" s="48"/>
      <c r="E35" s="48"/>
      <c r="F35" s="48"/>
      <c r="G35" s="48"/>
      <c r="H35" s="48">
        <v>0.73263888888888884</v>
      </c>
    </row>
    <row r="36" spans="1:8" x14ac:dyDescent="0.35">
      <c r="A36" t="s">
        <v>2810</v>
      </c>
      <c r="B36" t="s">
        <v>2880</v>
      </c>
      <c r="C36" s="48">
        <v>0.73958333333333337</v>
      </c>
      <c r="D36" s="48"/>
      <c r="E36" s="48"/>
      <c r="F36" s="48"/>
      <c r="G36" s="48"/>
      <c r="H36" s="48">
        <v>0.76388888888888884</v>
      </c>
    </row>
    <row r="37" spans="1:8" x14ac:dyDescent="0.35">
      <c r="A37" t="s">
        <v>2810</v>
      </c>
      <c r="B37" t="s">
        <v>2797</v>
      </c>
      <c r="C37" s="48">
        <v>0.74305555555555558</v>
      </c>
      <c r="D37" s="48"/>
      <c r="E37" s="48"/>
      <c r="F37" s="48"/>
      <c r="G37" s="48"/>
      <c r="H37" s="48">
        <v>0.76736111111111116</v>
      </c>
    </row>
    <row r="38" spans="1:8" x14ac:dyDescent="0.35">
      <c r="A38" t="s">
        <v>2810</v>
      </c>
      <c r="B38" t="s">
        <v>2842</v>
      </c>
      <c r="C38" s="48">
        <v>0.74652777777777779</v>
      </c>
      <c r="D38" s="48"/>
      <c r="E38" s="48"/>
      <c r="F38" s="48"/>
      <c r="G38" s="48"/>
      <c r="H38" s="48">
        <v>0.77083333333333337</v>
      </c>
    </row>
    <row r="39" spans="1:8" x14ac:dyDescent="0.35">
      <c r="A39" t="s">
        <v>2810</v>
      </c>
      <c r="B39" t="s">
        <v>2778</v>
      </c>
      <c r="C39" s="48">
        <v>0.76736111111111116</v>
      </c>
      <c r="D39" s="48"/>
      <c r="E39" s="48"/>
      <c r="F39" s="48"/>
      <c r="G39" s="48"/>
      <c r="H39" s="48">
        <v>0.79166666666666663</v>
      </c>
    </row>
    <row r="40" spans="1:8" x14ac:dyDescent="0.35">
      <c r="A40" t="s">
        <v>2810</v>
      </c>
      <c r="B40" t="s">
        <v>2866</v>
      </c>
      <c r="C40" s="48">
        <v>0.77777777777777779</v>
      </c>
      <c r="D40" s="48"/>
      <c r="E40" s="48"/>
      <c r="F40" s="48"/>
      <c r="G40" s="48"/>
      <c r="H40" s="48">
        <v>0.80208333333333337</v>
      </c>
    </row>
    <row r="41" spans="1:8" x14ac:dyDescent="0.35">
      <c r="A41" t="s">
        <v>2810</v>
      </c>
      <c r="B41" t="s">
        <v>2797</v>
      </c>
      <c r="C41" s="48">
        <v>0.80208333333333337</v>
      </c>
      <c r="D41" s="48"/>
      <c r="E41" s="48"/>
      <c r="F41" s="48"/>
      <c r="G41" s="48"/>
      <c r="H41" s="48">
        <v>0.82638888888888884</v>
      </c>
    </row>
    <row r="42" spans="1:8" x14ac:dyDescent="0.35">
      <c r="A42" t="s">
        <v>2810</v>
      </c>
      <c r="B42" t="s">
        <v>2880</v>
      </c>
      <c r="C42" s="48">
        <v>0.80208333333333337</v>
      </c>
      <c r="D42" s="48"/>
      <c r="E42" s="48"/>
      <c r="F42" s="48"/>
      <c r="G42" s="48"/>
      <c r="H42" s="48">
        <v>0.82638888888888884</v>
      </c>
    </row>
    <row r="43" spans="1:8" x14ac:dyDescent="0.35">
      <c r="A43" t="s">
        <v>2810</v>
      </c>
      <c r="B43" t="s">
        <v>2866</v>
      </c>
      <c r="C43" s="48">
        <v>0.83680555555555558</v>
      </c>
      <c r="D43" s="48"/>
      <c r="E43" s="48"/>
      <c r="F43" s="48"/>
      <c r="G43" s="48"/>
      <c r="H43" s="48">
        <v>0.86111111111111116</v>
      </c>
    </row>
    <row r="44" spans="1:8" x14ac:dyDescent="0.35">
      <c r="A44" t="s">
        <v>2810</v>
      </c>
      <c r="B44" t="s">
        <v>2797</v>
      </c>
      <c r="C44" s="48">
        <v>0.97222222222222221</v>
      </c>
      <c r="D44" s="48"/>
      <c r="E44" s="48"/>
      <c r="F44" s="48"/>
      <c r="G44" s="48"/>
      <c r="H44" s="48">
        <v>0.99652777777777779</v>
      </c>
    </row>
    <row r="45" spans="1:8" x14ac:dyDescent="0.35">
      <c r="A45" t="s">
        <v>2899</v>
      </c>
      <c r="B45" t="s">
        <v>2797</v>
      </c>
      <c r="C45" s="48">
        <v>2.0833333333333332E-2</v>
      </c>
      <c r="D45" s="48"/>
      <c r="E45" s="48"/>
      <c r="F45" s="48"/>
      <c r="G45" s="48"/>
      <c r="H45" s="48">
        <v>4.5138888888888888E-2</v>
      </c>
    </row>
    <row r="46" spans="1:8" x14ac:dyDescent="0.35">
      <c r="A46" t="s">
        <v>2899</v>
      </c>
      <c r="B46" t="s">
        <v>2842</v>
      </c>
      <c r="C46" s="48">
        <v>0.30208333333333331</v>
      </c>
      <c r="D46" s="48"/>
      <c r="E46" s="48"/>
      <c r="F46" s="48"/>
      <c r="G46" s="48"/>
      <c r="H46" s="48">
        <v>0.3263888888888889</v>
      </c>
    </row>
    <row r="47" spans="1:8" x14ac:dyDescent="0.35">
      <c r="A47" t="s">
        <v>2899</v>
      </c>
      <c r="B47" t="s">
        <v>2797</v>
      </c>
      <c r="C47" s="48">
        <v>0.31597222222222221</v>
      </c>
      <c r="D47" s="48"/>
      <c r="E47" s="48"/>
      <c r="F47" s="48"/>
      <c r="G47" s="48"/>
      <c r="H47" s="48">
        <v>0.34027777777777779</v>
      </c>
    </row>
    <row r="48" spans="1:8" x14ac:dyDescent="0.35">
      <c r="A48" t="s">
        <v>2899</v>
      </c>
      <c r="B48" t="s">
        <v>2880</v>
      </c>
      <c r="C48" s="48">
        <v>0.3298611111111111</v>
      </c>
      <c r="D48" s="48"/>
      <c r="E48" s="48"/>
      <c r="F48" s="48"/>
      <c r="G48" s="48"/>
      <c r="H48" s="48">
        <v>0.35416666666666669</v>
      </c>
    </row>
    <row r="49" spans="1:8" x14ac:dyDescent="0.35">
      <c r="A49" t="s">
        <v>2899</v>
      </c>
      <c r="B49" t="s">
        <v>2778</v>
      </c>
      <c r="C49" s="48">
        <v>0.33680555555555558</v>
      </c>
      <c r="D49" s="48"/>
      <c r="E49" s="48"/>
      <c r="F49" s="48"/>
      <c r="G49" s="48"/>
      <c r="H49" s="48">
        <v>0.3611111111111111</v>
      </c>
    </row>
    <row r="50" spans="1:8" x14ac:dyDescent="0.35">
      <c r="A50" t="s">
        <v>2899</v>
      </c>
      <c r="B50" t="s">
        <v>2866</v>
      </c>
      <c r="C50" s="48">
        <v>0.3576388888888889</v>
      </c>
      <c r="D50" s="48"/>
      <c r="E50" s="48"/>
      <c r="F50" s="48"/>
      <c r="G50" s="48"/>
      <c r="H50" s="48">
        <v>0.38194444444444442</v>
      </c>
    </row>
    <row r="51" spans="1:8" x14ac:dyDescent="0.35">
      <c r="A51" t="s">
        <v>2899</v>
      </c>
      <c r="B51" t="s">
        <v>2842</v>
      </c>
      <c r="C51" s="48">
        <v>0.3611111111111111</v>
      </c>
      <c r="D51" s="48"/>
      <c r="E51" s="48"/>
      <c r="F51" s="48"/>
      <c r="G51" s="48"/>
      <c r="H51" s="48">
        <v>0.38541666666666669</v>
      </c>
    </row>
    <row r="52" spans="1:8" x14ac:dyDescent="0.35">
      <c r="A52" t="s">
        <v>2899</v>
      </c>
      <c r="B52" t="s">
        <v>2797</v>
      </c>
      <c r="C52" s="48">
        <v>0.37152777777777779</v>
      </c>
      <c r="D52" s="48"/>
      <c r="E52" s="48"/>
      <c r="F52" s="48"/>
      <c r="G52" s="48"/>
      <c r="H52" s="48">
        <v>0.39583333333333331</v>
      </c>
    </row>
    <row r="53" spans="1:8" x14ac:dyDescent="0.35">
      <c r="A53" t="s">
        <v>2899</v>
      </c>
      <c r="B53" t="s">
        <v>2880</v>
      </c>
      <c r="C53" s="48">
        <v>0.3888888888888889</v>
      </c>
      <c r="D53" s="48"/>
      <c r="E53" s="48"/>
      <c r="F53" s="48"/>
      <c r="G53" s="48"/>
      <c r="H53" s="48">
        <v>0.41319444444444442</v>
      </c>
    </row>
    <row r="54" spans="1:8" x14ac:dyDescent="0.35">
      <c r="A54" t="s">
        <v>2899</v>
      </c>
      <c r="B54" t="s">
        <v>2850</v>
      </c>
      <c r="C54" s="48">
        <v>0.4236111111111111</v>
      </c>
      <c r="D54" s="48"/>
      <c r="E54" s="48"/>
      <c r="F54" s="48"/>
      <c r="G54" s="48"/>
      <c r="H54" s="48">
        <v>0.44791666666666669</v>
      </c>
    </row>
    <row r="55" spans="1:8" x14ac:dyDescent="0.35">
      <c r="A55" t="s">
        <v>2899</v>
      </c>
      <c r="B55" t="s">
        <v>2778</v>
      </c>
      <c r="C55" s="48">
        <v>0.42708333333333331</v>
      </c>
      <c r="D55" s="48"/>
      <c r="E55" s="48"/>
      <c r="F55" s="48"/>
      <c r="G55" s="48"/>
      <c r="H55" s="48">
        <v>0.4513888888888889</v>
      </c>
    </row>
    <row r="56" spans="1:8" x14ac:dyDescent="0.35">
      <c r="A56" t="s">
        <v>2899</v>
      </c>
      <c r="B56" t="s">
        <v>2866</v>
      </c>
      <c r="C56" s="48">
        <v>0.43055555555555558</v>
      </c>
      <c r="D56" s="48"/>
      <c r="E56" s="48"/>
      <c r="F56" s="48"/>
      <c r="G56" s="48"/>
      <c r="H56" s="48">
        <v>0.4548611111111111</v>
      </c>
    </row>
    <row r="57" spans="1:8" x14ac:dyDescent="0.35">
      <c r="A57" t="s">
        <v>2899</v>
      </c>
      <c r="B57" t="s">
        <v>2842</v>
      </c>
      <c r="C57" s="48">
        <v>0.4375</v>
      </c>
      <c r="D57" s="48"/>
      <c r="E57" s="48"/>
      <c r="F57" s="48"/>
      <c r="G57" s="48"/>
      <c r="H57" s="48">
        <v>0.46180555555555558</v>
      </c>
    </row>
    <row r="58" spans="1:8" x14ac:dyDescent="0.35">
      <c r="A58" t="s">
        <v>2899</v>
      </c>
      <c r="B58" t="s">
        <v>2797</v>
      </c>
      <c r="C58" s="48">
        <v>0.44097222222222221</v>
      </c>
      <c r="D58" s="48"/>
      <c r="E58" s="48"/>
      <c r="F58" s="48"/>
      <c r="G58" s="48"/>
      <c r="H58" s="48">
        <v>0.46527777777777779</v>
      </c>
    </row>
    <row r="59" spans="1:8" x14ac:dyDescent="0.35">
      <c r="A59" t="s">
        <v>2899</v>
      </c>
      <c r="B59" t="s">
        <v>2880</v>
      </c>
      <c r="C59" s="48">
        <v>0.46527777777777779</v>
      </c>
      <c r="D59" s="48"/>
      <c r="E59" s="48"/>
      <c r="F59" s="48"/>
      <c r="G59" s="48"/>
      <c r="H59" s="48">
        <v>0.48958333333333331</v>
      </c>
    </row>
    <row r="60" spans="1:8" x14ac:dyDescent="0.35">
      <c r="A60" t="s">
        <v>2899</v>
      </c>
      <c r="B60" t="s">
        <v>2778</v>
      </c>
      <c r="C60" s="48">
        <v>0.47569444444444442</v>
      </c>
      <c r="D60" s="48"/>
      <c r="E60" s="48"/>
      <c r="F60" s="48"/>
      <c r="G60" s="48"/>
      <c r="H60" s="48">
        <v>0.5</v>
      </c>
    </row>
    <row r="61" spans="1:8" x14ac:dyDescent="0.35">
      <c r="A61" t="s">
        <v>2899</v>
      </c>
      <c r="B61" t="s">
        <v>2850</v>
      </c>
      <c r="C61" s="48">
        <v>0.4826388888888889</v>
      </c>
      <c r="D61" s="48"/>
      <c r="E61" s="48"/>
      <c r="F61" s="48"/>
      <c r="G61" s="48"/>
      <c r="H61" s="48">
        <v>0.50694444444444442</v>
      </c>
    </row>
    <row r="62" spans="1:8" x14ac:dyDescent="0.35">
      <c r="A62" t="s">
        <v>2899</v>
      </c>
      <c r="B62" t="s">
        <v>2842</v>
      </c>
      <c r="C62" s="48">
        <v>0.50347222222222221</v>
      </c>
      <c r="D62" s="48"/>
      <c r="E62" s="48"/>
      <c r="F62" s="48"/>
      <c r="G62" s="48"/>
      <c r="H62" s="48">
        <v>0.52777777777777779</v>
      </c>
    </row>
    <row r="63" spans="1:8" x14ac:dyDescent="0.35">
      <c r="A63" t="s">
        <v>2899</v>
      </c>
      <c r="B63" t="s">
        <v>2866</v>
      </c>
      <c r="C63" s="48">
        <v>0.51041666666666663</v>
      </c>
      <c r="D63" s="48"/>
      <c r="E63" s="48"/>
      <c r="F63" s="48"/>
      <c r="G63" s="48"/>
      <c r="H63" s="48">
        <v>0.53472222222222221</v>
      </c>
    </row>
    <row r="64" spans="1:8" x14ac:dyDescent="0.35">
      <c r="A64" t="s">
        <v>2899</v>
      </c>
      <c r="B64" t="s">
        <v>2778</v>
      </c>
      <c r="C64" s="48">
        <v>0.53472222222222221</v>
      </c>
      <c r="D64" s="48"/>
      <c r="E64" s="48"/>
      <c r="F64" s="48"/>
      <c r="G64" s="48"/>
      <c r="H64" s="48">
        <v>0.55902777777777779</v>
      </c>
    </row>
    <row r="65" spans="1:8" x14ac:dyDescent="0.35">
      <c r="A65" t="s">
        <v>2899</v>
      </c>
      <c r="B65" t="s">
        <v>2842</v>
      </c>
      <c r="C65" s="48">
        <v>0.54513888888888884</v>
      </c>
      <c r="D65" s="48"/>
      <c r="E65" s="48"/>
      <c r="F65" s="48"/>
      <c r="G65" s="48"/>
      <c r="H65" s="48">
        <v>0.56944444444444442</v>
      </c>
    </row>
    <row r="66" spans="1:8" x14ac:dyDescent="0.35">
      <c r="A66" t="s">
        <v>2899</v>
      </c>
      <c r="B66" t="s">
        <v>2797</v>
      </c>
      <c r="C66" s="48">
        <v>0.57638888888888884</v>
      </c>
      <c r="D66" s="48"/>
      <c r="E66" s="48"/>
      <c r="F66" s="48"/>
      <c r="G66" s="48"/>
      <c r="H66" s="48">
        <v>0.60069444444444442</v>
      </c>
    </row>
    <row r="67" spans="1:8" x14ac:dyDescent="0.35">
      <c r="A67" t="s">
        <v>2899</v>
      </c>
      <c r="B67" t="s">
        <v>2880</v>
      </c>
      <c r="C67" s="48">
        <v>0.59375</v>
      </c>
      <c r="D67" s="48"/>
      <c r="E67" s="48"/>
      <c r="F67" s="48"/>
      <c r="G67" s="48"/>
      <c r="H67" s="48">
        <v>0.61805555555555558</v>
      </c>
    </row>
    <row r="68" spans="1:8" x14ac:dyDescent="0.35">
      <c r="A68" t="s">
        <v>2899</v>
      </c>
      <c r="B68" t="s">
        <v>2778</v>
      </c>
      <c r="C68" s="48">
        <v>0.60069444444444442</v>
      </c>
      <c r="D68" s="48"/>
      <c r="E68" s="48"/>
      <c r="F68" s="48"/>
      <c r="G68" s="48"/>
      <c r="H68" s="48">
        <v>0.625</v>
      </c>
    </row>
    <row r="69" spans="1:8" x14ac:dyDescent="0.35">
      <c r="A69" t="s">
        <v>2899</v>
      </c>
      <c r="B69" t="s">
        <v>2842</v>
      </c>
      <c r="C69" s="48">
        <v>0.62152777777777779</v>
      </c>
      <c r="D69" s="48"/>
      <c r="E69" s="48"/>
      <c r="F69" s="48"/>
      <c r="G69" s="48"/>
      <c r="H69" s="48">
        <v>0.64583333333333337</v>
      </c>
    </row>
    <row r="70" spans="1:8" x14ac:dyDescent="0.35">
      <c r="A70" t="s">
        <v>2899</v>
      </c>
      <c r="B70" t="s">
        <v>2797</v>
      </c>
      <c r="C70" s="48">
        <v>0.64236111111111116</v>
      </c>
      <c r="D70" s="48"/>
      <c r="E70" s="48"/>
      <c r="F70" s="48"/>
      <c r="G70" s="48"/>
      <c r="H70" s="48">
        <v>0.66666666666666663</v>
      </c>
    </row>
    <row r="71" spans="1:8" x14ac:dyDescent="0.35">
      <c r="A71" t="s">
        <v>2899</v>
      </c>
      <c r="B71" t="s">
        <v>2778</v>
      </c>
      <c r="C71" s="48">
        <v>0.65972222222222221</v>
      </c>
      <c r="D71" s="48"/>
      <c r="E71" s="48"/>
      <c r="F71" s="48"/>
      <c r="G71" s="48"/>
      <c r="H71" s="48">
        <v>0.68402777777777779</v>
      </c>
    </row>
    <row r="72" spans="1:8" x14ac:dyDescent="0.35">
      <c r="A72" t="s">
        <v>2899</v>
      </c>
      <c r="B72" t="s">
        <v>2880</v>
      </c>
      <c r="C72" s="48">
        <v>0.66319444444444442</v>
      </c>
      <c r="D72" s="48"/>
      <c r="E72" s="48"/>
      <c r="F72" s="48"/>
      <c r="G72" s="48"/>
      <c r="H72" s="48">
        <v>0.6875</v>
      </c>
    </row>
    <row r="73" spans="1:8" x14ac:dyDescent="0.35">
      <c r="A73" t="s">
        <v>2899</v>
      </c>
      <c r="B73" t="s">
        <v>2842</v>
      </c>
      <c r="C73" s="48">
        <v>0.71527777777777779</v>
      </c>
      <c r="D73" s="48"/>
      <c r="E73" s="48"/>
      <c r="F73" s="48"/>
      <c r="G73" s="48"/>
      <c r="H73" s="48">
        <v>0.73958333333333337</v>
      </c>
    </row>
    <row r="74" spans="1:8" x14ac:dyDescent="0.35">
      <c r="A74" t="s">
        <v>2899</v>
      </c>
      <c r="B74" t="s">
        <v>2797</v>
      </c>
      <c r="C74" s="48">
        <v>0.71527777777777779</v>
      </c>
      <c r="D74" s="48"/>
      <c r="E74" s="48"/>
      <c r="F74" s="48"/>
      <c r="G74" s="48"/>
      <c r="H74" s="48">
        <v>0.73958333333333337</v>
      </c>
    </row>
    <row r="75" spans="1:8" x14ac:dyDescent="0.35">
      <c r="A75" t="s">
        <v>2899</v>
      </c>
      <c r="B75" t="s">
        <v>2880</v>
      </c>
      <c r="C75" s="48">
        <v>0.71875</v>
      </c>
      <c r="D75" s="48"/>
      <c r="E75" s="48"/>
      <c r="F75" s="48"/>
      <c r="G75" s="48"/>
      <c r="H75" s="48">
        <v>0.74305555555555558</v>
      </c>
    </row>
    <row r="76" spans="1:8" x14ac:dyDescent="0.35">
      <c r="A76" t="s">
        <v>2899</v>
      </c>
      <c r="B76" t="s">
        <v>2778</v>
      </c>
      <c r="C76" s="48">
        <v>0.74305555555555558</v>
      </c>
      <c r="D76" s="48"/>
      <c r="E76" s="48"/>
      <c r="F76" s="48"/>
      <c r="G76" s="48"/>
      <c r="H76" s="48">
        <v>0.76736111111111116</v>
      </c>
    </row>
    <row r="77" spans="1:8" x14ac:dyDescent="0.35">
      <c r="A77" t="s">
        <v>2899</v>
      </c>
      <c r="B77" t="s">
        <v>2866</v>
      </c>
      <c r="C77" s="48">
        <v>0.75</v>
      </c>
      <c r="D77" s="48"/>
      <c r="E77" s="48"/>
      <c r="F77" s="48"/>
      <c r="G77" s="48"/>
      <c r="H77" s="48">
        <v>0.77430555555555558</v>
      </c>
    </row>
    <row r="78" spans="1:8" x14ac:dyDescent="0.35">
      <c r="A78" t="s">
        <v>2899</v>
      </c>
      <c r="B78" t="s">
        <v>2880</v>
      </c>
      <c r="C78" s="48">
        <v>0.76388888888888884</v>
      </c>
      <c r="D78" s="48"/>
      <c r="E78" s="48"/>
      <c r="F78" s="48"/>
      <c r="G78" s="48"/>
      <c r="H78" s="48">
        <v>0.78819444444444442</v>
      </c>
    </row>
    <row r="79" spans="1:8" x14ac:dyDescent="0.35">
      <c r="A79" t="s">
        <v>2899</v>
      </c>
      <c r="B79" t="s">
        <v>2797</v>
      </c>
      <c r="C79" s="48">
        <v>0.76736111111111116</v>
      </c>
      <c r="D79" s="48"/>
      <c r="E79" s="48"/>
      <c r="F79" s="48"/>
      <c r="G79" s="48"/>
      <c r="H79" s="48">
        <v>0.79166666666666663</v>
      </c>
    </row>
    <row r="80" spans="1:8" x14ac:dyDescent="0.35">
      <c r="A80" t="s">
        <v>2899</v>
      </c>
      <c r="B80" t="s">
        <v>2842</v>
      </c>
      <c r="C80" s="48">
        <v>0.78472222222222221</v>
      </c>
      <c r="D80" s="48"/>
      <c r="E80" s="48"/>
      <c r="F80" s="48"/>
      <c r="G80" s="48"/>
      <c r="H80" s="48">
        <v>0.80902777777777779</v>
      </c>
    </row>
    <row r="81" spans="1:8" x14ac:dyDescent="0.35">
      <c r="A81" t="s">
        <v>2899</v>
      </c>
      <c r="B81" t="s">
        <v>2866</v>
      </c>
      <c r="C81" s="48">
        <v>0.80208333333333337</v>
      </c>
      <c r="D81" s="48"/>
      <c r="E81" s="48"/>
      <c r="F81" s="48"/>
      <c r="G81" s="48"/>
      <c r="H81" s="48">
        <v>0.82638888888888884</v>
      </c>
    </row>
    <row r="82" spans="1:8" x14ac:dyDescent="0.35">
      <c r="A82" t="s">
        <v>2899</v>
      </c>
      <c r="B82" t="s">
        <v>2778</v>
      </c>
      <c r="C82" s="48">
        <v>0.80555555555555558</v>
      </c>
      <c r="D82" s="48"/>
      <c r="E82" s="48"/>
      <c r="F82" s="48"/>
      <c r="G82" s="48"/>
      <c r="H82" s="48">
        <v>0.82986111111111116</v>
      </c>
    </row>
    <row r="83" spans="1:8" x14ac:dyDescent="0.35">
      <c r="A83" t="s">
        <v>2899</v>
      </c>
      <c r="B83" t="s">
        <v>2797</v>
      </c>
      <c r="C83" s="48">
        <v>0.82986111111111116</v>
      </c>
      <c r="D83" s="48"/>
      <c r="E83" s="48"/>
      <c r="F83" s="48"/>
      <c r="G83" s="48"/>
      <c r="H83" s="48">
        <v>0.85416666666666663</v>
      </c>
    </row>
    <row r="84" spans="1:8" x14ac:dyDescent="0.35">
      <c r="A84" t="s">
        <v>2899</v>
      </c>
      <c r="B84" t="s">
        <v>2880</v>
      </c>
      <c r="C84" s="48">
        <v>0.83333333333333337</v>
      </c>
      <c r="D84" s="48"/>
      <c r="E84" s="48"/>
      <c r="F84" s="48"/>
      <c r="G84" s="48"/>
      <c r="H84" s="48">
        <v>0.85763888888888884</v>
      </c>
    </row>
    <row r="85" spans="1:8" x14ac:dyDescent="0.35">
      <c r="A85" t="s">
        <v>2899</v>
      </c>
      <c r="B85" t="s">
        <v>2866</v>
      </c>
      <c r="C85" s="48">
        <v>0.86458333333333337</v>
      </c>
      <c r="D85" s="48"/>
      <c r="E85" s="48"/>
      <c r="F85" s="48"/>
      <c r="G85" s="48"/>
      <c r="H85" s="48">
        <v>0.88888888888888884</v>
      </c>
    </row>
    <row r="86" spans="1:8" x14ac:dyDescent="0.35">
      <c r="A86" t="s">
        <v>2950</v>
      </c>
      <c r="B86" t="s">
        <v>2951</v>
      </c>
      <c r="C86" s="48">
        <v>0.3298611111111111</v>
      </c>
      <c r="D86" s="48"/>
      <c r="E86" s="48"/>
      <c r="F86" s="48"/>
      <c r="G86" s="48"/>
      <c r="H86" s="48">
        <v>0.35069444444444442</v>
      </c>
    </row>
    <row r="87" spans="1:8" x14ac:dyDescent="0.35">
      <c r="A87" t="s">
        <v>2950</v>
      </c>
      <c r="B87" t="s">
        <v>2951</v>
      </c>
      <c r="C87" s="48">
        <v>0.55902777777777779</v>
      </c>
      <c r="D87" s="48"/>
      <c r="E87" s="48"/>
      <c r="F87" s="48"/>
      <c r="G87" s="48"/>
      <c r="H87" s="48">
        <v>0.57986111111111116</v>
      </c>
    </row>
    <row r="88" spans="1:8" x14ac:dyDescent="0.35">
      <c r="A88" t="s">
        <v>2950</v>
      </c>
      <c r="B88" t="s">
        <v>2951</v>
      </c>
      <c r="C88" s="48">
        <v>0.77083333333333337</v>
      </c>
      <c r="D88" s="48"/>
      <c r="E88" s="48"/>
      <c r="F88" s="48"/>
      <c r="G88" s="48"/>
      <c r="H88" s="48">
        <v>0.79166666666666663</v>
      </c>
    </row>
    <row r="89" spans="1:8" x14ac:dyDescent="0.35">
      <c r="A89" t="s">
        <v>2952</v>
      </c>
      <c r="B89" t="s">
        <v>2951</v>
      </c>
      <c r="C89" s="48">
        <v>0.29166666666666669</v>
      </c>
      <c r="D89" s="48"/>
      <c r="E89" s="48"/>
      <c r="F89" s="48"/>
      <c r="G89" s="48"/>
      <c r="H89" s="48">
        <v>0.3125</v>
      </c>
    </row>
    <row r="90" spans="1:8" x14ac:dyDescent="0.35">
      <c r="A90" t="s">
        <v>2952</v>
      </c>
      <c r="B90" t="s">
        <v>2951</v>
      </c>
      <c r="C90" s="48">
        <v>0.35069444444444442</v>
      </c>
      <c r="D90" s="48"/>
      <c r="E90" s="48"/>
      <c r="F90" s="48"/>
      <c r="G90" s="48"/>
      <c r="H90" s="48">
        <v>0.37152777777777779</v>
      </c>
    </row>
    <row r="91" spans="1:8" x14ac:dyDescent="0.35">
      <c r="A91" t="s">
        <v>2952</v>
      </c>
      <c r="B91" t="s">
        <v>2951</v>
      </c>
      <c r="C91" s="48">
        <v>0.59027777777777779</v>
      </c>
      <c r="D91" s="48"/>
      <c r="E91" s="48"/>
      <c r="F91" s="48"/>
      <c r="G91" s="48"/>
      <c r="H91" s="48">
        <v>0.61111111111111116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9"/>
  <sheetViews>
    <sheetView topLeftCell="A10" workbookViewId="0">
      <selection activeCell="F9" sqref="F9"/>
    </sheetView>
  </sheetViews>
  <sheetFormatPr defaultRowHeight="14.5" x14ac:dyDescent="0.35"/>
  <cols>
    <col min="1" max="1" width="13.1796875" bestFit="1" customWidth="1"/>
    <col min="2" max="2" width="26.453125" bestFit="1" customWidth="1"/>
    <col min="3" max="3" width="16.26953125" bestFit="1" customWidth="1"/>
    <col min="4" max="4" width="5.54296875" bestFit="1" customWidth="1"/>
    <col min="5" max="5" width="7.453125" bestFit="1" customWidth="1"/>
    <col min="6" max="6" width="16" bestFit="1" customWidth="1"/>
    <col min="7" max="7" width="8.54296875" bestFit="1" customWidth="1"/>
    <col min="8" max="8" width="6.1796875" bestFit="1" customWidth="1"/>
    <col min="9" max="9" width="13.7265625" bestFit="1" customWidth="1"/>
    <col min="10" max="10" width="16.26953125" bestFit="1" customWidth="1"/>
    <col min="11" max="11" width="9.81640625" bestFit="1" customWidth="1"/>
    <col min="12" max="12" width="8" bestFit="1" customWidth="1"/>
    <col min="13" max="13" width="16.81640625" bestFit="1" customWidth="1"/>
    <col min="14" max="14" width="16.7265625" bestFit="1" customWidth="1"/>
    <col min="15" max="15" width="4.81640625" bestFit="1" customWidth="1"/>
    <col min="16" max="16" width="5.7265625" bestFit="1" customWidth="1"/>
    <col min="17" max="17" width="15" bestFit="1" customWidth="1"/>
    <col min="18" max="18" width="11.26953125" bestFit="1" customWidth="1"/>
    <col min="19" max="19" width="9.81640625" bestFit="1" customWidth="1"/>
    <col min="20" max="20" width="23.7265625" bestFit="1" customWidth="1"/>
    <col min="21" max="21" width="8" bestFit="1" customWidth="1"/>
    <col min="22" max="22" width="23.7265625" bestFit="1" customWidth="1"/>
    <col min="23" max="23" width="16.81640625" bestFit="1" customWidth="1"/>
    <col min="24" max="24" width="23.7265625" bestFit="1" customWidth="1"/>
    <col min="25" max="25" width="16.7265625" bestFit="1" customWidth="1"/>
    <col min="26" max="26" width="23.7265625" bestFit="1" customWidth="1"/>
    <col min="27" max="27" width="4.81640625" bestFit="1" customWidth="1"/>
    <col min="28" max="28" width="23.7265625" bestFit="1" customWidth="1"/>
    <col min="29" max="29" width="5.7265625" bestFit="1" customWidth="1"/>
    <col min="30" max="30" width="23.7265625" bestFit="1" customWidth="1"/>
    <col min="31" max="31" width="15" bestFit="1" customWidth="1"/>
    <col min="32" max="32" width="23.7265625" bestFit="1" customWidth="1"/>
    <col min="33" max="33" width="9.7265625" bestFit="1" customWidth="1"/>
    <col min="34" max="34" width="28.7265625" bestFit="1" customWidth="1"/>
  </cols>
  <sheetData>
    <row r="1" spans="1:2" x14ac:dyDescent="0.35">
      <c r="A1" s="51" t="s">
        <v>2781</v>
      </c>
      <c r="B1" t="s" vm="1">
        <v>2810</v>
      </c>
    </row>
    <row r="3" spans="1:2" x14ac:dyDescent="0.35">
      <c r="A3" s="51" t="s">
        <v>2959</v>
      </c>
      <c r="B3" s="51" t="s">
        <v>2930</v>
      </c>
    </row>
    <row r="4" spans="1:2" x14ac:dyDescent="0.35">
      <c r="A4">
        <v>0</v>
      </c>
      <c r="B4" t="s">
        <v>2782</v>
      </c>
    </row>
    <row r="5" spans="1:2" x14ac:dyDescent="0.35">
      <c r="A5">
        <v>2</v>
      </c>
      <c r="B5" t="s">
        <v>2783</v>
      </c>
    </row>
    <row r="6" spans="1:2" x14ac:dyDescent="0.35">
      <c r="A6">
        <v>2</v>
      </c>
      <c r="B6" t="s">
        <v>2784</v>
      </c>
    </row>
    <row r="7" spans="1:2" x14ac:dyDescent="0.35">
      <c r="A7">
        <v>4</v>
      </c>
      <c r="B7" t="s">
        <v>2785</v>
      </c>
    </row>
    <row r="8" spans="1:2" x14ac:dyDescent="0.35">
      <c r="A8">
        <v>6</v>
      </c>
      <c r="B8" t="s">
        <v>2786</v>
      </c>
    </row>
    <row r="9" spans="1:2" x14ac:dyDescent="0.35">
      <c r="A9">
        <v>6</v>
      </c>
      <c r="B9" t="s">
        <v>2787</v>
      </c>
    </row>
    <row r="10" spans="1:2" x14ac:dyDescent="0.35">
      <c r="A10">
        <v>7</v>
      </c>
      <c r="B10" t="s">
        <v>2788</v>
      </c>
    </row>
    <row r="11" spans="1:2" x14ac:dyDescent="0.35">
      <c r="A11">
        <v>8</v>
      </c>
      <c r="B11" t="s">
        <v>2789</v>
      </c>
    </row>
    <row r="12" spans="1:2" x14ac:dyDescent="0.35">
      <c r="A12">
        <v>9</v>
      </c>
      <c r="B12" t="s">
        <v>2790</v>
      </c>
    </row>
    <row r="13" spans="1:2" x14ac:dyDescent="0.35">
      <c r="A13">
        <v>10</v>
      </c>
      <c r="B13" t="s">
        <v>2791</v>
      </c>
    </row>
    <row r="14" spans="1:2" x14ac:dyDescent="0.35">
      <c r="A14">
        <v>11</v>
      </c>
      <c r="B14" t="s">
        <v>2792</v>
      </c>
    </row>
    <row r="15" spans="1:2" x14ac:dyDescent="0.35">
      <c r="A15">
        <v>12</v>
      </c>
      <c r="B15" t="s">
        <v>2793</v>
      </c>
    </row>
    <row r="16" spans="1:2" x14ac:dyDescent="0.35">
      <c r="A16">
        <v>13</v>
      </c>
      <c r="B16" t="s">
        <v>752</v>
      </c>
    </row>
    <row r="17" spans="1:2" x14ac:dyDescent="0.35">
      <c r="A17">
        <v>14</v>
      </c>
      <c r="B17" t="s">
        <v>2794</v>
      </c>
    </row>
    <row r="18" spans="1:2" x14ac:dyDescent="0.35">
      <c r="A18">
        <v>15</v>
      </c>
      <c r="B18" t="s">
        <v>2795</v>
      </c>
    </row>
    <row r="19" spans="1:2" x14ac:dyDescent="0.35">
      <c r="A19" t="s">
        <v>2960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2"/>
  <sheetViews>
    <sheetView workbookViewId="0">
      <selection activeCell="E19" sqref="E19"/>
    </sheetView>
  </sheetViews>
  <sheetFormatPr defaultRowHeight="14.5" x14ac:dyDescent="0.35"/>
  <cols>
    <col min="1" max="1" width="9.26953125" style="62" customWidth="1"/>
    <col min="2" max="2" width="49" customWidth="1"/>
    <col min="3" max="4" width="16" style="62" customWidth="1"/>
  </cols>
  <sheetData>
    <row r="1" spans="1:6" ht="15.5" x14ac:dyDescent="0.35">
      <c r="A1" s="236" t="s">
        <v>3037</v>
      </c>
      <c r="B1" s="237"/>
      <c r="C1" s="237"/>
      <c r="D1" s="234"/>
    </row>
    <row r="2" spans="1:6" ht="17" x14ac:dyDescent="0.4">
      <c r="A2" s="56" t="s">
        <v>3038</v>
      </c>
      <c r="B2" s="56" t="s">
        <v>2781</v>
      </c>
      <c r="C2" s="56" t="s">
        <v>3039</v>
      </c>
      <c r="D2" s="233" t="s">
        <v>4194</v>
      </c>
      <c r="E2" s="233" t="s">
        <v>4193</v>
      </c>
      <c r="F2" s="57" t="s">
        <v>3040</v>
      </c>
    </row>
    <row r="3" spans="1:6" x14ac:dyDescent="0.35">
      <c r="A3" s="58">
        <v>1</v>
      </c>
      <c r="B3" s="59" t="s">
        <v>2913</v>
      </c>
      <c r="C3" s="58">
        <v>19</v>
      </c>
    </row>
    <row r="4" spans="1:6" x14ac:dyDescent="0.35">
      <c r="A4" s="58">
        <v>2</v>
      </c>
      <c r="B4" s="59" t="s">
        <v>2909</v>
      </c>
      <c r="C4" s="58">
        <v>13</v>
      </c>
    </row>
    <row r="5" spans="1:6" x14ac:dyDescent="0.35">
      <c r="A5" s="58">
        <v>3</v>
      </c>
      <c r="B5" s="59" t="s">
        <v>2921</v>
      </c>
      <c r="C5" s="58">
        <v>4</v>
      </c>
    </row>
    <row r="6" spans="1:6" x14ac:dyDescent="0.35">
      <c r="A6" s="58">
        <v>4</v>
      </c>
      <c r="B6" s="59" t="s">
        <v>2918</v>
      </c>
      <c r="C6" s="58">
        <v>22</v>
      </c>
    </row>
    <row r="7" spans="1:6" ht="29" x14ac:dyDescent="0.35">
      <c r="A7" s="58">
        <v>5</v>
      </c>
      <c r="B7" s="60" t="s">
        <v>3041</v>
      </c>
      <c r="C7" s="58">
        <v>1</v>
      </c>
    </row>
    <row r="8" spans="1:6" x14ac:dyDescent="0.35">
      <c r="A8" s="58">
        <v>6</v>
      </c>
      <c r="B8" s="59" t="s">
        <v>2926</v>
      </c>
      <c r="C8" s="58">
        <v>2</v>
      </c>
    </row>
    <row r="9" spans="1:6" x14ac:dyDescent="0.35">
      <c r="A9" s="58">
        <v>7</v>
      </c>
      <c r="B9" s="59" t="s">
        <v>2905</v>
      </c>
      <c r="C9" s="58">
        <v>2</v>
      </c>
    </row>
    <row r="10" spans="1:6" x14ac:dyDescent="0.35">
      <c r="A10" s="58">
        <v>8</v>
      </c>
      <c r="B10" s="59" t="s">
        <v>2904</v>
      </c>
      <c r="C10" s="58">
        <v>8</v>
      </c>
    </row>
    <row r="11" spans="1:6" x14ac:dyDescent="0.35">
      <c r="A11" s="58">
        <v>9</v>
      </c>
      <c r="B11" s="59" t="s">
        <v>3042</v>
      </c>
      <c r="C11" s="58">
        <v>7</v>
      </c>
      <c r="D11" s="62" t="s">
        <v>3985</v>
      </c>
    </row>
    <row r="12" spans="1:6" x14ac:dyDescent="0.35">
      <c r="A12" s="58">
        <v>10</v>
      </c>
      <c r="B12" s="59" t="s">
        <v>3043</v>
      </c>
      <c r="C12" s="58">
        <v>7</v>
      </c>
    </row>
    <row r="13" spans="1:6" x14ac:dyDescent="0.35">
      <c r="A13" s="58">
        <v>11</v>
      </c>
      <c r="B13" s="59" t="s">
        <v>2907</v>
      </c>
      <c r="C13" s="58">
        <v>16</v>
      </c>
    </row>
    <row r="14" spans="1:6" x14ac:dyDescent="0.35">
      <c r="A14" s="58">
        <v>12</v>
      </c>
      <c r="B14" s="59" t="s">
        <v>3044</v>
      </c>
      <c r="C14" s="58">
        <v>1</v>
      </c>
    </row>
    <row r="15" spans="1:6" x14ac:dyDescent="0.35">
      <c r="A15" s="58">
        <v>13</v>
      </c>
      <c r="B15" s="59" t="s">
        <v>2901</v>
      </c>
      <c r="C15" s="58">
        <v>12</v>
      </c>
    </row>
    <row r="16" spans="1:6" ht="29" x14ac:dyDescent="0.35">
      <c r="A16" s="58">
        <v>14</v>
      </c>
      <c r="B16" s="60" t="s">
        <v>2796</v>
      </c>
      <c r="C16" s="58">
        <v>7</v>
      </c>
      <c r="D16" s="62" t="s">
        <v>3985</v>
      </c>
      <c r="E16" t="s">
        <v>4195</v>
      </c>
    </row>
    <row r="17" spans="1:7" x14ac:dyDescent="0.35">
      <c r="A17" s="58">
        <v>15</v>
      </c>
      <c r="B17" s="59" t="s">
        <v>2910</v>
      </c>
      <c r="C17" s="58">
        <v>14</v>
      </c>
      <c r="D17" s="62" t="s">
        <v>3985</v>
      </c>
      <c r="E17" t="s">
        <v>4195</v>
      </c>
      <c r="G17" s="59"/>
    </row>
    <row r="18" spans="1:7" x14ac:dyDescent="0.35">
      <c r="A18" s="58">
        <v>16</v>
      </c>
      <c r="B18" s="59" t="s">
        <v>2925</v>
      </c>
      <c r="C18" s="58">
        <v>14</v>
      </c>
      <c r="D18" s="62" t="s">
        <v>3985</v>
      </c>
      <c r="E18" t="s">
        <v>4195</v>
      </c>
    </row>
    <row r="19" spans="1:7" x14ac:dyDescent="0.35">
      <c r="A19" s="58">
        <v>17</v>
      </c>
      <c r="B19" s="59" t="s">
        <v>2922</v>
      </c>
      <c r="C19" s="58">
        <v>7</v>
      </c>
    </row>
    <row r="20" spans="1:7" x14ac:dyDescent="0.35">
      <c r="A20" s="58">
        <v>18</v>
      </c>
      <c r="B20" s="59" t="s">
        <v>3045</v>
      </c>
      <c r="C20" s="58">
        <v>2</v>
      </c>
    </row>
    <row r="21" spans="1:7" x14ac:dyDescent="0.35">
      <c r="A21" s="58">
        <v>19</v>
      </c>
      <c r="B21" s="61" t="s">
        <v>2915</v>
      </c>
      <c r="C21" s="58">
        <v>1</v>
      </c>
    </row>
    <row r="22" spans="1:7" x14ac:dyDescent="0.35">
      <c r="B22" s="63" t="s">
        <v>3046</v>
      </c>
      <c r="C22" s="63">
        <f>SUM(C3:C21)</f>
        <v>159</v>
      </c>
      <c r="D22" s="85"/>
    </row>
    <row r="24" spans="1:7" ht="15.5" x14ac:dyDescent="0.35">
      <c r="A24" s="236" t="s">
        <v>3047</v>
      </c>
      <c r="B24" s="237"/>
      <c r="C24" s="237"/>
      <c r="D24" s="234"/>
    </row>
    <row r="25" spans="1:7" ht="17" x14ac:dyDescent="0.4">
      <c r="A25" s="56" t="s">
        <v>3038</v>
      </c>
      <c r="B25" s="56" t="s">
        <v>2781</v>
      </c>
      <c r="C25" s="56" t="s">
        <v>3039</v>
      </c>
      <c r="D25" s="235"/>
    </row>
    <row r="26" spans="1:7" ht="31" x14ac:dyDescent="0.35">
      <c r="A26" s="58">
        <v>1</v>
      </c>
      <c r="B26" s="64" t="s">
        <v>3048</v>
      </c>
      <c r="C26" s="58">
        <v>1</v>
      </c>
    </row>
    <row r="27" spans="1:7" ht="15.5" x14ac:dyDescent="0.35">
      <c r="A27" s="58">
        <v>2</v>
      </c>
      <c r="B27" s="65" t="s">
        <v>3049</v>
      </c>
      <c r="C27" s="58">
        <v>4</v>
      </c>
    </row>
    <row r="28" spans="1:7" ht="15.5" x14ac:dyDescent="0.35">
      <c r="A28" s="58">
        <v>3</v>
      </c>
      <c r="B28" s="65" t="s">
        <v>3050</v>
      </c>
      <c r="C28" s="58">
        <v>1</v>
      </c>
    </row>
    <row r="29" spans="1:7" ht="15.5" x14ac:dyDescent="0.35">
      <c r="A29" s="58">
        <v>4</v>
      </c>
      <c r="B29" s="65" t="s">
        <v>3051</v>
      </c>
      <c r="C29" s="58">
        <v>1</v>
      </c>
    </row>
    <row r="30" spans="1:7" ht="15.5" x14ac:dyDescent="0.35">
      <c r="A30" s="58">
        <v>5</v>
      </c>
      <c r="B30" s="65" t="s">
        <v>3052</v>
      </c>
      <c r="C30" s="58">
        <v>2</v>
      </c>
    </row>
    <row r="31" spans="1:7" ht="15.5" x14ac:dyDescent="0.35">
      <c r="A31" s="58">
        <v>6</v>
      </c>
      <c r="B31" s="65" t="s">
        <v>3053</v>
      </c>
      <c r="C31" s="58">
        <v>1</v>
      </c>
    </row>
    <row r="32" spans="1:7" ht="15.5" x14ac:dyDescent="0.35">
      <c r="A32" s="58">
        <v>7</v>
      </c>
      <c r="B32" s="65" t="s">
        <v>3054</v>
      </c>
      <c r="C32" s="58">
        <v>1</v>
      </c>
    </row>
    <row r="33" spans="1:3" ht="15.5" x14ac:dyDescent="0.35">
      <c r="A33" s="58">
        <v>8</v>
      </c>
      <c r="B33" s="65" t="s">
        <v>3055</v>
      </c>
      <c r="C33" s="58">
        <v>1</v>
      </c>
    </row>
    <row r="34" spans="1:3" ht="31" x14ac:dyDescent="0.35">
      <c r="A34" s="58">
        <v>9</v>
      </c>
      <c r="B34" s="66" t="s">
        <v>3056</v>
      </c>
      <c r="C34" s="58">
        <v>1</v>
      </c>
    </row>
    <row r="35" spans="1:3" ht="15.5" x14ac:dyDescent="0.35">
      <c r="A35" s="58">
        <v>10</v>
      </c>
      <c r="B35" s="65" t="s">
        <v>3057</v>
      </c>
      <c r="C35" s="58">
        <v>1</v>
      </c>
    </row>
    <row r="36" spans="1:3" ht="15.5" x14ac:dyDescent="0.35">
      <c r="A36" s="58">
        <v>11</v>
      </c>
      <c r="B36" s="65" t="s">
        <v>3058</v>
      </c>
      <c r="C36" s="58">
        <v>1</v>
      </c>
    </row>
    <row r="37" spans="1:3" ht="15.5" x14ac:dyDescent="0.35">
      <c r="A37" s="58">
        <v>12</v>
      </c>
      <c r="B37" s="65" t="s">
        <v>3059</v>
      </c>
      <c r="C37" s="58">
        <v>1</v>
      </c>
    </row>
    <row r="38" spans="1:3" ht="15.5" x14ac:dyDescent="0.35">
      <c r="A38" s="58">
        <v>13</v>
      </c>
      <c r="B38" s="65" t="s">
        <v>3060</v>
      </c>
      <c r="C38" s="58">
        <v>2</v>
      </c>
    </row>
    <row r="39" spans="1:3" ht="15.5" x14ac:dyDescent="0.35">
      <c r="A39" s="58">
        <v>14</v>
      </c>
      <c r="B39" s="65" t="s">
        <v>3061</v>
      </c>
      <c r="C39" s="58">
        <v>1</v>
      </c>
    </row>
    <row r="40" spans="1:3" ht="31" x14ac:dyDescent="0.35">
      <c r="A40" s="58">
        <v>15</v>
      </c>
      <c r="B40" s="66" t="s">
        <v>3062</v>
      </c>
      <c r="C40" s="58">
        <v>1</v>
      </c>
    </row>
    <row r="41" spans="1:3" ht="15.5" x14ac:dyDescent="0.35">
      <c r="A41" s="58">
        <v>16</v>
      </c>
      <c r="B41" s="65" t="s">
        <v>3063</v>
      </c>
      <c r="C41" s="58">
        <v>1</v>
      </c>
    </row>
    <row r="42" spans="1:3" ht="15.5" x14ac:dyDescent="0.35">
      <c r="A42" s="58">
        <v>17</v>
      </c>
      <c r="B42" s="65" t="s">
        <v>3064</v>
      </c>
      <c r="C42" s="58">
        <v>4</v>
      </c>
    </row>
    <row r="43" spans="1:3" ht="15.5" x14ac:dyDescent="0.35">
      <c r="A43" s="58">
        <v>18</v>
      </c>
      <c r="B43" s="65" t="s">
        <v>3065</v>
      </c>
      <c r="C43" s="58">
        <v>1</v>
      </c>
    </row>
    <row r="44" spans="1:3" ht="15.5" x14ac:dyDescent="0.35">
      <c r="A44" s="58">
        <v>19</v>
      </c>
      <c r="B44" s="65" t="s">
        <v>3066</v>
      </c>
      <c r="C44" s="58">
        <v>1</v>
      </c>
    </row>
    <row r="45" spans="1:3" ht="15.5" x14ac:dyDescent="0.35">
      <c r="A45" s="58">
        <v>20</v>
      </c>
      <c r="B45" s="65" t="s">
        <v>3067</v>
      </c>
      <c r="C45" s="58">
        <v>1</v>
      </c>
    </row>
    <row r="46" spans="1:3" ht="15.5" x14ac:dyDescent="0.35">
      <c r="A46" s="58">
        <v>21</v>
      </c>
      <c r="B46" s="65" t="s">
        <v>3068</v>
      </c>
      <c r="C46" s="58">
        <v>1</v>
      </c>
    </row>
    <row r="47" spans="1:3" ht="15.5" x14ac:dyDescent="0.35">
      <c r="A47" s="58">
        <v>22</v>
      </c>
      <c r="B47" s="65" t="s">
        <v>3069</v>
      </c>
      <c r="C47" s="58">
        <v>2</v>
      </c>
    </row>
    <row r="48" spans="1:3" ht="15.5" x14ac:dyDescent="0.35">
      <c r="A48" s="58">
        <v>23</v>
      </c>
      <c r="B48" s="65" t="s">
        <v>3070</v>
      </c>
      <c r="C48" s="58">
        <v>1</v>
      </c>
    </row>
    <row r="49" spans="1:4" ht="15.5" x14ac:dyDescent="0.35">
      <c r="A49" s="58">
        <v>24</v>
      </c>
      <c r="B49" s="65" t="s">
        <v>3071</v>
      </c>
      <c r="C49" s="58">
        <v>1</v>
      </c>
    </row>
    <row r="50" spans="1:4" ht="15.5" x14ac:dyDescent="0.35">
      <c r="A50" s="58">
        <v>25</v>
      </c>
      <c r="B50" s="65" t="s">
        <v>3072</v>
      </c>
      <c r="C50" s="58">
        <v>2</v>
      </c>
    </row>
    <row r="51" spans="1:4" ht="15.5" x14ac:dyDescent="0.35">
      <c r="A51" s="58">
        <v>26</v>
      </c>
      <c r="B51" s="65" t="s">
        <v>3073</v>
      </c>
      <c r="C51" s="58">
        <v>1</v>
      </c>
    </row>
    <row r="52" spans="1:4" x14ac:dyDescent="0.35">
      <c r="A52" s="58"/>
      <c r="B52" s="63" t="s">
        <v>3046</v>
      </c>
      <c r="C52" s="63">
        <f>SUM(C26:C51)</f>
        <v>36</v>
      </c>
      <c r="D52" s="85"/>
    </row>
  </sheetData>
  <mergeCells count="2">
    <mergeCell ref="A1:C1"/>
    <mergeCell ref="A24:C24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96"/>
  <sheetViews>
    <sheetView topLeftCell="B1" zoomScaleNormal="100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C3" sqref="C3"/>
    </sheetView>
  </sheetViews>
  <sheetFormatPr defaultRowHeight="14.5" x14ac:dyDescent="0.35"/>
  <cols>
    <col min="1" max="1" width="7.453125" customWidth="1"/>
    <col min="2" max="2" width="20" style="62" customWidth="1"/>
    <col min="3" max="3" width="50" customWidth="1"/>
    <col min="4" max="4" width="33.54296875" style="67" customWidth="1"/>
    <col min="5" max="5" width="11.7265625" customWidth="1"/>
    <col min="6" max="6" width="9.54296875" style="67" customWidth="1"/>
    <col min="7" max="7" width="10.26953125" customWidth="1"/>
    <col min="8" max="8" width="13.26953125" customWidth="1"/>
    <col min="12" max="12" width="12.453125" customWidth="1"/>
  </cols>
  <sheetData>
    <row r="1" spans="1:8" ht="15.5" x14ac:dyDescent="0.35">
      <c r="A1" s="236" t="s">
        <v>3074</v>
      </c>
      <c r="B1" s="236"/>
      <c r="C1" s="237"/>
    </row>
    <row r="2" spans="1:8" x14ac:dyDescent="0.35">
      <c r="A2" s="63" t="s">
        <v>3038</v>
      </c>
      <c r="B2" s="63" t="s">
        <v>3075</v>
      </c>
      <c r="C2" s="63" t="s">
        <v>2781</v>
      </c>
      <c r="D2" s="68" t="s">
        <v>3076</v>
      </c>
      <c r="E2" s="63" t="s">
        <v>3077</v>
      </c>
      <c r="F2" s="68" t="s">
        <v>3078</v>
      </c>
      <c r="G2" s="59"/>
      <c r="H2" s="63" t="s">
        <v>3079</v>
      </c>
    </row>
    <row r="3" spans="1:8" ht="17.25" customHeight="1" x14ac:dyDescent="0.35">
      <c r="A3" s="69">
        <v>1</v>
      </c>
      <c r="B3" s="69" t="s">
        <v>3080</v>
      </c>
      <c r="C3" s="61" t="s">
        <v>2913</v>
      </c>
      <c r="D3" s="70" t="s">
        <v>3081</v>
      </c>
      <c r="E3" s="71">
        <v>44529</v>
      </c>
      <c r="F3" s="70">
        <v>10</v>
      </c>
      <c r="G3" s="59" t="s">
        <v>3082</v>
      </c>
      <c r="H3" s="59">
        <v>210</v>
      </c>
    </row>
    <row r="4" spans="1:8" x14ac:dyDescent="0.35">
      <c r="A4" s="69">
        <v>2</v>
      </c>
      <c r="B4" s="69" t="s">
        <v>3083</v>
      </c>
      <c r="C4" s="61" t="s">
        <v>2913</v>
      </c>
      <c r="D4" s="70" t="s">
        <v>3084</v>
      </c>
      <c r="E4" s="71">
        <v>45165</v>
      </c>
      <c r="F4" s="70">
        <v>10</v>
      </c>
      <c r="G4" s="59" t="s">
        <v>3082</v>
      </c>
      <c r="H4" s="59">
        <v>210</v>
      </c>
    </row>
    <row r="5" spans="1:8" x14ac:dyDescent="0.35">
      <c r="A5" s="69">
        <v>3</v>
      </c>
      <c r="B5" s="69" t="s">
        <v>3085</v>
      </c>
      <c r="C5" s="61" t="s">
        <v>2913</v>
      </c>
      <c r="D5" s="70" t="s">
        <v>3086</v>
      </c>
      <c r="E5" s="71">
        <v>44287</v>
      </c>
      <c r="F5" s="70">
        <v>10</v>
      </c>
      <c r="G5" s="59" t="s">
        <v>3082</v>
      </c>
      <c r="H5" s="59">
        <v>210</v>
      </c>
    </row>
    <row r="6" spans="1:8" x14ac:dyDescent="0.35">
      <c r="A6" s="69">
        <v>4</v>
      </c>
      <c r="B6" s="69" t="s">
        <v>3087</v>
      </c>
      <c r="C6" s="61" t="s">
        <v>2913</v>
      </c>
      <c r="D6" s="70" t="s">
        <v>3088</v>
      </c>
      <c r="E6" s="71">
        <v>44555</v>
      </c>
      <c r="F6" s="70">
        <v>10</v>
      </c>
      <c r="G6" s="59" t="s">
        <v>3082</v>
      </c>
      <c r="H6" s="59">
        <v>210</v>
      </c>
    </row>
    <row r="7" spans="1:8" x14ac:dyDescent="0.35">
      <c r="A7" s="69">
        <v>5</v>
      </c>
      <c r="B7" s="69" t="s">
        <v>3089</v>
      </c>
      <c r="C7" s="61" t="s">
        <v>2913</v>
      </c>
      <c r="D7" s="70" t="s">
        <v>3090</v>
      </c>
      <c r="E7" s="71">
        <v>44571</v>
      </c>
      <c r="F7" s="70">
        <v>10</v>
      </c>
      <c r="G7" s="59" t="s">
        <v>3082</v>
      </c>
      <c r="H7" s="59">
        <v>210</v>
      </c>
    </row>
    <row r="8" spans="1:8" x14ac:dyDescent="0.35">
      <c r="A8" s="69">
        <v>6</v>
      </c>
      <c r="B8" s="69" t="s">
        <v>3091</v>
      </c>
      <c r="C8" s="61" t="s">
        <v>2913</v>
      </c>
      <c r="D8" s="70" t="s">
        <v>3092</v>
      </c>
      <c r="E8" s="71">
        <v>44906</v>
      </c>
      <c r="F8" s="70">
        <v>10</v>
      </c>
      <c r="G8" s="59" t="s">
        <v>3082</v>
      </c>
      <c r="H8" s="59">
        <v>210</v>
      </c>
    </row>
    <row r="9" spans="1:8" x14ac:dyDescent="0.35">
      <c r="A9" s="69">
        <v>7</v>
      </c>
      <c r="B9" s="69" t="s">
        <v>3093</v>
      </c>
      <c r="C9" s="61" t="s">
        <v>2913</v>
      </c>
      <c r="D9" s="70" t="s">
        <v>3094</v>
      </c>
      <c r="E9" s="71">
        <v>45788</v>
      </c>
      <c r="F9" s="70">
        <v>10</v>
      </c>
      <c r="G9" s="59" t="s">
        <v>3082</v>
      </c>
      <c r="H9" s="59">
        <v>210</v>
      </c>
    </row>
    <row r="10" spans="1:8" x14ac:dyDescent="0.35">
      <c r="A10" s="69">
        <v>8</v>
      </c>
      <c r="B10" s="69" t="s">
        <v>3095</v>
      </c>
      <c r="C10" s="61" t="s">
        <v>2913</v>
      </c>
      <c r="D10" s="70" t="s">
        <v>3096</v>
      </c>
      <c r="E10" s="71">
        <v>44187</v>
      </c>
      <c r="F10" s="70">
        <v>10</v>
      </c>
      <c r="G10" s="59" t="s">
        <v>3082</v>
      </c>
      <c r="H10" s="59">
        <v>210</v>
      </c>
    </row>
    <row r="11" spans="1:8" x14ac:dyDescent="0.35">
      <c r="A11" s="69">
        <v>9</v>
      </c>
      <c r="B11" s="69" t="s">
        <v>3097</v>
      </c>
      <c r="C11" s="61" t="s">
        <v>2913</v>
      </c>
      <c r="D11" s="70" t="s">
        <v>3098</v>
      </c>
      <c r="E11" s="71">
        <v>44144</v>
      </c>
      <c r="F11" s="70">
        <v>10</v>
      </c>
      <c r="G11" s="59" t="s">
        <v>3082</v>
      </c>
      <c r="H11" s="59">
        <v>210</v>
      </c>
    </row>
    <row r="12" spans="1:8" x14ac:dyDescent="0.35">
      <c r="A12" s="69">
        <v>10</v>
      </c>
      <c r="B12" s="69" t="s">
        <v>3099</v>
      </c>
      <c r="C12" s="61" t="s">
        <v>2913</v>
      </c>
      <c r="D12" s="70" t="s">
        <v>3100</v>
      </c>
      <c r="E12" s="71">
        <v>45688</v>
      </c>
      <c r="F12" s="70">
        <v>10</v>
      </c>
      <c r="G12" s="59" t="s">
        <v>3082</v>
      </c>
      <c r="H12" s="59">
        <v>210</v>
      </c>
    </row>
    <row r="13" spans="1:8" x14ac:dyDescent="0.35">
      <c r="A13" s="69">
        <v>11</v>
      </c>
      <c r="B13" s="69" t="s">
        <v>3101</v>
      </c>
      <c r="C13" s="61" t="s">
        <v>2913</v>
      </c>
      <c r="D13" s="70" t="s">
        <v>3102</v>
      </c>
      <c r="E13" s="71">
        <v>44197</v>
      </c>
      <c r="F13" s="70">
        <v>10</v>
      </c>
      <c r="G13" s="59" t="s">
        <v>3082</v>
      </c>
      <c r="H13" s="59">
        <v>210</v>
      </c>
    </row>
    <row r="14" spans="1:8" x14ac:dyDescent="0.35">
      <c r="A14" s="69">
        <v>12</v>
      </c>
      <c r="B14" s="69" t="s">
        <v>3103</v>
      </c>
      <c r="C14" s="61" t="s">
        <v>2913</v>
      </c>
      <c r="D14" s="70" t="s">
        <v>3104</v>
      </c>
      <c r="E14" s="71">
        <v>44785</v>
      </c>
      <c r="F14" s="70">
        <v>10</v>
      </c>
      <c r="G14" s="59" t="s">
        <v>3082</v>
      </c>
      <c r="H14" s="59">
        <v>210</v>
      </c>
    </row>
    <row r="15" spans="1:8" x14ac:dyDescent="0.35">
      <c r="A15" s="69">
        <v>13</v>
      </c>
      <c r="B15" s="69" t="s">
        <v>3105</v>
      </c>
      <c r="C15" s="61" t="s">
        <v>2913</v>
      </c>
      <c r="D15" s="70" t="s">
        <v>3096</v>
      </c>
      <c r="E15" s="71">
        <v>44187</v>
      </c>
      <c r="F15" s="70">
        <v>10</v>
      </c>
      <c r="G15" s="59" t="s">
        <v>3082</v>
      </c>
      <c r="H15" s="59">
        <v>210</v>
      </c>
    </row>
    <row r="16" spans="1:8" x14ac:dyDescent="0.35">
      <c r="A16" s="69">
        <v>14</v>
      </c>
      <c r="B16" s="72" t="s">
        <v>4006</v>
      </c>
      <c r="C16" s="73" t="s">
        <v>2912</v>
      </c>
      <c r="D16" s="70" t="s">
        <v>3106</v>
      </c>
      <c r="E16" s="71">
        <v>43921</v>
      </c>
      <c r="F16" s="70">
        <v>10</v>
      </c>
      <c r="G16" s="59" t="s">
        <v>3082</v>
      </c>
      <c r="H16" s="59">
        <v>210</v>
      </c>
    </row>
    <row r="17" spans="1:8" x14ac:dyDescent="0.35">
      <c r="A17" s="69">
        <v>15</v>
      </c>
      <c r="B17" s="72" t="s">
        <v>4007</v>
      </c>
      <c r="C17" s="73" t="s">
        <v>3107</v>
      </c>
      <c r="D17" s="70" t="s">
        <v>3108</v>
      </c>
      <c r="E17" s="71">
        <v>45603</v>
      </c>
      <c r="F17" s="70">
        <v>10</v>
      </c>
      <c r="G17" s="59" t="s">
        <v>3082</v>
      </c>
      <c r="H17" s="59">
        <v>210</v>
      </c>
    </row>
    <row r="18" spans="1:8" x14ac:dyDescent="0.35">
      <c r="A18" s="69">
        <v>16</v>
      </c>
      <c r="B18" s="72" t="s">
        <v>4008</v>
      </c>
      <c r="C18" s="73" t="s">
        <v>3109</v>
      </c>
      <c r="D18" s="70" t="s">
        <v>3110</v>
      </c>
      <c r="E18" s="71">
        <v>45606</v>
      </c>
      <c r="F18" s="70">
        <v>10</v>
      </c>
      <c r="G18" s="59" t="s">
        <v>3082</v>
      </c>
      <c r="H18" s="59">
        <v>210</v>
      </c>
    </row>
    <row r="19" spans="1:8" x14ac:dyDescent="0.35">
      <c r="A19" s="69">
        <v>17</v>
      </c>
      <c r="B19" s="72" t="s">
        <v>4009</v>
      </c>
      <c r="C19" s="73" t="s">
        <v>2911</v>
      </c>
      <c r="D19" s="70" t="s">
        <v>3111</v>
      </c>
      <c r="E19" s="71">
        <v>43921</v>
      </c>
      <c r="F19" s="70">
        <v>10</v>
      </c>
      <c r="G19" s="59" t="s">
        <v>3082</v>
      </c>
      <c r="H19" s="59">
        <v>210</v>
      </c>
    </row>
    <row r="20" spans="1:8" ht="15" customHeight="1" x14ac:dyDescent="0.35">
      <c r="A20" s="69">
        <v>18</v>
      </c>
      <c r="B20" s="69" t="s">
        <v>3112</v>
      </c>
      <c r="C20" s="61" t="s">
        <v>2909</v>
      </c>
      <c r="D20" s="70" t="s">
        <v>3113</v>
      </c>
      <c r="E20" s="71">
        <v>45788</v>
      </c>
      <c r="F20" s="70">
        <v>10</v>
      </c>
      <c r="G20" s="59" t="s">
        <v>3114</v>
      </c>
      <c r="H20" s="59">
        <v>240</v>
      </c>
    </row>
    <row r="21" spans="1:8" x14ac:dyDescent="0.35">
      <c r="A21" s="69">
        <v>19</v>
      </c>
      <c r="B21" s="69" t="s">
        <v>3115</v>
      </c>
      <c r="C21" s="61" t="s">
        <v>2909</v>
      </c>
      <c r="D21" s="70" t="s">
        <v>3116</v>
      </c>
      <c r="E21" s="71">
        <v>45257</v>
      </c>
      <c r="F21" s="70">
        <v>10</v>
      </c>
      <c r="G21" s="59" t="s">
        <v>3114</v>
      </c>
      <c r="H21" s="59">
        <v>240</v>
      </c>
    </row>
    <row r="22" spans="1:8" x14ac:dyDescent="0.35">
      <c r="A22" s="69">
        <v>20</v>
      </c>
      <c r="B22" s="69" t="s">
        <v>3117</v>
      </c>
      <c r="C22" s="61" t="s">
        <v>2909</v>
      </c>
      <c r="D22" s="70" t="s">
        <v>3118</v>
      </c>
      <c r="E22" s="71">
        <v>45624</v>
      </c>
      <c r="F22" s="70">
        <v>10</v>
      </c>
      <c r="G22" s="59" t="s">
        <v>3114</v>
      </c>
      <c r="H22" s="59">
        <v>240</v>
      </c>
    </row>
    <row r="23" spans="1:8" x14ac:dyDescent="0.35">
      <c r="A23" s="69">
        <v>21</v>
      </c>
      <c r="B23" s="69" t="s">
        <v>3119</v>
      </c>
      <c r="C23" s="61" t="s">
        <v>2909</v>
      </c>
      <c r="D23" s="70" t="s">
        <v>3120</v>
      </c>
      <c r="E23" s="71">
        <v>45838</v>
      </c>
      <c r="F23" s="70">
        <v>10</v>
      </c>
      <c r="G23" s="59" t="s">
        <v>3114</v>
      </c>
      <c r="H23" s="59">
        <v>240</v>
      </c>
    </row>
    <row r="24" spans="1:8" x14ac:dyDescent="0.35">
      <c r="A24" s="69">
        <v>22</v>
      </c>
      <c r="B24" s="69" t="s">
        <v>3121</v>
      </c>
      <c r="C24" s="61" t="s">
        <v>2909</v>
      </c>
      <c r="D24" s="70" t="s">
        <v>3122</v>
      </c>
      <c r="E24" s="71">
        <v>43828</v>
      </c>
      <c r="F24" s="70">
        <v>10</v>
      </c>
      <c r="G24" s="59" t="s">
        <v>3114</v>
      </c>
      <c r="H24" s="59">
        <v>240</v>
      </c>
    </row>
    <row r="25" spans="1:8" x14ac:dyDescent="0.35">
      <c r="A25" s="69">
        <v>23</v>
      </c>
      <c r="B25" s="69" t="s">
        <v>3123</v>
      </c>
      <c r="C25" s="61" t="s">
        <v>2909</v>
      </c>
      <c r="D25" s="70" t="s">
        <v>3124</v>
      </c>
      <c r="E25" s="71">
        <v>45593</v>
      </c>
      <c r="F25" s="70">
        <v>10</v>
      </c>
      <c r="G25" s="59" t="s">
        <v>3114</v>
      </c>
      <c r="H25" s="59">
        <v>240</v>
      </c>
    </row>
    <row r="26" spans="1:8" x14ac:dyDescent="0.35">
      <c r="A26" s="69">
        <v>24</v>
      </c>
      <c r="B26" s="69" t="s">
        <v>3125</v>
      </c>
      <c r="C26" s="61" t="s">
        <v>2909</v>
      </c>
      <c r="D26" s="70" t="s">
        <v>3126</v>
      </c>
      <c r="E26" s="71">
        <v>44641</v>
      </c>
      <c r="F26" s="70">
        <v>10</v>
      </c>
      <c r="G26" s="59" t="s">
        <v>3114</v>
      </c>
      <c r="H26" s="59">
        <v>240</v>
      </c>
    </row>
    <row r="27" spans="1:8" x14ac:dyDescent="0.35">
      <c r="A27" s="69">
        <v>25</v>
      </c>
      <c r="B27" s="69" t="s">
        <v>3127</v>
      </c>
      <c r="C27" s="61" t="s">
        <v>2909</v>
      </c>
      <c r="D27" s="70" t="s">
        <v>3128</v>
      </c>
      <c r="E27" s="71">
        <v>43885</v>
      </c>
      <c r="F27" s="70">
        <v>10</v>
      </c>
      <c r="G27" s="59" t="s">
        <v>3114</v>
      </c>
      <c r="H27" s="59">
        <v>240</v>
      </c>
    </row>
    <row r="28" spans="1:8" x14ac:dyDescent="0.35">
      <c r="A28" s="69">
        <v>26</v>
      </c>
      <c r="B28" s="69" t="s">
        <v>3129</v>
      </c>
      <c r="C28" s="61" t="s">
        <v>2909</v>
      </c>
      <c r="D28" s="70" t="s">
        <v>3130</v>
      </c>
      <c r="E28" s="71">
        <v>44192</v>
      </c>
      <c r="F28" s="70">
        <v>10</v>
      </c>
      <c r="G28" s="59" t="s">
        <v>3114</v>
      </c>
      <c r="H28" s="59">
        <v>240</v>
      </c>
    </row>
    <row r="29" spans="1:8" x14ac:dyDescent="0.35">
      <c r="A29" s="69">
        <v>27</v>
      </c>
      <c r="B29" s="69" t="s">
        <v>3131</v>
      </c>
      <c r="C29" s="61" t="s">
        <v>2909</v>
      </c>
      <c r="D29" s="70" t="s">
        <v>3132</v>
      </c>
      <c r="E29" s="71">
        <v>45411</v>
      </c>
      <c r="F29" s="70">
        <v>10</v>
      </c>
      <c r="G29" s="59" t="s">
        <v>3114</v>
      </c>
      <c r="H29" s="59">
        <v>240</v>
      </c>
    </row>
    <row r="30" spans="1:8" x14ac:dyDescent="0.35">
      <c r="A30" s="69">
        <v>28</v>
      </c>
      <c r="B30" s="69" t="s">
        <v>3133</v>
      </c>
      <c r="C30" s="61" t="s">
        <v>2909</v>
      </c>
      <c r="D30" s="70" t="s">
        <v>3134</v>
      </c>
      <c r="E30" s="71">
        <v>44296</v>
      </c>
      <c r="F30" s="70">
        <v>10</v>
      </c>
      <c r="G30" s="59" t="s">
        <v>3114</v>
      </c>
      <c r="H30" s="59">
        <v>240</v>
      </c>
    </row>
    <row r="31" spans="1:8" x14ac:dyDescent="0.35">
      <c r="A31" s="69">
        <v>29</v>
      </c>
      <c r="B31" s="69" t="s">
        <v>3135</v>
      </c>
      <c r="C31" s="61" t="s">
        <v>2909</v>
      </c>
      <c r="D31" s="70" t="s">
        <v>3136</v>
      </c>
      <c r="E31" s="71">
        <v>43522</v>
      </c>
      <c r="F31" s="70">
        <v>10</v>
      </c>
      <c r="G31" s="59" t="s">
        <v>3114</v>
      </c>
      <c r="H31" s="59">
        <v>240</v>
      </c>
    </row>
    <row r="32" spans="1:8" x14ac:dyDescent="0.35">
      <c r="A32" s="69">
        <v>30</v>
      </c>
      <c r="B32" s="69" t="s">
        <v>3137</v>
      </c>
      <c r="C32" s="61" t="s">
        <v>2909</v>
      </c>
      <c r="D32" s="70" t="s">
        <v>3138</v>
      </c>
      <c r="E32" s="71">
        <v>44557</v>
      </c>
      <c r="F32" s="70">
        <v>10</v>
      </c>
      <c r="G32" s="59" t="s">
        <v>3114</v>
      </c>
      <c r="H32" s="59">
        <v>240</v>
      </c>
    </row>
    <row r="33" spans="1:12" ht="15" customHeight="1" x14ac:dyDescent="0.35">
      <c r="A33" s="69">
        <v>31</v>
      </c>
      <c r="B33" s="69" t="s">
        <v>3139</v>
      </c>
      <c r="C33" s="61" t="s">
        <v>2921</v>
      </c>
      <c r="D33" s="70" t="s">
        <v>3140</v>
      </c>
      <c r="E33" s="71">
        <v>44509</v>
      </c>
      <c r="F33" s="70">
        <v>10</v>
      </c>
      <c r="G33" s="59" t="s">
        <v>3114</v>
      </c>
      <c r="H33" s="59">
        <v>240</v>
      </c>
    </row>
    <row r="34" spans="1:12" x14ac:dyDescent="0.35">
      <c r="A34" s="69">
        <v>32</v>
      </c>
      <c r="B34" s="69" t="s">
        <v>3141</v>
      </c>
      <c r="C34" s="61" t="s">
        <v>2921</v>
      </c>
      <c r="D34" s="70" t="s">
        <v>3142</v>
      </c>
      <c r="E34" s="71">
        <v>44053</v>
      </c>
      <c r="F34" s="70">
        <v>8</v>
      </c>
      <c r="G34" s="59" t="s">
        <v>3143</v>
      </c>
      <c r="H34" s="59">
        <v>392</v>
      </c>
    </row>
    <row r="35" spans="1:12" x14ac:dyDescent="0.35">
      <c r="A35" s="69">
        <v>33</v>
      </c>
      <c r="B35" s="69" t="s">
        <v>3144</v>
      </c>
      <c r="C35" s="61" t="s">
        <v>2921</v>
      </c>
      <c r="D35" s="70" t="s">
        <v>3145</v>
      </c>
      <c r="E35" s="71">
        <v>44450</v>
      </c>
      <c r="F35" s="70">
        <v>8</v>
      </c>
      <c r="G35" s="59" t="s">
        <v>3143</v>
      </c>
      <c r="H35" s="59">
        <v>392</v>
      </c>
    </row>
    <row r="36" spans="1:12" x14ac:dyDescent="0.35">
      <c r="A36" s="69">
        <v>34</v>
      </c>
      <c r="B36" s="69" t="s">
        <v>3146</v>
      </c>
      <c r="C36" s="61" t="s">
        <v>2920</v>
      </c>
      <c r="D36" s="70" t="s">
        <v>3147</v>
      </c>
      <c r="E36" s="71">
        <v>44134</v>
      </c>
      <c r="F36" s="70">
        <v>8</v>
      </c>
      <c r="G36" s="59" t="s">
        <v>3143</v>
      </c>
      <c r="H36" s="59">
        <v>392</v>
      </c>
    </row>
    <row r="37" spans="1:12" x14ac:dyDescent="0.35">
      <c r="A37" s="69">
        <v>35</v>
      </c>
      <c r="B37" s="69" t="s">
        <v>3148</v>
      </c>
      <c r="C37" s="61" t="s">
        <v>2918</v>
      </c>
      <c r="D37" s="70" t="s">
        <v>3149</v>
      </c>
      <c r="E37" s="71">
        <v>45870</v>
      </c>
      <c r="F37" s="70">
        <v>8</v>
      </c>
      <c r="G37" s="59" t="s">
        <v>3150</v>
      </c>
      <c r="H37" s="59">
        <v>376</v>
      </c>
    </row>
    <row r="38" spans="1:12" x14ac:dyDescent="0.35">
      <c r="A38" s="69">
        <v>36</v>
      </c>
      <c r="B38" s="69" t="s">
        <v>3151</v>
      </c>
      <c r="C38" s="61" t="s">
        <v>2918</v>
      </c>
      <c r="D38" s="70" t="s">
        <v>3152</v>
      </c>
      <c r="E38" s="71">
        <v>44133</v>
      </c>
      <c r="F38" s="70">
        <v>8</v>
      </c>
      <c r="G38" s="59" t="s">
        <v>3150</v>
      </c>
      <c r="H38" s="59">
        <v>376</v>
      </c>
    </row>
    <row r="39" spans="1:12" x14ac:dyDescent="0.35">
      <c r="A39" s="69">
        <v>37</v>
      </c>
      <c r="B39" s="69" t="s">
        <v>3153</v>
      </c>
      <c r="C39" s="61" t="s">
        <v>2918</v>
      </c>
      <c r="D39" s="70" t="s">
        <v>3154</v>
      </c>
      <c r="E39" s="71">
        <v>44558</v>
      </c>
      <c r="F39" s="70">
        <v>8</v>
      </c>
      <c r="G39" s="59" t="s">
        <v>3150</v>
      </c>
      <c r="H39" s="59">
        <v>376</v>
      </c>
    </row>
    <row r="40" spans="1:12" x14ac:dyDescent="0.35">
      <c r="A40" s="69">
        <v>38</v>
      </c>
      <c r="B40" s="69" t="s">
        <v>3155</v>
      </c>
      <c r="C40" s="61" t="s">
        <v>2918</v>
      </c>
      <c r="D40" s="70" t="s">
        <v>3156</v>
      </c>
      <c r="E40" s="71">
        <v>45596</v>
      </c>
      <c r="F40" s="70">
        <v>8</v>
      </c>
      <c r="G40" s="59" t="s">
        <v>3150</v>
      </c>
      <c r="H40" s="59">
        <v>376</v>
      </c>
    </row>
    <row r="41" spans="1:12" x14ac:dyDescent="0.35">
      <c r="A41" s="69">
        <v>39</v>
      </c>
      <c r="B41" s="69" t="s">
        <v>3157</v>
      </c>
      <c r="C41" s="61" t="s">
        <v>2918</v>
      </c>
      <c r="D41" s="70" t="s">
        <v>3158</v>
      </c>
      <c r="E41" s="71">
        <v>45289</v>
      </c>
      <c r="F41" s="70">
        <v>8</v>
      </c>
      <c r="G41" s="59" t="s">
        <v>3150</v>
      </c>
      <c r="H41" s="59">
        <v>376</v>
      </c>
    </row>
    <row r="42" spans="1:12" x14ac:dyDescent="0.35">
      <c r="A42" s="69">
        <v>40</v>
      </c>
      <c r="B42" s="69" t="s">
        <v>3159</v>
      </c>
      <c r="C42" s="61" t="s">
        <v>2918</v>
      </c>
      <c r="D42" s="70" t="s">
        <v>3160</v>
      </c>
      <c r="E42" s="71">
        <v>45607</v>
      </c>
      <c r="F42" s="70">
        <v>8</v>
      </c>
      <c r="G42" s="59" t="s">
        <v>3150</v>
      </c>
      <c r="H42" s="59">
        <v>376</v>
      </c>
    </row>
    <row r="43" spans="1:12" x14ac:dyDescent="0.35">
      <c r="A43" s="69">
        <v>41</v>
      </c>
      <c r="B43" s="69" t="s">
        <v>3161</v>
      </c>
      <c r="C43" s="61" t="s">
        <v>2918</v>
      </c>
      <c r="D43" s="70" t="s">
        <v>3162</v>
      </c>
      <c r="E43" s="71">
        <v>44376</v>
      </c>
      <c r="F43" s="70">
        <v>8</v>
      </c>
      <c r="G43" s="59" t="s">
        <v>3150</v>
      </c>
      <c r="H43" s="59">
        <v>376</v>
      </c>
    </row>
    <row r="44" spans="1:12" x14ac:dyDescent="0.35">
      <c r="A44" s="69">
        <v>42</v>
      </c>
      <c r="B44" s="69" t="s">
        <v>3163</v>
      </c>
      <c r="C44" s="61" t="s">
        <v>2918</v>
      </c>
      <c r="D44" s="70" t="s">
        <v>3164</v>
      </c>
      <c r="E44" s="71">
        <v>44647</v>
      </c>
      <c r="F44" s="70">
        <v>8</v>
      </c>
      <c r="G44" s="59" t="s">
        <v>3150</v>
      </c>
      <c r="H44" s="59">
        <v>376</v>
      </c>
    </row>
    <row r="45" spans="1:12" x14ac:dyDescent="0.35">
      <c r="A45" s="69">
        <v>43</v>
      </c>
      <c r="B45" s="69" t="s">
        <v>3165</v>
      </c>
      <c r="C45" s="61" t="s">
        <v>2918</v>
      </c>
      <c r="D45" s="70" t="s">
        <v>3166</v>
      </c>
      <c r="E45" s="71">
        <v>44192</v>
      </c>
      <c r="F45" s="70">
        <v>8</v>
      </c>
      <c r="G45" s="59" t="s">
        <v>3150</v>
      </c>
      <c r="H45" s="59">
        <v>376</v>
      </c>
    </row>
    <row r="46" spans="1:12" x14ac:dyDescent="0.35">
      <c r="A46" s="69">
        <v>44</v>
      </c>
      <c r="B46" s="69" t="s">
        <v>3167</v>
      </c>
      <c r="C46" s="61" t="s">
        <v>2918</v>
      </c>
      <c r="D46" s="70" t="s">
        <v>3168</v>
      </c>
      <c r="E46" s="71">
        <v>44153</v>
      </c>
      <c r="F46" s="70">
        <v>8</v>
      </c>
      <c r="G46" s="59" t="s">
        <v>3150</v>
      </c>
      <c r="H46" s="59">
        <v>376</v>
      </c>
    </row>
    <row r="47" spans="1:12" x14ac:dyDescent="0.35">
      <c r="A47" s="69">
        <v>45</v>
      </c>
      <c r="B47" s="69" t="s">
        <v>3169</v>
      </c>
      <c r="C47" s="61" t="s">
        <v>2918</v>
      </c>
      <c r="D47" s="70" t="s">
        <v>3170</v>
      </c>
      <c r="E47" s="71">
        <v>44135</v>
      </c>
      <c r="F47" s="70">
        <v>8</v>
      </c>
      <c r="G47" s="59" t="s">
        <v>3150</v>
      </c>
      <c r="H47" s="59">
        <v>376</v>
      </c>
    </row>
    <row r="48" spans="1:12" x14ac:dyDescent="0.35">
      <c r="A48" s="69">
        <v>46</v>
      </c>
      <c r="B48" s="69" t="s">
        <v>3171</v>
      </c>
      <c r="C48" s="61" t="s">
        <v>2918</v>
      </c>
      <c r="D48" s="70" t="s">
        <v>3172</v>
      </c>
      <c r="E48" s="71">
        <v>45866</v>
      </c>
      <c r="F48" s="70">
        <v>8</v>
      </c>
      <c r="G48" s="59" t="s">
        <v>3150</v>
      </c>
      <c r="H48" s="59">
        <v>376</v>
      </c>
      <c r="L48" s="74"/>
    </row>
    <row r="49" spans="1:9" x14ac:dyDescent="0.35">
      <c r="A49" s="69">
        <v>47</v>
      </c>
      <c r="B49" s="69" t="s">
        <v>3173</v>
      </c>
      <c r="C49" s="61" t="s">
        <v>2918</v>
      </c>
      <c r="D49" s="70" t="s">
        <v>3174</v>
      </c>
      <c r="E49" s="71">
        <v>44742</v>
      </c>
      <c r="F49" s="70">
        <v>8</v>
      </c>
      <c r="G49" s="59" t="s">
        <v>3150</v>
      </c>
      <c r="H49" s="59">
        <v>376</v>
      </c>
    </row>
    <row r="50" spans="1:9" x14ac:dyDescent="0.35">
      <c r="A50" s="69">
        <v>48</v>
      </c>
      <c r="B50" s="69" t="s">
        <v>3175</v>
      </c>
      <c r="C50" s="61" t="s">
        <v>2918</v>
      </c>
      <c r="D50" s="70" t="s">
        <v>3176</v>
      </c>
      <c r="E50" s="71">
        <v>45844</v>
      </c>
      <c r="F50" s="70">
        <v>8</v>
      </c>
      <c r="G50" s="59" t="s">
        <v>3150</v>
      </c>
      <c r="H50" s="59">
        <v>376</v>
      </c>
    </row>
    <row r="51" spans="1:9" x14ac:dyDescent="0.35">
      <c r="A51" s="69">
        <v>49</v>
      </c>
      <c r="B51" s="69" t="s">
        <v>3177</v>
      </c>
      <c r="C51" s="61" t="s">
        <v>2918</v>
      </c>
      <c r="D51" s="70" t="s">
        <v>3178</v>
      </c>
      <c r="E51" s="71">
        <v>44910</v>
      </c>
      <c r="F51" s="70">
        <v>8</v>
      </c>
      <c r="G51" s="59" t="s">
        <v>3150</v>
      </c>
      <c r="H51" s="59">
        <v>376</v>
      </c>
    </row>
    <row r="52" spans="1:9" x14ac:dyDescent="0.35">
      <c r="A52" s="69">
        <v>50</v>
      </c>
      <c r="B52" s="62" t="s">
        <v>3179</v>
      </c>
      <c r="C52" s="61" t="s">
        <v>2918</v>
      </c>
      <c r="D52" s="70" t="s">
        <v>3180</v>
      </c>
      <c r="E52" s="71">
        <v>45407</v>
      </c>
      <c r="F52" s="70">
        <v>8</v>
      </c>
      <c r="G52" s="59" t="s">
        <v>3150</v>
      </c>
      <c r="H52" s="59">
        <v>376</v>
      </c>
    </row>
    <row r="53" spans="1:9" x14ac:dyDescent="0.35">
      <c r="A53" s="69">
        <v>51</v>
      </c>
      <c r="B53" s="69" t="s">
        <v>3181</v>
      </c>
      <c r="C53" s="61" t="s">
        <v>2918</v>
      </c>
      <c r="D53" s="70" t="s">
        <v>3182</v>
      </c>
      <c r="E53" s="71">
        <v>44146</v>
      </c>
      <c r="F53" s="70">
        <v>8</v>
      </c>
      <c r="G53" s="59" t="s">
        <v>3150</v>
      </c>
      <c r="H53" s="59">
        <v>376</v>
      </c>
    </row>
    <row r="54" spans="1:9" x14ac:dyDescent="0.35">
      <c r="A54" s="69">
        <v>52</v>
      </c>
      <c r="B54" s="69" t="s">
        <v>3183</v>
      </c>
      <c r="C54" s="61" t="s">
        <v>2918</v>
      </c>
      <c r="D54" s="70" t="s">
        <v>3184</v>
      </c>
      <c r="E54" s="71">
        <v>45170</v>
      </c>
      <c r="F54" s="70">
        <v>8</v>
      </c>
      <c r="G54" s="59" t="s">
        <v>3150</v>
      </c>
      <c r="H54" s="59">
        <v>376</v>
      </c>
    </row>
    <row r="55" spans="1:9" x14ac:dyDescent="0.35">
      <c r="A55" s="69">
        <v>53</v>
      </c>
      <c r="B55" s="69" t="s">
        <v>3185</v>
      </c>
      <c r="C55" s="61" t="s">
        <v>2918</v>
      </c>
      <c r="D55" s="70" t="s">
        <v>3186</v>
      </c>
      <c r="E55" s="71">
        <v>44126</v>
      </c>
      <c r="F55" s="70">
        <v>8</v>
      </c>
      <c r="G55" s="59" t="s">
        <v>3150</v>
      </c>
      <c r="H55" s="59">
        <v>376</v>
      </c>
    </row>
    <row r="56" spans="1:9" x14ac:dyDescent="0.35">
      <c r="A56" s="69">
        <v>54</v>
      </c>
      <c r="B56" s="72" t="s">
        <v>3187</v>
      </c>
      <c r="C56" s="75" t="s">
        <v>2919</v>
      </c>
      <c r="D56" s="70" t="s">
        <v>3160</v>
      </c>
      <c r="E56" s="71">
        <v>45607</v>
      </c>
      <c r="F56" s="70">
        <v>8</v>
      </c>
      <c r="G56" s="59" t="s">
        <v>3188</v>
      </c>
      <c r="H56" s="59">
        <v>240</v>
      </c>
    </row>
    <row r="57" spans="1:9" ht="30" customHeight="1" x14ac:dyDescent="0.35">
      <c r="A57" s="69">
        <v>55</v>
      </c>
      <c r="B57" s="69" t="s">
        <v>3189</v>
      </c>
      <c r="C57" s="61" t="s">
        <v>2914</v>
      </c>
      <c r="D57" s="70" t="s">
        <v>3190</v>
      </c>
      <c r="E57" s="71">
        <v>45743</v>
      </c>
      <c r="F57" s="70">
        <v>2</v>
      </c>
      <c r="G57" s="59"/>
      <c r="H57" s="59">
        <v>150</v>
      </c>
    </row>
    <row r="58" spans="1:9" ht="17.25" customHeight="1" x14ac:dyDescent="0.35">
      <c r="A58" s="69">
        <v>56</v>
      </c>
      <c r="B58" s="69" t="s">
        <v>3191</v>
      </c>
      <c r="C58" s="61" t="s">
        <v>2926</v>
      </c>
      <c r="D58" s="70" t="s">
        <v>3192</v>
      </c>
      <c r="E58" s="71">
        <v>45249</v>
      </c>
      <c r="F58" s="70">
        <v>8</v>
      </c>
      <c r="G58" s="59" t="s">
        <v>3193</v>
      </c>
      <c r="H58" s="59">
        <v>96</v>
      </c>
    </row>
    <row r="59" spans="1:9" x14ac:dyDescent="0.35">
      <c r="A59" s="69">
        <v>57</v>
      </c>
      <c r="B59" s="69" t="s">
        <v>3194</v>
      </c>
      <c r="C59" s="61" t="s">
        <v>2926</v>
      </c>
      <c r="D59" s="70" t="s">
        <v>3195</v>
      </c>
      <c r="E59" s="71">
        <v>44121</v>
      </c>
      <c r="F59" s="70">
        <v>8</v>
      </c>
      <c r="G59" s="59" t="s">
        <v>3193</v>
      </c>
      <c r="H59" s="59">
        <v>96</v>
      </c>
    </row>
    <row r="60" spans="1:9" ht="15" customHeight="1" x14ac:dyDescent="0.35">
      <c r="A60" s="69">
        <v>58</v>
      </c>
      <c r="B60" s="69" t="s">
        <v>3196</v>
      </c>
      <c r="C60" s="61" t="s">
        <v>2905</v>
      </c>
      <c r="D60" s="70" t="s">
        <v>3197</v>
      </c>
      <c r="E60" s="71">
        <v>44353</v>
      </c>
      <c r="F60" s="70">
        <v>8</v>
      </c>
      <c r="G60" s="59" t="s">
        <v>3198</v>
      </c>
      <c r="H60" s="59">
        <v>248</v>
      </c>
      <c r="I60" t="s">
        <v>3971</v>
      </c>
    </row>
    <row r="61" spans="1:9" x14ac:dyDescent="0.35">
      <c r="A61" s="69">
        <v>59</v>
      </c>
      <c r="B61" s="69" t="s">
        <v>3199</v>
      </c>
      <c r="C61" s="61" t="s">
        <v>2905</v>
      </c>
      <c r="D61" s="70" t="s">
        <v>3200</v>
      </c>
      <c r="E61" s="71">
        <v>44770</v>
      </c>
      <c r="F61" s="70">
        <v>8</v>
      </c>
      <c r="G61" s="59" t="s">
        <v>3198</v>
      </c>
      <c r="H61" s="59">
        <v>248</v>
      </c>
    </row>
    <row r="62" spans="1:9" ht="15" customHeight="1" x14ac:dyDescent="0.35">
      <c r="A62" s="69">
        <v>60</v>
      </c>
      <c r="B62" s="69" t="s">
        <v>3201</v>
      </c>
      <c r="C62" s="61" t="s">
        <v>2904</v>
      </c>
      <c r="D62" s="70" t="s">
        <v>3202</v>
      </c>
      <c r="E62" s="71">
        <v>45649</v>
      </c>
      <c r="F62" s="70">
        <v>8</v>
      </c>
      <c r="G62" s="59"/>
      <c r="H62" s="59">
        <v>150</v>
      </c>
    </row>
    <row r="63" spans="1:9" ht="15" customHeight="1" x14ac:dyDescent="0.35">
      <c r="A63" s="69">
        <v>61</v>
      </c>
      <c r="B63" s="69" t="s">
        <v>3203</v>
      </c>
      <c r="C63" s="61" t="s">
        <v>2904</v>
      </c>
      <c r="D63" s="70" t="s">
        <v>3204</v>
      </c>
      <c r="E63" s="71">
        <v>45275</v>
      </c>
      <c r="F63" s="70">
        <v>8</v>
      </c>
      <c r="G63" s="59"/>
      <c r="H63" s="59">
        <v>150</v>
      </c>
    </row>
    <row r="64" spans="1:9" ht="15" customHeight="1" x14ac:dyDescent="0.35">
      <c r="A64" s="69">
        <v>62</v>
      </c>
      <c r="B64" s="69" t="s">
        <v>3205</v>
      </c>
      <c r="C64" s="61" t="s">
        <v>2904</v>
      </c>
      <c r="D64" s="70" t="s">
        <v>3206</v>
      </c>
      <c r="E64" s="71">
        <v>45491</v>
      </c>
      <c r="F64" s="70">
        <v>8</v>
      </c>
      <c r="G64" s="59"/>
      <c r="H64" s="59">
        <v>150</v>
      </c>
    </row>
    <row r="65" spans="1:10" ht="15" customHeight="1" x14ac:dyDescent="0.35">
      <c r="A65" s="69">
        <v>63</v>
      </c>
      <c r="B65" s="69" t="s">
        <v>3207</v>
      </c>
      <c r="C65" s="61" t="s">
        <v>2904</v>
      </c>
      <c r="D65" s="70" t="s">
        <v>3208</v>
      </c>
      <c r="E65" s="71">
        <v>45859</v>
      </c>
      <c r="F65" s="70">
        <v>8</v>
      </c>
      <c r="G65" s="59"/>
      <c r="H65" s="59">
        <v>150</v>
      </c>
    </row>
    <row r="66" spans="1:10" ht="15" customHeight="1" x14ac:dyDescent="0.35">
      <c r="A66" s="69">
        <v>64</v>
      </c>
      <c r="B66" s="69" t="s">
        <v>3209</v>
      </c>
      <c r="C66" s="61" t="s">
        <v>2904</v>
      </c>
      <c r="D66" s="70" t="s">
        <v>3210</v>
      </c>
      <c r="E66" s="71">
        <v>44652</v>
      </c>
      <c r="F66" s="70">
        <v>8</v>
      </c>
      <c r="G66" s="59"/>
      <c r="H66" s="59">
        <v>150</v>
      </c>
    </row>
    <row r="67" spans="1:10" ht="15" customHeight="1" x14ac:dyDescent="0.35">
      <c r="A67" s="69">
        <v>65</v>
      </c>
      <c r="B67" s="69" t="s">
        <v>3211</v>
      </c>
      <c r="C67" s="61" t="s">
        <v>2904</v>
      </c>
      <c r="D67" s="70" t="s">
        <v>3212</v>
      </c>
      <c r="E67" s="71">
        <v>44129</v>
      </c>
      <c r="F67" s="70">
        <v>8</v>
      </c>
      <c r="G67" s="59"/>
      <c r="H67" s="59">
        <v>150</v>
      </c>
    </row>
    <row r="68" spans="1:10" x14ac:dyDescent="0.35">
      <c r="A68" s="69">
        <v>66</v>
      </c>
      <c r="B68" s="72" t="s">
        <v>3596</v>
      </c>
      <c r="C68" s="73" t="s">
        <v>3213</v>
      </c>
      <c r="D68" s="70" t="s">
        <v>3214</v>
      </c>
      <c r="E68" s="71">
        <v>45599</v>
      </c>
      <c r="F68" s="70">
        <v>8</v>
      </c>
      <c r="G68" s="59"/>
      <c r="H68" s="59">
        <v>150</v>
      </c>
      <c r="J68" t="str">
        <f>VLOOKUP("GA-04-T-2612",VehLicense,2,FALSE)</f>
        <v xml:space="preserve">Carambolim to Panaji Market via Diwar Ferry and back </v>
      </c>
    </row>
    <row r="69" spans="1:10" ht="15" customHeight="1" x14ac:dyDescent="0.35">
      <c r="A69" s="69">
        <v>67</v>
      </c>
      <c r="B69" s="69" t="s">
        <v>3215</v>
      </c>
      <c r="C69" s="61" t="s">
        <v>2917</v>
      </c>
      <c r="D69" s="70" t="s">
        <v>3216</v>
      </c>
      <c r="E69" s="71">
        <v>44201</v>
      </c>
      <c r="F69" s="70">
        <v>10</v>
      </c>
      <c r="G69" s="59" t="s">
        <v>3217</v>
      </c>
      <c r="H69" s="59">
        <v>170</v>
      </c>
    </row>
    <row r="70" spans="1:10" ht="15" customHeight="1" x14ac:dyDescent="0.35">
      <c r="A70" s="69">
        <v>68</v>
      </c>
      <c r="B70" s="69" t="s">
        <v>3218</v>
      </c>
      <c r="C70" s="61" t="s">
        <v>2917</v>
      </c>
      <c r="D70" s="70" t="s">
        <v>3219</v>
      </c>
      <c r="E70" s="71">
        <v>44074</v>
      </c>
      <c r="F70" s="70">
        <v>10</v>
      </c>
      <c r="G70" s="59" t="s">
        <v>3217</v>
      </c>
      <c r="H70" s="59">
        <v>170</v>
      </c>
    </row>
    <row r="71" spans="1:10" ht="15" customHeight="1" x14ac:dyDescent="0.35">
      <c r="A71" s="69">
        <v>69</v>
      </c>
      <c r="B71" s="69" t="s">
        <v>3220</v>
      </c>
      <c r="C71" s="61" t="s">
        <v>2917</v>
      </c>
      <c r="D71" s="70" t="s">
        <v>3221</v>
      </c>
      <c r="E71" s="71">
        <v>44857</v>
      </c>
      <c r="F71" s="70">
        <v>10</v>
      </c>
      <c r="G71" s="59" t="s">
        <v>3217</v>
      </c>
      <c r="H71" s="59">
        <v>170</v>
      </c>
    </row>
    <row r="72" spans="1:10" ht="15" customHeight="1" x14ac:dyDescent="0.35">
      <c r="A72" s="69">
        <v>70</v>
      </c>
      <c r="B72" s="69" t="s">
        <v>3222</v>
      </c>
      <c r="C72" s="61" t="s">
        <v>2917</v>
      </c>
      <c r="D72" s="70" t="s">
        <v>3223</v>
      </c>
      <c r="E72" s="71">
        <v>44503</v>
      </c>
      <c r="F72" s="70">
        <v>10</v>
      </c>
      <c r="G72" s="59" t="s">
        <v>3217</v>
      </c>
      <c r="H72" s="59">
        <v>170</v>
      </c>
    </row>
    <row r="73" spans="1:10" ht="15" customHeight="1" x14ac:dyDescent="0.35">
      <c r="A73" s="69">
        <v>71</v>
      </c>
      <c r="B73" s="69" t="s">
        <v>3224</v>
      </c>
      <c r="C73" s="61" t="s">
        <v>2917</v>
      </c>
      <c r="D73" s="70" t="s">
        <v>3225</v>
      </c>
      <c r="E73" s="71">
        <v>45260</v>
      </c>
      <c r="F73" s="70">
        <v>10</v>
      </c>
      <c r="G73" s="59" t="s">
        <v>3217</v>
      </c>
      <c r="H73" s="59">
        <v>170</v>
      </c>
    </row>
    <row r="74" spans="1:10" ht="15" customHeight="1" x14ac:dyDescent="0.35">
      <c r="A74" s="69">
        <v>72</v>
      </c>
      <c r="B74" s="69" t="s">
        <v>3226</v>
      </c>
      <c r="C74" s="61" t="s">
        <v>2917</v>
      </c>
      <c r="D74" s="70" t="s">
        <v>3227</v>
      </c>
      <c r="E74" s="71">
        <v>44553</v>
      </c>
      <c r="F74" s="70">
        <v>10</v>
      </c>
      <c r="G74" s="59" t="s">
        <v>3217</v>
      </c>
      <c r="H74" s="59">
        <v>170</v>
      </c>
    </row>
    <row r="75" spans="1:10" ht="15" customHeight="1" x14ac:dyDescent="0.35">
      <c r="A75" s="69">
        <v>73</v>
      </c>
      <c r="B75" s="69" t="s">
        <v>3228</v>
      </c>
      <c r="C75" s="61" t="s">
        <v>2917</v>
      </c>
      <c r="D75" s="70" t="s">
        <v>3229</v>
      </c>
      <c r="E75" s="71">
        <v>45170</v>
      </c>
      <c r="F75" s="70">
        <v>10</v>
      </c>
      <c r="G75" s="59" t="s">
        <v>3217</v>
      </c>
      <c r="H75" s="59">
        <v>170</v>
      </c>
    </row>
    <row r="76" spans="1:10" ht="15" customHeight="1" x14ac:dyDescent="0.35">
      <c r="A76" s="69">
        <v>74</v>
      </c>
      <c r="B76" s="69" t="s">
        <v>3230</v>
      </c>
      <c r="C76" s="61" t="s">
        <v>2916</v>
      </c>
      <c r="D76" s="70" t="s">
        <v>3231</v>
      </c>
      <c r="E76" s="71">
        <v>45170</v>
      </c>
      <c r="F76" s="70">
        <v>10</v>
      </c>
      <c r="G76" s="59" t="s">
        <v>3232</v>
      </c>
      <c r="H76" s="59">
        <v>180</v>
      </c>
    </row>
    <row r="77" spans="1:10" ht="15" customHeight="1" x14ac:dyDescent="0.35">
      <c r="A77" s="69">
        <v>75</v>
      </c>
      <c r="B77" s="69" t="s">
        <v>3233</v>
      </c>
      <c r="C77" s="61" t="s">
        <v>2916</v>
      </c>
      <c r="D77" s="70" t="s">
        <v>3234</v>
      </c>
      <c r="E77" s="71">
        <v>45625</v>
      </c>
      <c r="F77" s="70">
        <v>10</v>
      </c>
      <c r="G77" s="59" t="s">
        <v>3232</v>
      </c>
      <c r="H77" s="59">
        <v>180</v>
      </c>
    </row>
    <row r="78" spans="1:10" ht="15" customHeight="1" x14ac:dyDescent="0.35">
      <c r="A78" s="69">
        <v>76</v>
      </c>
      <c r="B78" s="69" t="s">
        <v>3235</v>
      </c>
      <c r="C78" s="61" t="s">
        <v>2916</v>
      </c>
      <c r="D78" s="70" t="s">
        <v>3236</v>
      </c>
      <c r="E78" s="71">
        <v>44121</v>
      </c>
      <c r="F78" s="70">
        <v>10</v>
      </c>
      <c r="G78" s="59"/>
      <c r="H78" s="59">
        <v>150</v>
      </c>
    </row>
    <row r="79" spans="1:10" ht="15" customHeight="1" x14ac:dyDescent="0.35">
      <c r="A79" s="69">
        <v>77</v>
      </c>
      <c r="B79" s="69" t="s">
        <v>3237</v>
      </c>
      <c r="C79" s="61" t="s">
        <v>2916</v>
      </c>
      <c r="D79" s="70" t="s">
        <v>3238</v>
      </c>
      <c r="E79" s="71">
        <v>43662</v>
      </c>
      <c r="F79" s="70">
        <v>10</v>
      </c>
      <c r="G79" s="59"/>
      <c r="H79" s="59">
        <v>150</v>
      </c>
    </row>
    <row r="80" spans="1:10" ht="15" customHeight="1" x14ac:dyDescent="0.35">
      <c r="A80" s="69">
        <v>78</v>
      </c>
      <c r="B80" s="69" t="s">
        <v>3239</v>
      </c>
      <c r="C80" s="61" t="s">
        <v>2916</v>
      </c>
      <c r="D80" s="70" t="s">
        <v>3240</v>
      </c>
      <c r="E80" s="71">
        <v>44193</v>
      </c>
      <c r="F80" s="70">
        <v>10</v>
      </c>
      <c r="G80" s="59"/>
      <c r="H80" s="59">
        <v>150</v>
      </c>
    </row>
    <row r="81" spans="1:8" ht="15" customHeight="1" x14ac:dyDescent="0.35">
      <c r="A81" s="69">
        <v>79</v>
      </c>
      <c r="B81" s="69" t="s">
        <v>3241</v>
      </c>
      <c r="C81" s="61" t="s">
        <v>2916</v>
      </c>
      <c r="D81" s="70" t="s">
        <v>3242</v>
      </c>
      <c r="E81" s="71">
        <v>45484</v>
      </c>
      <c r="F81" s="70">
        <v>10</v>
      </c>
      <c r="G81" s="59"/>
      <c r="H81" s="59">
        <v>150</v>
      </c>
    </row>
    <row r="82" spans="1:8" ht="15" customHeight="1" x14ac:dyDescent="0.35">
      <c r="A82" s="69">
        <v>80</v>
      </c>
      <c r="B82" s="69" t="s">
        <v>3243</v>
      </c>
      <c r="C82" s="61" t="s">
        <v>2916</v>
      </c>
      <c r="D82" s="70" t="s">
        <v>3244</v>
      </c>
      <c r="E82" s="76" t="s">
        <v>3245</v>
      </c>
      <c r="F82" s="70">
        <v>10</v>
      </c>
      <c r="G82" s="59"/>
      <c r="H82" s="59">
        <v>150</v>
      </c>
    </row>
    <row r="83" spans="1:8" ht="15" customHeight="1" x14ac:dyDescent="0.35">
      <c r="A83" s="69">
        <v>81</v>
      </c>
      <c r="B83" s="69" t="s">
        <v>3246</v>
      </c>
      <c r="C83" s="61" t="s">
        <v>2907</v>
      </c>
      <c r="D83" s="70" t="s">
        <v>3247</v>
      </c>
      <c r="E83" s="71">
        <v>45869</v>
      </c>
      <c r="F83" s="70">
        <v>16</v>
      </c>
      <c r="G83" s="59"/>
      <c r="H83" s="59">
        <v>150</v>
      </c>
    </row>
    <row r="84" spans="1:8" ht="15" customHeight="1" x14ac:dyDescent="0.35">
      <c r="A84" s="69">
        <v>82</v>
      </c>
      <c r="B84" s="69" t="s">
        <v>3248</v>
      </c>
      <c r="C84" s="61" t="s">
        <v>2907</v>
      </c>
      <c r="D84" s="70" t="s">
        <v>3249</v>
      </c>
      <c r="E84" s="71">
        <v>44430</v>
      </c>
      <c r="F84" s="70">
        <v>16</v>
      </c>
      <c r="G84" s="59"/>
      <c r="H84" s="59">
        <v>150</v>
      </c>
    </row>
    <row r="85" spans="1:8" ht="15" customHeight="1" x14ac:dyDescent="0.35">
      <c r="A85" s="69">
        <v>83</v>
      </c>
      <c r="B85" s="69" t="s">
        <v>3250</v>
      </c>
      <c r="C85" s="61" t="s">
        <v>2907</v>
      </c>
      <c r="D85" s="70" t="s">
        <v>3251</v>
      </c>
      <c r="E85" s="71">
        <v>45544</v>
      </c>
      <c r="F85" s="70">
        <v>16</v>
      </c>
      <c r="G85" s="59"/>
      <c r="H85" s="59">
        <v>150</v>
      </c>
    </row>
    <row r="86" spans="1:8" ht="15" customHeight="1" x14ac:dyDescent="0.35">
      <c r="A86" s="69">
        <v>84</v>
      </c>
      <c r="B86" s="69" t="s">
        <v>3252</v>
      </c>
      <c r="C86" s="61" t="s">
        <v>2907</v>
      </c>
      <c r="D86" s="70" t="s">
        <v>3253</v>
      </c>
      <c r="E86" s="71">
        <v>45745</v>
      </c>
      <c r="F86" s="70">
        <v>16</v>
      </c>
      <c r="G86" s="59"/>
      <c r="H86" s="59">
        <v>150</v>
      </c>
    </row>
    <row r="87" spans="1:8" ht="15" customHeight="1" x14ac:dyDescent="0.35">
      <c r="A87" s="69">
        <v>85</v>
      </c>
      <c r="B87" s="69" t="s">
        <v>3254</v>
      </c>
      <c r="C87" s="61" t="s">
        <v>2907</v>
      </c>
      <c r="D87" s="70" t="s">
        <v>3255</v>
      </c>
      <c r="E87" s="71">
        <v>45527</v>
      </c>
      <c r="F87" s="70">
        <v>16</v>
      </c>
      <c r="G87" s="59"/>
      <c r="H87" s="59">
        <v>150</v>
      </c>
    </row>
    <row r="88" spans="1:8" ht="15" customHeight="1" x14ac:dyDescent="0.35">
      <c r="A88" s="69">
        <v>86</v>
      </c>
      <c r="B88" s="69" t="s">
        <v>3256</v>
      </c>
      <c r="C88" s="61" t="s">
        <v>2907</v>
      </c>
      <c r="D88" s="70" t="s">
        <v>3257</v>
      </c>
      <c r="E88" s="71">
        <v>45176</v>
      </c>
      <c r="F88" s="70">
        <v>16</v>
      </c>
      <c r="G88" s="59"/>
      <c r="H88" s="59">
        <v>150</v>
      </c>
    </row>
    <row r="89" spans="1:8" ht="15" customHeight="1" x14ac:dyDescent="0.35">
      <c r="A89" s="69">
        <v>87</v>
      </c>
      <c r="B89" s="69" t="s">
        <v>3258</v>
      </c>
      <c r="C89" s="61" t="s">
        <v>2907</v>
      </c>
      <c r="D89" s="70" t="s">
        <v>3259</v>
      </c>
      <c r="E89" s="71">
        <v>42295</v>
      </c>
      <c r="F89" s="70">
        <v>16</v>
      </c>
      <c r="G89" s="59"/>
      <c r="H89" s="59">
        <v>150</v>
      </c>
    </row>
    <row r="90" spans="1:8" ht="15" customHeight="1" x14ac:dyDescent="0.35">
      <c r="A90" s="69">
        <v>88</v>
      </c>
      <c r="B90" s="69" t="s">
        <v>3260</v>
      </c>
      <c r="C90" s="61" t="s">
        <v>2907</v>
      </c>
      <c r="D90" s="70" t="s">
        <v>3261</v>
      </c>
      <c r="E90" s="71">
        <v>44549</v>
      </c>
      <c r="F90" s="70">
        <v>16</v>
      </c>
      <c r="G90" s="59"/>
      <c r="H90" s="59">
        <v>150</v>
      </c>
    </row>
    <row r="91" spans="1:8" ht="15" customHeight="1" x14ac:dyDescent="0.35">
      <c r="A91" s="69">
        <v>89</v>
      </c>
      <c r="B91" s="69" t="s">
        <v>3262</v>
      </c>
      <c r="C91" s="61" t="s">
        <v>2907</v>
      </c>
      <c r="D91" s="70" t="s">
        <v>3263</v>
      </c>
      <c r="E91" s="71">
        <v>44286</v>
      </c>
      <c r="F91" s="70">
        <v>16</v>
      </c>
      <c r="G91" s="59"/>
      <c r="H91" s="59">
        <v>150</v>
      </c>
    </row>
    <row r="92" spans="1:8" ht="15" customHeight="1" x14ac:dyDescent="0.35">
      <c r="A92" s="69">
        <v>90</v>
      </c>
      <c r="B92" s="69" t="s">
        <v>3264</v>
      </c>
      <c r="C92" s="61" t="s">
        <v>2907</v>
      </c>
      <c r="D92" s="70" t="s">
        <v>3265</v>
      </c>
      <c r="E92" s="71">
        <v>44682</v>
      </c>
      <c r="F92" s="70">
        <v>16</v>
      </c>
      <c r="G92" s="59"/>
      <c r="H92" s="59">
        <v>150</v>
      </c>
    </row>
    <row r="93" spans="1:8" ht="15" customHeight="1" x14ac:dyDescent="0.35">
      <c r="A93" s="69">
        <v>91</v>
      </c>
      <c r="B93" s="69" t="s">
        <v>3266</v>
      </c>
      <c r="C93" s="61" t="s">
        <v>2907</v>
      </c>
      <c r="D93" s="70" t="s">
        <v>3267</v>
      </c>
      <c r="E93" s="71">
        <v>44419</v>
      </c>
      <c r="F93" s="70">
        <v>16</v>
      </c>
      <c r="G93" s="59"/>
      <c r="H93" s="59">
        <v>150</v>
      </c>
    </row>
    <row r="94" spans="1:8" ht="15" customHeight="1" x14ac:dyDescent="0.35">
      <c r="A94" s="69">
        <v>92</v>
      </c>
      <c r="B94" s="69" t="s">
        <v>3268</v>
      </c>
      <c r="C94" s="61" t="s">
        <v>2907</v>
      </c>
      <c r="D94" s="70" t="s">
        <v>3269</v>
      </c>
      <c r="E94" s="71">
        <v>44589</v>
      </c>
      <c r="F94" s="70">
        <v>16</v>
      </c>
      <c r="G94" s="59"/>
      <c r="H94" s="59">
        <v>150</v>
      </c>
    </row>
    <row r="95" spans="1:8" ht="15" customHeight="1" x14ac:dyDescent="0.35">
      <c r="A95" s="69">
        <v>93</v>
      </c>
      <c r="B95" s="69" t="s">
        <v>3270</v>
      </c>
      <c r="C95" s="61" t="s">
        <v>2907</v>
      </c>
      <c r="D95" s="70" t="s">
        <v>3271</v>
      </c>
      <c r="E95" s="71">
        <v>44389</v>
      </c>
      <c r="F95" s="70">
        <v>16</v>
      </c>
      <c r="G95" s="59"/>
      <c r="H95" s="59">
        <v>150</v>
      </c>
    </row>
    <row r="96" spans="1:8" ht="15" customHeight="1" x14ac:dyDescent="0.35">
      <c r="A96" s="69">
        <v>94</v>
      </c>
      <c r="B96" s="72" t="s">
        <v>3600</v>
      </c>
      <c r="C96" s="73" t="s">
        <v>2908</v>
      </c>
      <c r="D96" s="70" t="s">
        <v>3272</v>
      </c>
      <c r="E96" s="71">
        <v>45596</v>
      </c>
      <c r="F96" s="70">
        <v>16</v>
      </c>
      <c r="G96" s="59"/>
      <c r="H96" s="59">
        <v>150</v>
      </c>
    </row>
    <row r="97" spans="1:10" ht="15" customHeight="1" x14ac:dyDescent="0.35">
      <c r="A97" s="69">
        <v>95</v>
      </c>
      <c r="B97" s="72" t="s">
        <v>3619</v>
      </c>
      <c r="C97" s="73" t="s">
        <v>3273</v>
      </c>
      <c r="D97" s="70" t="s">
        <v>3274</v>
      </c>
      <c r="E97" s="71">
        <v>45866</v>
      </c>
      <c r="F97" s="70">
        <v>16</v>
      </c>
      <c r="G97" s="59"/>
      <c r="H97" s="59">
        <v>150</v>
      </c>
    </row>
    <row r="98" spans="1:10" ht="15" customHeight="1" x14ac:dyDescent="0.35">
      <c r="A98" s="69">
        <v>96</v>
      </c>
      <c r="B98" s="69" t="s">
        <v>2951</v>
      </c>
      <c r="C98" s="61" t="s">
        <v>2924</v>
      </c>
      <c r="D98" s="70" t="s">
        <v>3274</v>
      </c>
      <c r="E98" s="71">
        <v>45866</v>
      </c>
      <c r="F98" s="70">
        <v>4</v>
      </c>
      <c r="G98" s="59"/>
      <c r="H98" s="59">
        <v>150</v>
      </c>
    </row>
    <row r="99" spans="1:10" ht="15" customHeight="1" x14ac:dyDescent="0.35">
      <c r="A99" s="69">
        <v>97</v>
      </c>
      <c r="B99" s="69" t="s">
        <v>2962</v>
      </c>
      <c r="C99" s="61" t="s">
        <v>2901</v>
      </c>
      <c r="D99" s="70" t="s">
        <v>3275</v>
      </c>
      <c r="E99" s="71">
        <v>45500</v>
      </c>
      <c r="F99" s="70">
        <v>24</v>
      </c>
      <c r="G99" s="59" t="s">
        <v>3276</v>
      </c>
      <c r="H99" s="59">
        <v>168</v>
      </c>
    </row>
    <row r="100" spans="1:10" x14ac:dyDescent="0.35">
      <c r="A100" s="69">
        <v>98</v>
      </c>
      <c r="B100" s="69" t="s">
        <v>3277</v>
      </c>
      <c r="C100" s="61" t="s">
        <v>2901</v>
      </c>
      <c r="D100" s="70" t="s">
        <v>3278</v>
      </c>
      <c r="E100" s="71">
        <v>45914</v>
      </c>
      <c r="F100" s="70">
        <v>24</v>
      </c>
      <c r="G100" s="59" t="s">
        <v>3276</v>
      </c>
      <c r="H100" s="59">
        <v>168</v>
      </c>
    </row>
    <row r="101" spans="1:10" x14ac:dyDescent="0.35">
      <c r="A101" s="69">
        <v>99</v>
      </c>
      <c r="B101" s="69" t="s">
        <v>3279</v>
      </c>
      <c r="C101" s="61" t="s">
        <v>2901</v>
      </c>
      <c r="D101" s="70" t="s">
        <v>3280</v>
      </c>
      <c r="E101" s="71">
        <v>44833</v>
      </c>
      <c r="F101" s="70">
        <v>24</v>
      </c>
      <c r="G101" s="59" t="s">
        <v>3276</v>
      </c>
      <c r="H101" s="59">
        <v>168</v>
      </c>
    </row>
    <row r="102" spans="1:10" x14ac:dyDescent="0.35">
      <c r="A102" s="69">
        <v>100</v>
      </c>
      <c r="B102" s="69" t="s">
        <v>3281</v>
      </c>
      <c r="C102" s="61" t="s">
        <v>2901</v>
      </c>
      <c r="D102" s="70" t="s">
        <v>3282</v>
      </c>
      <c r="E102" s="71">
        <v>45599</v>
      </c>
      <c r="F102" s="70">
        <v>24</v>
      </c>
      <c r="G102" s="59" t="s">
        <v>3276</v>
      </c>
      <c r="H102" s="59">
        <v>168</v>
      </c>
    </row>
    <row r="103" spans="1:10" x14ac:dyDescent="0.35">
      <c r="A103" s="69">
        <v>101</v>
      </c>
      <c r="B103" s="69" t="s">
        <v>3283</v>
      </c>
      <c r="C103" s="61" t="s">
        <v>2901</v>
      </c>
      <c r="D103" s="70" t="s">
        <v>3284</v>
      </c>
      <c r="E103" s="71">
        <v>43645</v>
      </c>
      <c r="F103" s="70">
        <v>24</v>
      </c>
      <c r="G103" s="59" t="s">
        <v>3276</v>
      </c>
      <c r="H103" s="59">
        <v>168</v>
      </c>
    </row>
    <row r="104" spans="1:10" x14ac:dyDescent="0.35">
      <c r="A104" s="69">
        <v>102</v>
      </c>
      <c r="B104" s="69" t="s">
        <v>3285</v>
      </c>
      <c r="C104" s="61" t="s">
        <v>2901</v>
      </c>
      <c r="D104" s="70" t="s">
        <v>3286</v>
      </c>
      <c r="E104" s="71">
        <v>44126</v>
      </c>
      <c r="F104" s="70">
        <v>24</v>
      </c>
      <c r="G104" s="59" t="s">
        <v>3276</v>
      </c>
      <c r="H104" s="59">
        <v>168</v>
      </c>
    </row>
    <row r="105" spans="1:10" x14ac:dyDescent="0.35">
      <c r="A105" s="69">
        <v>103</v>
      </c>
      <c r="B105" s="69" t="s">
        <v>3287</v>
      </c>
      <c r="C105" s="61" t="s">
        <v>2901</v>
      </c>
      <c r="D105" s="70" t="s">
        <v>3288</v>
      </c>
      <c r="E105" s="71">
        <v>45165</v>
      </c>
      <c r="F105" s="70">
        <v>24</v>
      </c>
      <c r="G105" s="59" t="s">
        <v>3276</v>
      </c>
      <c r="H105" s="59">
        <v>168</v>
      </c>
    </row>
    <row r="106" spans="1:10" x14ac:dyDescent="0.35">
      <c r="A106" s="69">
        <v>104</v>
      </c>
      <c r="B106" s="69" t="s">
        <v>3289</v>
      </c>
      <c r="C106" s="61" t="s">
        <v>2901</v>
      </c>
      <c r="D106" s="70" t="s">
        <v>3290</v>
      </c>
      <c r="E106" s="71">
        <v>45595</v>
      </c>
      <c r="F106" s="70">
        <v>24</v>
      </c>
      <c r="G106" s="59" t="s">
        <v>3276</v>
      </c>
      <c r="H106" s="59">
        <v>168</v>
      </c>
    </row>
    <row r="107" spans="1:10" x14ac:dyDescent="0.35">
      <c r="A107" s="69">
        <v>105</v>
      </c>
      <c r="B107" s="69" t="s">
        <v>3291</v>
      </c>
      <c r="C107" s="61" t="s">
        <v>2901</v>
      </c>
      <c r="D107" s="70" t="s">
        <v>3292</v>
      </c>
      <c r="E107" s="71">
        <v>44801</v>
      </c>
      <c r="F107" s="70">
        <v>24</v>
      </c>
      <c r="G107" s="59" t="s">
        <v>3276</v>
      </c>
      <c r="H107" s="59">
        <v>168</v>
      </c>
    </row>
    <row r="108" spans="1:10" x14ac:dyDescent="0.35">
      <c r="A108" s="69">
        <v>106</v>
      </c>
      <c r="B108" s="69" t="s">
        <v>3293</v>
      </c>
      <c r="C108" s="61" t="s">
        <v>2901</v>
      </c>
      <c r="D108" s="70" t="s">
        <v>3294</v>
      </c>
      <c r="E108" s="71">
        <v>45163</v>
      </c>
      <c r="F108" s="70">
        <v>24</v>
      </c>
      <c r="G108" s="59" t="s">
        <v>3276</v>
      </c>
      <c r="H108" s="59">
        <v>168</v>
      </c>
    </row>
    <row r="109" spans="1:10" x14ac:dyDescent="0.35">
      <c r="A109" s="69">
        <v>107</v>
      </c>
      <c r="B109" s="69" t="s">
        <v>3295</v>
      </c>
      <c r="C109" s="61" t="s">
        <v>2901</v>
      </c>
      <c r="D109" s="70" t="s">
        <v>3296</v>
      </c>
      <c r="E109" s="71">
        <v>44646</v>
      </c>
      <c r="F109" s="70">
        <v>24</v>
      </c>
      <c r="G109" s="59" t="s">
        <v>3276</v>
      </c>
      <c r="H109" s="59">
        <v>168</v>
      </c>
    </row>
    <row r="110" spans="1:10" x14ac:dyDescent="0.35">
      <c r="A110" s="69">
        <v>108</v>
      </c>
      <c r="B110" s="69" t="s">
        <v>3297</v>
      </c>
      <c r="C110" s="61" t="s">
        <v>2901</v>
      </c>
      <c r="D110" s="70" t="s">
        <v>3298</v>
      </c>
      <c r="E110" s="71">
        <v>44463</v>
      </c>
      <c r="F110" s="70">
        <v>24</v>
      </c>
      <c r="G110" s="59" t="s">
        <v>3276</v>
      </c>
      <c r="H110" s="59">
        <v>168</v>
      </c>
    </row>
    <row r="111" spans="1:10" ht="30" customHeight="1" x14ac:dyDescent="0.35">
      <c r="A111" s="69">
        <v>109</v>
      </c>
      <c r="B111" s="69" t="s">
        <v>2778</v>
      </c>
      <c r="C111" s="61" t="s">
        <v>2796</v>
      </c>
      <c r="D111" s="70" t="s">
        <v>3299</v>
      </c>
      <c r="E111" s="71">
        <v>45381</v>
      </c>
      <c r="F111" s="70">
        <v>14</v>
      </c>
      <c r="G111" s="59" t="s">
        <v>3300</v>
      </c>
      <c r="H111" s="59">
        <v>126</v>
      </c>
      <c r="J111" t="str">
        <f>VLOOKUP("GA-07-F-3712", VehLicense, 3, FALSE)</f>
        <v>RTA/ENFNENFN/SCP/201400012</v>
      </c>
    </row>
    <row r="112" spans="1:10" ht="29" x14ac:dyDescent="0.35">
      <c r="A112" s="69">
        <v>110</v>
      </c>
      <c r="B112" s="69" t="s">
        <v>2797</v>
      </c>
      <c r="C112" s="61" t="s">
        <v>2796</v>
      </c>
      <c r="D112" s="70" t="s">
        <v>3301</v>
      </c>
      <c r="E112" s="71">
        <v>45136</v>
      </c>
      <c r="F112" s="70">
        <v>14</v>
      </c>
      <c r="G112" s="59" t="s">
        <v>3300</v>
      </c>
      <c r="H112" s="59">
        <v>126</v>
      </c>
    </row>
    <row r="113" spans="1:8" ht="29" x14ac:dyDescent="0.35">
      <c r="A113" s="69">
        <v>111</v>
      </c>
      <c r="B113" s="69" t="s">
        <v>2842</v>
      </c>
      <c r="C113" s="61" t="s">
        <v>2796</v>
      </c>
      <c r="D113" s="70" t="s">
        <v>3302</v>
      </c>
      <c r="E113" s="71">
        <v>44543</v>
      </c>
      <c r="F113" s="70">
        <v>14</v>
      </c>
      <c r="G113" s="59" t="s">
        <v>3300</v>
      </c>
      <c r="H113" s="59">
        <v>126</v>
      </c>
    </row>
    <row r="114" spans="1:8" ht="29" x14ac:dyDescent="0.35">
      <c r="A114" s="69">
        <v>112</v>
      </c>
      <c r="B114" s="69" t="s">
        <v>2850</v>
      </c>
      <c r="C114" s="61" t="s">
        <v>2796</v>
      </c>
      <c r="D114" s="70" t="s">
        <v>3303</v>
      </c>
      <c r="E114" s="71">
        <v>45170</v>
      </c>
      <c r="F114" s="70">
        <v>14</v>
      </c>
      <c r="G114" s="59" t="s">
        <v>3300</v>
      </c>
      <c r="H114" s="59">
        <v>126</v>
      </c>
    </row>
    <row r="115" spans="1:8" ht="29" x14ac:dyDescent="0.35">
      <c r="A115" s="69">
        <v>113</v>
      </c>
      <c r="B115" s="69" t="s">
        <v>2866</v>
      </c>
      <c r="C115" s="61" t="s">
        <v>2796</v>
      </c>
      <c r="D115" s="70" t="s">
        <v>3304</v>
      </c>
      <c r="E115" s="71">
        <v>45183</v>
      </c>
      <c r="F115" s="70">
        <v>14</v>
      </c>
      <c r="G115" s="59" t="s">
        <v>3300</v>
      </c>
      <c r="H115" s="59">
        <v>126</v>
      </c>
    </row>
    <row r="116" spans="1:8" ht="29" x14ac:dyDescent="0.35">
      <c r="A116" s="69">
        <v>114</v>
      </c>
      <c r="B116" s="69" t="s">
        <v>2880</v>
      </c>
      <c r="C116" s="61" t="s">
        <v>2796</v>
      </c>
      <c r="D116" s="70" t="s">
        <v>3305</v>
      </c>
      <c r="E116" s="71">
        <v>45166</v>
      </c>
      <c r="F116" s="70">
        <v>14</v>
      </c>
      <c r="G116" s="59" t="s">
        <v>3300</v>
      </c>
      <c r="H116" s="59">
        <v>126</v>
      </c>
    </row>
    <row r="117" spans="1:8" ht="43.5" x14ac:dyDescent="0.35">
      <c r="A117" s="69">
        <v>115</v>
      </c>
      <c r="B117" s="69" t="s">
        <v>3306</v>
      </c>
      <c r="C117" s="61" t="s">
        <v>3307</v>
      </c>
      <c r="D117" s="70" t="s">
        <v>3308</v>
      </c>
      <c r="E117" s="71">
        <v>43951</v>
      </c>
      <c r="F117" s="70"/>
      <c r="G117" s="59" t="s">
        <v>3300</v>
      </c>
      <c r="H117" s="59">
        <v>126</v>
      </c>
    </row>
    <row r="118" spans="1:8" ht="15" customHeight="1" x14ac:dyDescent="0.35">
      <c r="A118" s="69">
        <v>116</v>
      </c>
      <c r="B118" s="69" t="s">
        <v>3309</v>
      </c>
      <c r="C118" s="61" t="s">
        <v>2910</v>
      </c>
      <c r="D118" s="70" t="s">
        <v>3310</v>
      </c>
      <c r="E118" s="71">
        <v>44742</v>
      </c>
      <c r="F118" s="70">
        <v>18</v>
      </c>
      <c r="G118" s="59" t="s">
        <v>3311</v>
      </c>
      <c r="H118" s="59">
        <v>198</v>
      </c>
    </row>
    <row r="119" spans="1:8" x14ac:dyDescent="0.35">
      <c r="A119" s="69">
        <v>117</v>
      </c>
      <c r="B119" s="69" t="s">
        <v>3312</v>
      </c>
      <c r="C119" s="61" t="s">
        <v>2910</v>
      </c>
      <c r="D119" s="70" t="s">
        <v>3313</v>
      </c>
      <c r="E119" s="71">
        <v>45746</v>
      </c>
      <c r="F119" s="70">
        <v>18</v>
      </c>
      <c r="G119" s="59" t="s">
        <v>3311</v>
      </c>
      <c r="H119" s="59">
        <v>198</v>
      </c>
    </row>
    <row r="120" spans="1:8" x14ac:dyDescent="0.35">
      <c r="A120" s="69">
        <v>118</v>
      </c>
      <c r="B120" s="69" t="s">
        <v>3314</v>
      </c>
      <c r="C120" s="61" t="s">
        <v>2910</v>
      </c>
      <c r="D120" s="70" t="s">
        <v>3315</v>
      </c>
      <c r="E120" s="71">
        <v>45170</v>
      </c>
      <c r="F120" s="70">
        <v>18</v>
      </c>
      <c r="G120" s="59" t="s">
        <v>3311</v>
      </c>
      <c r="H120" s="59">
        <v>198</v>
      </c>
    </row>
    <row r="121" spans="1:8" x14ac:dyDescent="0.35">
      <c r="A121" s="69">
        <v>119</v>
      </c>
      <c r="B121" s="69" t="s">
        <v>3316</v>
      </c>
      <c r="C121" s="61" t="s">
        <v>2910</v>
      </c>
      <c r="D121" s="70" t="s">
        <v>3317</v>
      </c>
      <c r="E121" s="71">
        <v>45349</v>
      </c>
      <c r="F121" s="70">
        <v>18</v>
      </c>
      <c r="G121" s="59" t="s">
        <v>3311</v>
      </c>
      <c r="H121" s="59">
        <v>198</v>
      </c>
    </row>
    <row r="122" spans="1:8" x14ac:dyDescent="0.35">
      <c r="A122" s="69">
        <v>120</v>
      </c>
      <c r="B122" s="69" t="s">
        <v>3318</v>
      </c>
      <c r="C122" s="61" t="s">
        <v>2910</v>
      </c>
      <c r="D122" s="70" t="s">
        <v>3319</v>
      </c>
      <c r="E122" s="71">
        <v>44639</v>
      </c>
      <c r="F122" s="70">
        <v>18</v>
      </c>
      <c r="G122" s="59" t="s">
        <v>3311</v>
      </c>
      <c r="H122" s="59">
        <v>198</v>
      </c>
    </row>
    <row r="123" spans="1:8" x14ac:dyDescent="0.35">
      <c r="A123" s="69">
        <v>121</v>
      </c>
      <c r="B123" s="69" t="s">
        <v>3320</v>
      </c>
      <c r="C123" s="61" t="s">
        <v>2910</v>
      </c>
      <c r="D123" s="70" t="s">
        <v>3132</v>
      </c>
      <c r="E123" s="71">
        <v>44772</v>
      </c>
      <c r="F123" s="70">
        <v>18</v>
      </c>
      <c r="G123" s="59" t="s">
        <v>3311</v>
      </c>
      <c r="H123" s="59">
        <v>198</v>
      </c>
    </row>
    <row r="124" spans="1:8" x14ac:dyDescent="0.35">
      <c r="A124" s="69">
        <v>122</v>
      </c>
      <c r="B124" s="69" t="s">
        <v>3321</v>
      </c>
      <c r="C124" s="61" t="s">
        <v>2910</v>
      </c>
      <c r="D124" s="70" t="s">
        <v>3322</v>
      </c>
      <c r="E124" s="71">
        <v>44043</v>
      </c>
      <c r="F124" s="70">
        <v>18</v>
      </c>
      <c r="G124" s="59" t="s">
        <v>3311</v>
      </c>
      <c r="H124" s="59">
        <v>198</v>
      </c>
    </row>
    <row r="125" spans="1:8" x14ac:dyDescent="0.35">
      <c r="A125" s="69">
        <v>123</v>
      </c>
      <c r="B125" s="69" t="s">
        <v>3323</v>
      </c>
      <c r="C125" s="61" t="s">
        <v>2910</v>
      </c>
      <c r="D125" s="70" t="s">
        <v>3324</v>
      </c>
      <c r="E125" s="71">
        <v>44376</v>
      </c>
      <c r="F125" s="70">
        <v>18</v>
      </c>
      <c r="G125" s="59" t="s">
        <v>3311</v>
      </c>
      <c r="H125" s="59">
        <v>198</v>
      </c>
    </row>
    <row r="126" spans="1:8" x14ac:dyDescent="0.35">
      <c r="A126" s="69">
        <v>124</v>
      </c>
      <c r="B126" s="69" t="s">
        <v>3325</v>
      </c>
      <c r="C126" s="61" t="s">
        <v>2910</v>
      </c>
      <c r="D126" s="70" t="s">
        <v>3326</v>
      </c>
      <c r="E126" s="71">
        <v>44647</v>
      </c>
      <c r="F126" s="70">
        <v>18</v>
      </c>
      <c r="G126" s="59" t="s">
        <v>3311</v>
      </c>
      <c r="H126" s="59">
        <v>198</v>
      </c>
    </row>
    <row r="127" spans="1:8" x14ac:dyDescent="0.35">
      <c r="A127" s="69">
        <v>125</v>
      </c>
      <c r="B127" s="69" t="s">
        <v>3327</v>
      </c>
      <c r="C127" s="61" t="s">
        <v>2910</v>
      </c>
      <c r="D127" s="70" t="s">
        <v>3328</v>
      </c>
      <c r="E127" s="71">
        <v>45381</v>
      </c>
      <c r="F127" s="70">
        <v>18</v>
      </c>
      <c r="G127" s="59" t="s">
        <v>3311</v>
      </c>
      <c r="H127" s="59">
        <v>198</v>
      </c>
    </row>
    <row r="128" spans="1:8" x14ac:dyDescent="0.35">
      <c r="A128" s="69">
        <v>126</v>
      </c>
      <c r="B128" s="69" t="s">
        <v>3329</v>
      </c>
      <c r="C128" s="61" t="s">
        <v>2910</v>
      </c>
      <c r="D128" s="70" t="s">
        <v>3330</v>
      </c>
      <c r="E128" s="71">
        <v>45170</v>
      </c>
      <c r="F128" s="70">
        <v>18</v>
      </c>
      <c r="G128" s="59" t="s">
        <v>3311</v>
      </c>
      <c r="H128" s="59">
        <v>198</v>
      </c>
    </row>
    <row r="129" spans="1:8" x14ac:dyDescent="0.35">
      <c r="A129" s="69">
        <v>127</v>
      </c>
      <c r="B129" s="69" t="s">
        <v>3331</v>
      </c>
      <c r="C129" s="61" t="s">
        <v>2910</v>
      </c>
      <c r="D129" s="70" t="s">
        <v>3332</v>
      </c>
      <c r="E129" s="71">
        <v>43787</v>
      </c>
      <c r="F129" s="70">
        <v>18</v>
      </c>
      <c r="G129" s="59" t="s">
        <v>3311</v>
      </c>
      <c r="H129" s="59">
        <v>198</v>
      </c>
    </row>
    <row r="130" spans="1:8" x14ac:dyDescent="0.35">
      <c r="A130" s="69">
        <v>128</v>
      </c>
      <c r="B130" s="69" t="s">
        <v>3333</v>
      </c>
      <c r="C130" s="61" t="s">
        <v>2910</v>
      </c>
      <c r="D130" s="70" t="s">
        <v>3334</v>
      </c>
      <c r="E130" s="71">
        <v>44222</v>
      </c>
      <c r="F130" s="70">
        <v>18</v>
      </c>
      <c r="G130" s="59" t="s">
        <v>3311</v>
      </c>
      <c r="H130" s="59">
        <v>198</v>
      </c>
    </row>
    <row r="131" spans="1:8" x14ac:dyDescent="0.35">
      <c r="A131" s="69">
        <v>129</v>
      </c>
      <c r="B131" s="72" t="s">
        <v>3335</v>
      </c>
      <c r="C131" s="73" t="s">
        <v>3336</v>
      </c>
      <c r="D131" s="70" t="s">
        <v>3337</v>
      </c>
      <c r="E131" s="71">
        <v>43769</v>
      </c>
      <c r="F131" s="70">
        <v>18</v>
      </c>
      <c r="G131" s="59" t="s">
        <v>3311</v>
      </c>
      <c r="H131" s="59">
        <v>198</v>
      </c>
    </row>
    <row r="132" spans="1:8" ht="15" customHeight="1" x14ac:dyDescent="0.35">
      <c r="A132" s="69">
        <v>130</v>
      </c>
      <c r="B132" s="69" t="s">
        <v>3338</v>
      </c>
      <c r="C132" s="61" t="s">
        <v>2925</v>
      </c>
      <c r="D132" s="70" t="s">
        <v>3339</v>
      </c>
      <c r="E132" s="71">
        <v>45261</v>
      </c>
      <c r="F132" s="70">
        <v>20</v>
      </c>
      <c r="G132" s="59" t="s">
        <v>3340</v>
      </c>
      <c r="H132" s="59">
        <v>200</v>
      </c>
    </row>
    <row r="133" spans="1:8" ht="15" customHeight="1" x14ac:dyDescent="0.35">
      <c r="A133" s="69">
        <v>131</v>
      </c>
      <c r="B133" s="69" t="s">
        <v>3341</v>
      </c>
      <c r="C133" s="61" t="s">
        <v>2925</v>
      </c>
      <c r="D133" s="70" t="s">
        <v>3342</v>
      </c>
      <c r="E133" s="71">
        <v>45326</v>
      </c>
      <c r="F133" s="70">
        <v>20</v>
      </c>
      <c r="G133" s="59" t="s">
        <v>3340</v>
      </c>
      <c r="H133" s="59">
        <v>200</v>
      </c>
    </row>
    <row r="134" spans="1:8" ht="15" customHeight="1" x14ac:dyDescent="0.35">
      <c r="A134" s="69">
        <v>132</v>
      </c>
      <c r="B134" s="69" t="s">
        <v>3343</v>
      </c>
      <c r="C134" s="61" t="s">
        <v>2925</v>
      </c>
      <c r="D134" s="70" t="s">
        <v>3344</v>
      </c>
      <c r="E134" s="71">
        <v>45170</v>
      </c>
      <c r="F134" s="70">
        <v>20</v>
      </c>
      <c r="G134" s="59" t="s">
        <v>3340</v>
      </c>
      <c r="H134" s="59">
        <v>200</v>
      </c>
    </row>
    <row r="135" spans="1:8" ht="15" customHeight="1" x14ac:dyDescent="0.35">
      <c r="A135" s="69">
        <v>133</v>
      </c>
      <c r="B135" s="69" t="s">
        <v>3345</v>
      </c>
      <c r="C135" s="61" t="s">
        <v>2925</v>
      </c>
      <c r="D135" s="70" t="s">
        <v>3346</v>
      </c>
      <c r="E135" s="71">
        <v>44645</v>
      </c>
      <c r="F135" s="70">
        <v>20</v>
      </c>
      <c r="G135" s="59" t="s">
        <v>3340</v>
      </c>
      <c r="H135" s="59">
        <v>200</v>
      </c>
    </row>
    <row r="136" spans="1:8" ht="15" customHeight="1" x14ac:dyDescent="0.35">
      <c r="A136" s="69">
        <v>134</v>
      </c>
      <c r="B136" s="69" t="s">
        <v>3347</v>
      </c>
      <c r="C136" s="61" t="s">
        <v>2925</v>
      </c>
      <c r="D136" s="70" t="s">
        <v>3348</v>
      </c>
      <c r="E136" s="71">
        <v>44498</v>
      </c>
      <c r="F136" s="70">
        <v>20</v>
      </c>
      <c r="G136" s="59" t="s">
        <v>3340</v>
      </c>
      <c r="H136" s="59">
        <v>200</v>
      </c>
    </row>
    <row r="137" spans="1:8" ht="15" customHeight="1" x14ac:dyDescent="0.35">
      <c r="A137" s="69">
        <v>135</v>
      </c>
      <c r="B137" s="69" t="s">
        <v>3349</v>
      </c>
      <c r="C137" s="61" t="s">
        <v>2925</v>
      </c>
      <c r="D137" s="70" t="s">
        <v>3350</v>
      </c>
      <c r="E137" s="71">
        <v>45170</v>
      </c>
      <c r="F137" s="70">
        <v>20</v>
      </c>
      <c r="G137" s="59" t="s">
        <v>3340</v>
      </c>
      <c r="H137" s="59">
        <v>200</v>
      </c>
    </row>
    <row r="138" spans="1:8" ht="15" customHeight="1" x14ac:dyDescent="0.35">
      <c r="A138" s="69">
        <v>136</v>
      </c>
      <c r="B138" s="69" t="s">
        <v>3351</v>
      </c>
      <c r="C138" s="61" t="s">
        <v>2925</v>
      </c>
      <c r="D138" s="70" t="s">
        <v>3352</v>
      </c>
      <c r="E138" s="71">
        <v>45442</v>
      </c>
      <c r="F138" s="70">
        <v>20</v>
      </c>
      <c r="G138" s="59" t="s">
        <v>3340</v>
      </c>
      <c r="H138" s="59">
        <v>200</v>
      </c>
    </row>
    <row r="139" spans="1:8" ht="15" customHeight="1" x14ac:dyDescent="0.35">
      <c r="A139" s="69">
        <v>137</v>
      </c>
      <c r="B139" s="69" t="s">
        <v>3353</v>
      </c>
      <c r="C139" s="61" t="s">
        <v>2925</v>
      </c>
      <c r="D139" s="70" t="s">
        <v>3354</v>
      </c>
      <c r="E139" s="71">
        <v>45656</v>
      </c>
      <c r="F139" s="70">
        <v>20</v>
      </c>
      <c r="G139" s="59" t="s">
        <v>3340</v>
      </c>
      <c r="H139" s="59">
        <v>200</v>
      </c>
    </row>
    <row r="140" spans="1:8" ht="15" customHeight="1" x14ac:dyDescent="0.35">
      <c r="A140" s="69">
        <v>138</v>
      </c>
      <c r="B140" s="69" t="s">
        <v>3355</v>
      </c>
      <c r="C140" s="61" t="s">
        <v>2925</v>
      </c>
      <c r="D140" s="70" t="s">
        <v>3356</v>
      </c>
      <c r="E140" s="71">
        <v>45869</v>
      </c>
      <c r="F140" s="70">
        <v>20</v>
      </c>
      <c r="G140" s="59" t="s">
        <v>3340</v>
      </c>
      <c r="H140" s="59">
        <v>200</v>
      </c>
    </row>
    <row r="141" spans="1:8" ht="15" customHeight="1" x14ac:dyDescent="0.35">
      <c r="A141" s="69">
        <v>139</v>
      </c>
      <c r="B141" s="69" t="s">
        <v>3357</v>
      </c>
      <c r="C141" s="61" t="s">
        <v>2925</v>
      </c>
      <c r="D141" s="70" t="s">
        <v>3358</v>
      </c>
      <c r="E141" s="71">
        <v>45589</v>
      </c>
      <c r="F141" s="70">
        <v>20</v>
      </c>
      <c r="G141" s="59" t="s">
        <v>3340</v>
      </c>
      <c r="H141" s="59">
        <v>200</v>
      </c>
    </row>
    <row r="142" spans="1:8" ht="15" customHeight="1" x14ac:dyDescent="0.35">
      <c r="A142" s="69">
        <v>140</v>
      </c>
      <c r="B142" s="69" t="s">
        <v>3359</v>
      </c>
      <c r="C142" s="61" t="s">
        <v>2925</v>
      </c>
      <c r="D142" s="70" t="s">
        <v>3360</v>
      </c>
      <c r="E142" s="71">
        <v>45605</v>
      </c>
      <c r="F142" s="70">
        <v>20</v>
      </c>
      <c r="G142" s="59" t="s">
        <v>3340</v>
      </c>
      <c r="H142" s="59">
        <v>200</v>
      </c>
    </row>
    <row r="143" spans="1:8" ht="15" customHeight="1" x14ac:dyDescent="0.35">
      <c r="A143" s="69">
        <v>141</v>
      </c>
      <c r="B143" s="69" t="s">
        <v>3361</v>
      </c>
      <c r="C143" s="61" t="s">
        <v>2925</v>
      </c>
      <c r="D143" s="70" t="s">
        <v>3362</v>
      </c>
      <c r="E143" s="71">
        <v>45469</v>
      </c>
      <c r="F143" s="70">
        <v>20</v>
      </c>
      <c r="G143" s="59" t="s">
        <v>3340</v>
      </c>
      <c r="H143" s="59">
        <v>200</v>
      </c>
    </row>
    <row r="144" spans="1:8" ht="15" customHeight="1" x14ac:dyDescent="0.35">
      <c r="A144" s="69">
        <v>142</v>
      </c>
      <c r="B144" s="69" t="s">
        <v>3363</v>
      </c>
      <c r="C144" s="61" t="s">
        <v>2925</v>
      </c>
      <c r="D144" s="70" t="s">
        <v>3364</v>
      </c>
      <c r="E144" s="71">
        <v>45465</v>
      </c>
      <c r="F144" s="70">
        <v>20</v>
      </c>
      <c r="G144" s="59" t="s">
        <v>3340</v>
      </c>
      <c r="H144" s="59">
        <v>200</v>
      </c>
    </row>
    <row r="145" spans="1:8" ht="15" customHeight="1" x14ac:dyDescent="0.35">
      <c r="A145" s="69">
        <v>143</v>
      </c>
      <c r="B145" s="69" t="s">
        <v>3365</v>
      </c>
      <c r="C145" s="61" t="s">
        <v>2925</v>
      </c>
      <c r="D145" s="70" t="s">
        <v>3366</v>
      </c>
      <c r="E145" s="71">
        <v>43523</v>
      </c>
      <c r="F145" s="70">
        <v>20</v>
      </c>
      <c r="G145" s="59" t="s">
        <v>3340</v>
      </c>
      <c r="H145" s="59">
        <v>200</v>
      </c>
    </row>
    <row r="146" spans="1:8" ht="15" customHeight="1" x14ac:dyDescent="0.35">
      <c r="A146" s="69">
        <v>144</v>
      </c>
      <c r="B146" s="69" t="s">
        <v>3367</v>
      </c>
      <c r="C146" s="61" t="s">
        <v>2922</v>
      </c>
      <c r="D146" s="70" t="s">
        <v>3368</v>
      </c>
      <c r="E146" s="71">
        <v>45868</v>
      </c>
      <c r="F146" s="70">
        <v>6</v>
      </c>
      <c r="G146" s="59"/>
      <c r="H146" s="59">
        <v>150</v>
      </c>
    </row>
    <row r="147" spans="1:8" x14ac:dyDescent="0.35">
      <c r="A147" s="69">
        <v>145</v>
      </c>
      <c r="B147" s="69" t="s">
        <v>3369</v>
      </c>
      <c r="C147" s="61" t="s">
        <v>2922</v>
      </c>
      <c r="D147" s="70" t="s">
        <v>3370</v>
      </c>
      <c r="E147" s="71">
        <v>44646</v>
      </c>
      <c r="F147" s="70">
        <v>6</v>
      </c>
      <c r="G147" s="59"/>
      <c r="H147" s="59">
        <v>150</v>
      </c>
    </row>
    <row r="148" spans="1:8" x14ac:dyDescent="0.35">
      <c r="A148" s="69">
        <v>146</v>
      </c>
      <c r="B148" s="69" t="s">
        <v>3371</v>
      </c>
      <c r="C148" s="61" t="s">
        <v>2922</v>
      </c>
      <c r="D148" s="70" t="s">
        <v>3372</v>
      </c>
      <c r="E148" s="71">
        <v>45355</v>
      </c>
      <c r="F148" s="70">
        <v>6</v>
      </c>
      <c r="G148" s="59"/>
      <c r="H148" s="59">
        <v>150</v>
      </c>
    </row>
    <row r="149" spans="1:8" x14ac:dyDescent="0.35">
      <c r="A149" s="69">
        <v>147</v>
      </c>
      <c r="B149" s="69" t="s">
        <v>3373</v>
      </c>
      <c r="C149" s="61" t="s">
        <v>2922</v>
      </c>
      <c r="D149" s="70" t="s">
        <v>3374</v>
      </c>
      <c r="E149" s="71">
        <v>45595</v>
      </c>
      <c r="F149" s="70">
        <v>6</v>
      </c>
      <c r="G149" s="59"/>
      <c r="H149" s="59">
        <v>150</v>
      </c>
    </row>
    <row r="150" spans="1:8" x14ac:dyDescent="0.35">
      <c r="A150" s="69">
        <v>148</v>
      </c>
      <c r="B150" s="69" t="s">
        <v>3375</v>
      </c>
      <c r="C150" s="61" t="s">
        <v>2922</v>
      </c>
      <c r="D150" s="70" t="s">
        <v>3376</v>
      </c>
      <c r="E150" s="71">
        <v>45353</v>
      </c>
      <c r="F150" s="70">
        <v>6</v>
      </c>
      <c r="G150" s="59"/>
      <c r="H150" s="59">
        <v>150</v>
      </c>
    </row>
    <row r="151" spans="1:8" x14ac:dyDescent="0.35">
      <c r="A151" s="69">
        <v>149</v>
      </c>
      <c r="B151" s="69" t="s">
        <v>3377</v>
      </c>
      <c r="C151" s="61" t="s">
        <v>2922</v>
      </c>
      <c r="D151" s="70" t="s">
        <v>3378</v>
      </c>
      <c r="E151" s="71">
        <v>44154</v>
      </c>
      <c r="F151" s="70">
        <v>6</v>
      </c>
      <c r="G151" s="59"/>
      <c r="H151" s="59">
        <v>150</v>
      </c>
    </row>
    <row r="152" spans="1:8" ht="29" x14ac:dyDescent="0.35">
      <c r="A152" s="69">
        <v>150</v>
      </c>
      <c r="B152" s="69" t="s">
        <v>3379</v>
      </c>
      <c r="C152" s="61" t="s">
        <v>3380</v>
      </c>
      <c r="D152" s="70" t="s">
        <v>3381</v>
      </c>
      <c r="E152" s="71">
        <v>43982</v>
      </c>
      <c r="F152" s="70">
        <v>6</v>
      </c>
      <c r="G152" s="59"/>
      <c r="H152" s="59">
        <v>150</v>
      </c>
    </row>
    <row r="153" spans="1:8" ht="43.5" x14ac:dyDescent="0.35">
      <c r="A153" s="69">
        <v>151</v>
      </c>
      <c r="B153" s="69" t="s">
        <v>3382</v>
      </c>
      <c r="C153" s="61" t="s">
        <v>2923</v>
      </c>
      <c r="D153" s="70" t="s">
        <v>3383</v>
      </c>
      <c r="E153" s="71">
        <v>45170</v>
      </c>
      <c r="F153" s="70">
        <v>10</v>
      </c>
      <c r="G153" s="59"/>
      <c r="H153" s="59">
        <v>150</v>
      </c>
    </row>
    <row r="154" spans="1:8" ht="29" x14ac:dyDescent="0.35">
      <c r="A154" s="69">
        <v>152</v>
      </c>
      <c r="B154" s="69" t="s">
        <v>3384</v>
      </c>
      <c r="C154" s="61" t="s">
        <v>2902</v>
      </c>
      <c r="D154" s="70" t="s">
        <v>3385</v>
      </c>
      <c r="E154" s="71">
        <v>45166</v>
      </c>
      <c r="F154" s="70">
        <v>24</v>
      </c>
      <c r="G154" s="59"/>
      <c r="H154" s="59">
        <v>150</v>
      </c>
    </row>
    <row r="155" spans="1:8" x14ac:dyDescent="0.35">
      <c r="A155" s="69">
        <v>153</v>
      </c>
      <c r="B155" s="69" t="s">
        <v>3386</v>
      </c>
      <c r="C155" s="61" t="s">
        <v>2915</v>
      </c>
      <c r="D155" s="70" t="s">
        <v>3387</v>
      </c>
      <c r="E155" s="71">
        <v>45595</v>
      </c>
      <c r="F155" s="70">
        <v>10</v>
      </c>
      <c r="G155" s="59"/>
      <c r="H155" s="59">
        <v>150</v>
      </c>
    </row>
    <row r="156" spans="1:8" x14ac:dyDescent="0.35">
      <c r="A156" s="69"/>
      <c r="B156" s="77">
        <v>153</v>
      </c>
      <c r="C156" s="78" t="s">
        <v>3388</v>
      </c>
      <c r="D156" s="79">
        <v>153</v>
      </c>
      <c r="E156" s="59"/>
      <c r="F156" s="70"/>
      <c r="G156" s="59"/>
      <c r="H156" s="59"/>
    </row>
    <row r="157" spans="1:8" x14ac:dyDescent="0.35">
      <c r="A157" s="80"/>
      <c r="B157" s="81"/>
      <c r="C157" s="82"/>
    </row>
    <row r="158" spans="1:8" ht="15.5" x14ac:dyDescent="0.35">
      <c r="A158" s="238" t="s">
        <v>3047</v>
      </c>
      <c r="B158" s="238"/>
      <c r="C158" s="239"/>
    </row>
    <row r="159" spans="1:8" x14ac:dyDescent="0.35">
      <c r="A159" s="83" t="s">
        <v>3038</v>
      </c>
      <c r="B159" s="63" t="s">
        <v>3389</v>
      </c>
      <c r="C159" s="63" t="s">
        <v>2781</v>
      </c>
    </row>
    <row r="160" spans="1:8" ht="31" x14ac:dyDescent="0.35">
      <c r="A160" s="58">
        <v>1</v>
      </c>
      <c r="B160" s="58" t="s">
        <v>3390</v>
      </c>
      <c r="C160" s="64" t="s">
        <v>3048</v>
      </c>
    </row>
    <row r="161" spans="1:3" ht="15.5" x14ac:dyDescent="0.35">
      <c r="A161" s="58">
        <v>2</v>
      </c>
      <c r="B161" s="58" t="s">
        <v>3390</v>
      </c>
      <c r="C161" s="65" t="s">
        <v>3049</v>
      </c>
    </row>
    <row r="162" spans="1:3" ht="15.5" x14ac:dyDescent="0.35">
      <c r="A162" s="58">
        <v>3</v>
      </c>
      <c r="B162" s="58" t="s">
        <v>3390</v>
      </c>
      <c r="C162" s="65" t="s">
        <v>3050</v>
      </c>
    </row>
    <row r="163" spans="1:3" ht="15.5" x14ac:dyDescent="0.35">
      <c r="A163" s="58">
        <v>4</v>
      </c>
      <c r="B163" s="58" t="s">
        <v>3390</v>
      </c>
      <c r="C163" s="65" t="s">
        <v>3051</v>
      </c>
    </row>
    <row r="164" spans="1:3" ht="15.5" x14ac:dyDescent="0.35">
      <c r="A164" s="58">
        <v>5</v>
      </c>
      <c r="B164" s="58" t="s">
        <v>3390</v>
      </c>
      <c r="C164" s="65" t="s">
        <v>3052</v>
      </c>
    </row>
    <row r="165" spans="1:3" ht="15.5" x14ac:dyDescent="0.35">
      <c r="A165" s="58">
        <v>6</v>
      </c>
      <c r="B165" s="58" t="s">
        <v>3390</v>
      </c>
      <c r="C165" s="65" t="s">
        <v>3053</v>
      </c>
    </row>
    <row r="166" spans="1:3" ht="15.5" x14ac:dyDescent="0.35">
      <c r="A166" s="58">
        <v>7</v>
      </c>
      <c r="B166" s="58" t="s">
        <v>3390</v>
      </c>
      <c r="C166" s="65" t="s">
        <v>3054</v>
      </c>
    </row>
    <row r="167" spans="1:3" ht="15.5" x14ac:dyDescent="0.35">
      <c r="A167" s="58">
        <v>8</v>
      </c>
      <c r="B167" s="58" t="s">
        <v>3390</v>
      </c>
      <c r="C167" s="65" t="s">
        <v>3055</v>
      </c>
    </row>
    <row r="168" spans="1:3" ht="31" x14ac:dyDescent="0.35">
      <c r="A168" s="58">
        <v>9</v>
      </c>
      <c r="B168" s="58" t="s">
        <v>3390</v>
      </c>
      <c r="C168" s="66" t="s">
        <v>3056</v>
      </c>
    </row>
    <row r="169" spans="1:3" ht="15.5" x14ac:dyDescent="0.35">
      <c r="A169" s="58">
        <v>10</v>
      </c>
      <c r="B169" s="58" t="s">
        <v>3390</v>
      </c>
      <c r="C169" s="65" t="s">
        <v>3057</v>
      </c>
    </row>
    <row r="170" spans="1:3" ht="15.5" x14ac:dyDescent="0.35">
      <c r="A170" s="58">
        <v>11</v>
      </c>
      <c r="B170" s="58" t="s">
        <v>3390</v>
      </c>
      <c r="C170" s="65" t="s">
        <v>3052</v>
      </c>
    </row>
    <row r="171" spans="1:3" ht="15.5" x14ac:dyDescent="0.35">
      <c r="A171" s="58">
        <v>12</v>
      </c>
      <c r="B171" s="58" t="s">
        <v>3390</v>
      </c>
      <c r="C171" s="65" t="s">
        <v>3058</v>
      </c>
    </row>
    <row r="172" spans="1:3" ht="15.5" x14ac:dyDescent="0.35">
      <c r="A172" s="58">
        <v>13</v>
      </c>
      <c r="B172" s="58" t="s">
        <v>3390</v>
      </c>
      <c r="C172" s="65" t="s">
        <v>3059</v>
      </c>
    </row>
    <row r="173" spans="1:3" ht="15.5" x14ac:dyDescent="0.35">
      <c r="A173" s="58">
        <v>14</v>
      </c>
      <c r="B173" s="58" t="s">
        <v>3390</v>
      </c>
      <c r="C173" s="65" t="s">
        <v>3060</v>
      </c>
    </row>
    <row r="174" spans="1:3" ht="15.5" x14ac:dyDescent="0.35">
      <c r="A174" s="58">
        <v>15</v>
      </c>
      <c r="B174" s="58" t="s">
        <v>3390</v>
      </c>
      <c r="C174" s="65" t="s">
        <v>3061</v>
      </c>
    </row>
    <row r="175" spans="1:3" ht="15.5" x14ac:dyDescent="0.35">
      <c r="A175" s="58">
        <v>16</v>
      </c>
      <c r="B175" s="58" t="s">
        <v>3390</v>
      </c>
      <c r="C175" s="65" t="s">
        <v>3391</v>
      </c>
    </row>
    <row r="176" spans="1:3" ht="31" x14ac:dyDescent="0.35">
      <c r="A176" s="58">
        <v>17</v>
      </c>
      <c r="B176" s="58" t="s">
        <v>3390</v>
      </c>
      <c r="C176" s="66" t="s">
        <v>3062</v>
      </c>
    </row>
    <row r="177" spans="1:3" ht="15.5" x14ac:dyDescent="0.35">
      <c r="A177" s="58">
        <v>18</v>
      </c>
      <c r="B177" s="58" t="s">
        <v>3390</v>
      </c>
      <c r="C177" s="65" t="s">
        <v>3063</v>
      </c>
    </row>
    <row r="178" spans="1:3" ht="15.5" x14ac:dyDescent="0.35">
      <c r="A178" s="58">
        <v>19</v>
      </c>
      <c r="B178" s="58" t="s">
        <v>3390</v>
      </c>
      <c r="C178" s="65" t="s">
        <v>3064</v>
      </c>
    </row>
    <row r="179" spans="1:3" ht="15.5" x14ac:dyDescent="0.35">
      <c r="A179" s="58">
        <v>20</v>
      </c>
      <c r="B179" s="58" t="s">
        <v>3390</v>
      </c>
      <c r="C179" s="65" t="s">
        <v>3064</v>
      </c>
    </row>
    <row r="180" spans="1:3" ht="15.5" x14ac:dyDescent="0.35">
      <c r="A180" s="58">
        <v>21</v>
      </c>
      <c r="B180" s="58" t="s">
        <v>3390</v>
      </c>
      <c r="C180" s="65" t="s">
        <v>3064</v>
      </c>
    </row>
    <row r="181" spans="1:3" ht="15.5" x14ac:dyDescent="0.35">
      <c r="A181" s="58">
        <v>22</v>
      </c>
      <c r="B181" s="58" t="s">
        <v>3390</v>
      </c>
      <c r="C181" s="65" t="s">
        <v>3064</v>
      </c>
    </row>
    <row r="182" spans="1:3" ht="15.5" x14ac:dyDescent="0.35">
      <c r="A182" s="58">
        <v>23</v>
      </c>
      <c r="B182" s="58" t="s">
        <v>3390</v>
      </c>
      <c r="C182" s="65" t="s">
        <v>3065</v>
      </c>
    </row>
    <row r="183" spans="1:3" ht="15.5" x14ac:dyDescent="0.35">
      <c r="A183" s="58">
        <v>24</v>
      </c>
      <c r="B183" s="58" t="s">
        <v>3390</v>
      </c>
      <c r="C183" s="65" t="s">
        <v>3049</v>
      </c>
    </row>
    <row r="184" spans="1:3" ht="15.5" x14ac:dyDescent="0.35">
      <c r="A184" s="58">
        <v>25</v>
      </c>
      <c r="B184" s="58" t="s">
        <v>3390</v>
      </c>
      <c r="C184" s="65" t="s">
        <v>3049</v>
      </c>
    </row>
    <row r="185" spans="1:3" ht="15.5" x14ac:dyDescent="0.35">
      <c r="A185" s="58">
        <v>26</v>
      </c>
      <c r="B185" s="58" t="s">
        <v>3390</v>
      </c>
      <c r="C185" s="65" t="s">
        <v>3049</v>
      </c>
    </row>
    <row r="186" spans="1:3" ht="15.5" x14ac:dyDescent="0.35">
      <c r="A186" s="58">
        <v>27</v>
      </c>
      <c r="B186" s="58" t="s">
        <v>3390</v>
      </c>
      <c r="C186" s="65" t="s">
        <v>3066</v>
      </c>
    </row>
    <row r="187" spans="1:3" ht="15.5" x14ac:dyDescent="0.35">
      <c r="A187" s="58">
        <v>28</v>
      </c>
      <c r="B187" s="58" t="s">
        <v>3390</v>
      </c>
      <c r="C187" s="65" t="s">
        <v>3067</v>
      </c>
    </row>
    <row r="188" spans="1:3" ht="15.5" x14ac:dyDescent="0.35">
      <c r="A188" s="58">
        <v>29</v>
      </c>
      <c r="B188" s="58" t="s">
        <v>3390</v>
      </c>
      <c r="C188" s="65" t="s">
        <v>3068</v>
      </c>
    </row>
    <row r="189" spans="1:3" ht="15.5" x14ac:dyDescent="0.35">
      <c r="A189" s="58">
        <v>30</v>
      </c>
      <c r="B189" s="58" t="s">
        <v>3390</v>
      </c>
      <c r="C189" s="65" t="s">
        <v>3069</v>
      </c>
    </row>
    <row r="190" spans="1:3" ht="15.5" x14ac:dyDescent="0.35">
      <c r="A190" s="58">
        <v>31</v>
      </c>
      <c r="B190" s="58" t="s">
        <v>3390</v>
      </c>
      <c r="C190" s="65" t="s">
        <v>3070</v>
      </c>
    </row>
    <row r="191" spans="1:3" ht="15.5" x14ac:dyDescent="0.35">
      <c r="A191" s="58">
        <v>32</v>
      </c>
      <c r="B191" s="58" t="s">
        <v>3390</v>
      </c>
      <c r="C191" s="65" t="s">
        <v>3071</v>
      </c>
    </row>
    <row r="192" spans="1:3" ht="15.5" x14ac:dyDescent="0.35">
      <c r="A192" s="58">
        <v>33</v>
      </c>
      <c r="B192" s="58" t="s">
        <v>3390</v>
      </c>
      <c r="C192" s="65" t="s">
        <v>3072</v>
      </c>
    </row>
    <row r="193" spans="1:3" ht="15.5" x14ac:dyDescent="0.35">
      <c r="A193" s="58">
        <v>34</v>
      </c>
      <c r="B193" s="58" t="s">
        <v>3390</v>
      </c>
      <c r="C193" s="65" t="s">
        <v>3072</v>
      </c>
    </row>
    <row r="194" spans="1:3" ht="15.5" x14ac:dyDescent="0.35">
      <c r="A194" s="58">
        <v>35</v>
      </c>
      <c r="B194" s="58" t="s">
        <v>3390</v>
      </c>
      <c r="C194" s="65" t="s">
        <v>3069</v>
      </c>
    </row>
    <row r="195" spans="1:3" ht="15.5" x14ac:dyDescent="0.35">
      <c r="A195" s="58">
        <v>36</v>
      </c>
      <c r="B195" s="58" t="s">
        <v>3390</v>
      </c>
      <c r="C195" s="65" t="s">
        <v>3073</v>
      </c>
    </row>
    <row r="196" spans="1:3" x14ac:dyDescent="0.35">
      <c r="A196" s="59"/>
      <c r="B196" s="63">
        <v>36</v>
      </c>
      <c r="C196" s="84" t="s">
        <v>3046</v>
      </c>
    </row>
  </sheetData>
  <mergeCells count="2">
    <mergeCell ref="A1:C1"/>
    <mergeCell ref="A158:C158"/>
  </mergeCells>
  <pageMargins left="0.7" right="0.7" top="0.75" bottom="0.75" header="0.3" footer="0.3"/>
  <pageSetup paperSize="5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2"/>
  <sheetViews>
    <sheetView workbookViewId="0">
      <selection activeCell="E16" sqref="E16"/>
    </sheetView>
  </sheetViews>
  <sheetFormatPr defaultRowHeight="14.5" x14ac:dyDescent="0.35"/>
  <cols>
    <col min="2" max="2" width="71.7265625" customWidth="1"/>
  </cols>
  <sheetData>
    <row r="1" spans="1:2" ht="15.5" x14ac:dyDescent="0.35">
      <c r="A1" s="236" t="s">
        <v>3037</v>
      </c>
      <c r="B1" s="237"/>
    </row>
    <row r="2" spans="1:2" ht="17" x14ac:dyDescent="0.4">
      <c r="A2" s="56" t="s">
        <v>3038</v>
      </c>
      <c r="B2" s="56" t="s">
        <v>2781</v>
      </c>
    </row>
    <row r="3" spans="1:2" x14ac:dyDescent="0.35">
      <c r="A3" s="58">
        <v>1</v>
      </c>
      <c r="B3" s="59" t="s">
        <v>2913</v>
      </c>
    </row>
    <row r="4" spans="1:2" x14ac:dyDescent="0.35">
      <c r="A4" s="58">
        <v>2</v>
      </c>
      <c r="B4" s="59" t="s">
        <v>2909</v>
      </c>
    </row>
    <row r="5" spans="1:2" x14ac:dyDescent="0.35">
      <c r="A5" s="58">
        <v>3</v>
      </c>
      <c r="B5" s="59" t="s">
        <v>2921</v>
      </c>
    </row>
    <row r="6" spans="1:2" x14ac:dyDescent="0.35">
      <c r="A6" s="58">
        <v>4</v>
      </c>
      <c r="B6" s="59" t="s">
        <v>2918</v>
      </c>
    </row>
    <row r="7" spans="1:2" ht="18" customHeight="1" x14ac:dyDescent="0.35">
      <c r="A7" s="58">
        <v>5</v>
      </c>
      <c r="B7" s="60" t="s">
        <v>3041</v>
      </c>
    </row>
    <row r="8" spans="1:2" x14ac:dyDescent="0.35">
      <c r="A8" s="58">
        <v>6</v>
      </c>
      <c r="B8" s="59" t="s">
        <v>2926</v>
      </c>
    </row>
    <row r="9" spans="1:2" x14ac:dyDescent="0.35">
      <c r="A9" s="58">
        <v>7</v>
      </c>
      <c r="B9" s="59" t="s">
        <v>2905</v>
      </c>
    </row>
    <row r="10" spans="1:2" x14ac:dyDescent="0.35">
      <c r="A10" s="58">
        <v>8</v>
      </c>
      <c r="B10" s="59" t="s">
        <v>2904</v>
      </c>
    </row>
    <row r="11" spans="1:2" x14ac:dyDescent="0.35">
      <c r="A11" s="58">
        <v>9</v>
      </c>
      <c r="B11" s="59" t="s">
        <v>3042</v>
      </c>
    </row>
    <row r="12" spans="1:2" x14ac:dyDescent="0.35">
      <c r="A12" s="58">
        <v>10</v>
      </c>
      <c r="B12" s="59" t="s">
        <v>3043</v>
      </c>
    </row>
    <row r="13" spans="1:2" x14ac:dyDescent="0.35">
      <c r="A13" s="58">
        <v>11</v>
      </c>
      <c r="B13" s="59" t="s">
        <v>2907</v>
      </c>
    </row>
    <row r="14" spans="1:2" x14ac:dyDescent="0.35">
      <c r="A14" s="58">
        <v>12</v>
      </c>
      <c r="B14" s="59" t="s">
        <v>3044</v>
      </c>
    </row>
    <row r="15" spans="1:2" x14ac:dyDescent="0.35">
      <c r="A15" s="58">
        <v>13</v>
      </c>
      <c r="B15" s="59" t="s">
        <v>2901</v>
      </c>
    </row>
    <row r="16" spans="1:2" ht="18" customHeight="1" x14ac:dyDescent="0.35">
      <c r="A16" s="58">
        <v>14</v>
      </c>
      <c r="B16" s="60" t="s">
        <v>2796</v>
      </c>
    </row>
    <row r="17" spans="1:2" x14ac:dyDescent="0.35">
      <c r="A17" s="58">
        <v>15</v>
      </c>
      <c r="B17" s="59" t="s">
        <v>2910</v>
      </c>
    </row>
    <row r="18" spans="1:2" x14ac:dyDescent="0.35">
      <c r="A18" s="58">
        <v>16</v>
      </c>
      <c r="B18" s="59" t="s">
        <v>2925</v>
      </c>
    </row>
    <row r="19" spans="1:2" x14ac:dyDescent="0.35">
      <c r="A19" s="58">
        <v>17</v>
      </c>
      <c r="B19" s="59" t="s">
        <v>2922</v>
      </c>
    </row>
    <row r="20" spans="1:2" x14ac:dyDescent="0.35">
      <c r="A20" s="58">
        <v>18</v>
      </c>
      <c r="B20" s="59" t="s">
        <v>3045</v>
      </c>
    </row>
    <row r="21" spans="1:2" ht="28.5" customHeight="1" x14ac:dyDescent="0.35">
      <c r="A21" s="69">
        <v>19</v>
      </c>
      <c r="B21" s="61" t="s">
        <v>2915</v>
      </c>
    </row>
    <row r="22" spans="1:2" x14ac:dyDescent="0.35">
      <c r="A22" s="62"/>
      <c r="B22" s="85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P90"/>
  <sheetViews>
    <sheetView zoomScale="115" zoomScaleNormal="115" workbookViewId="0">
      <pane xSplit="2" ySplit="1" topLeftCell="C20" activePane="bottomRight" state="frozen"/>
      <selection pane="topRight" activeCell="B1" sqref="B1"/>
      <selection pane="bottomLeft" activeCell="A2" sqref="A2"/>
      <selection pane="bottomRight" activeCell="B29" sqref="B29"/>
    </sheetView>
  </sheetViews>
  <sheetFormatPr defaultRowHeight="14.5" x14ac:dyDescent="0.35"/>
  <cols>
    <col min="2" max="2" width="37.54296875" style="200" customWidth="1"/>
    <col min="3" max="4" width="7.1796875" style="37" customWidth="1"/>
    <col min="5" max="5" width="7.453125" style="37" customWidth="1"/>
    <col min="6" max="6" width="7.7265625" style="37" customWidth="1"/>
    <col min="7" max="7" width="6.81640625" style="37" customWidth="1"/>
    <col min="8" max="8" width="5.54296875" style="37" customWidth="1"/>
    <col min="9" max="9" width="17.453125" style="193" customWidth="1"/>
    <col min="10" max="10" width="35.453125" style="193" customWidth="1"/>
    <col min="11" max="12" width="33.453125" style="23" hidden="1" customWidth="1"/>
    <col min="13" max="13" width="39.7265625" style="23" hidden="1" customWidth="1"/>
    <col min="14" max="14" width="8.7265625" style="24" customWidth="1"/>
    <col min="15" max="15" width="8.453125" style="37" customWidth="1"/>
    <col min="16" max="16" width="11.453125" style="54" customWidth="1"/>
  </cols>
  <sheetData>
    <row r="1" spans="1:16" s="67" customFormat="1" x14ac:dyDescent="0.35">
      <c r="A1" s="198" t="s">
        <v>14</v>
      </c>
      <c r="B1" s="199" t="s">
        <v>4024</v>
      </c>
      <c r="C1" s="212" t="s">
        <v>3</v>
      </c>
      <c r="D1" s="212" t="s">
        <v>4</v>
      </c>
      <c r="E1" s="212" t="s">
        <v>5</v>
      </c>
      <c r="F1" s="212" t="s">
        <v>6</v>
      </c>
      <c r="G1" s="212" t="s">
        <v>2777</v>
      </c>
      <c r="H1" s="212" t="s">
        <v>7</v>
      </c>
      <c r="I1" s="201" t="s">
        <v>2897</v>
      </c>
      <c r="J1" s="201" t="s">
        <v>3011</v>
      </c>
      <c r="K1" s="90" t="s">
        <v>2898</v>
      </c>
      <c r="L1" s="90" t="s">
        <v>3012</v>
      </c>
      <c r="M1" s="90" t="s">
        <v>2781</v>
      </c>
      <c r="N1" s="91" t="s">
        <v>2811</v>
      </c>
      <c r="O1" s="92" t="s">
        <v>2806</v>
      </c>
    </row>
    <row r="2" spans="1:16" s="34" customFormat="1" x14ac:dyDescent="0.35">
      <c r="A2" s="34" t="s">
        <v>4021</v>
      </c>
      <c r="B2" s="44" t="s">
        <v>2901</v>
      </c>
      <c r="C2" s="37" t="s">
        <v>243</v>
      </c>
      <c r="D2" s="37" t="s">
        <v>2665</v>
      </c>
      <c r="E2" s="37"/>
      <c r="F2" s="37"/>
      <c r="G2" s="37"/>
      <c r="H2" s="37" t="s">
        <v>1651</v>
      </c>
      <c r="I2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GMC-STC-PNJ</v>
      </c>
      <c r="J2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BAMBOLI GMC-ST.CRUZ-PANAJI</v>
      </c>
      <c r="K2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PNJ-STC-GMC</v>
      </c>
      <c r="L2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PANAJI-ST.CRUZ-BAMBOLI GMC</v>
      </c>
      <c r="M2" s="23" t="str">
        <f>IF(RouteMaster[[#This Row],[Onward]]&lt;RouteMaster[[#This Row],[Return]], RouteMaster[[#This Row],[Onward]], RouteMaster[[#This Row],[Return]])</f>
        <v>GMC-STC-PNJ</v>
      </c>
      <c r="N2" s="40"/>
      <c r="O2" s="41"/>
      <c r="P2"/>
    </row>
    <row r="3" spans="1:16" s="26" customFormat="1" ht="29" x14ac:dyDescent="0.35">
      <c r="A3" s="34" t="s">
        <v>4021</v>
      </c>
      <c r="B3" s="44" t="s">
        <v>2902</v>
      </c>
      <c r="C3" s="37" t="s">
        <v>1653</v>
      </c>
      <c r="D3" s="37" t="s">
        <v>2934</v>
      </c>
      <c r="E3" s="37"/>
      <c r="F3" s="37"/>
      <c r="G3" s="37"/>
      <c r="H3" s="37" t="s">
        <v>4026</v>
      </c>
      <c r="I3" s="193"/>
      <c r="J3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 MKT-MERCES-Moula</v>
      </c>
      <c r="K3" s="23"/>
      <c r="L3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Moula-MERCES-PANAJI MKT</v>
      </c>
      <c r="M3" s="23">
        <f>IF(RouteMaster[[#This Row],[Onward]]&lt;RouteMaster[[#This Row],[Return]], RouteMaster[[#This Row],[Onward]], RouteMaster[[#This Row],[Return]])</f>
        <v>0</v>
      </c>
      <c r="N3" s="40"/>
      <c r="O3" s="41"/>
      <c r="P3"/>
    </row>
    <row r="4" spans="1:16" s="26" customFormat="1" x14ac:dyDescent="0.35">
      <c r="A4" s="34"/>
      <c r="B4" s="44"/>
      <c r="C4" s="37" t="s">
        <v>1653</v>
      </c>
      <c r="D4" s="37" t="s">
        <v>2934</v>
      </c>
      <c r="E4" s="37"/>
      <c r="F4" s="37"/>
      <c r="G4" s="37"/>
      <c r="H4" s="37" t="s">
        <v>2932</v>
      </c>
      <c r="I4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MKT-MER-BAT</v>
      </c>
      <c r="J4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 MKT-MERCES-BATIM</v>
      </c>
      <c r="K4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BAT-MER-MKT</v>
      </c>
      <c r="L4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BATIM-MERCES-PANAJI MKT</v>
      </c>
      <c r="M4" s="110" t="str">
        <f>IF(RouteMaster[[#This Row],[Onward]]&lt;RouteMaster[[#This Row],[Return]], RouteMaster[[#This Row],[Onward]], RouteMaster[[#This Row],[Return]])</f>
        <v>BAT-MER-MKT</v>
      </c>
      <c r="N4" s="40"/>
      <c r="O4" s="41"/>
      <c r="P4"/>
    </row>
    <row r="5" spans="1:16" s="26" customFormat="1" x14ac:dyDescent="0.35">
      <c r="A5" s="34"/>
      <c r="B5" s="44"/>
      <c r="C5" s="37" t="s">
        <v>1653</v>
      </c>
      <c r="D5" s="37" t="s">
        <v>2934</v>
      </c>
      <c r="E5" s="37"/>
      <c r="F5" s="37"/>
      <c r="G5" s="37"/>
      <c r="H5" s="37" t="s">
        <v>4028</v>
      </c>
      <c r="I5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MKT-MER-WAD</v>
      </c>
      <c r="J5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 MKT-MERCES-Wadwad</v>
      </c>
      <c r="K5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WAD-MER-MKT</v>
      </c>
      <c r="L5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Wadwad-MERCES-PANAJI MKT</v>
      </c>
      <c r="M5" s="110" t="str">
        <f>IF(RouteMaster[[#This Row],[Onward]]&lt;RouteMaster[[#This Row],[Return]], RouteMaster[[#This Row],[Onward]], RouteMaster[[#This Row],[Return]])</f>
        <v>MKT-MER-WAD</v>
      </c>
      <c r="N5" s="40"/>
      <c r="O5" s="41"/>
      <c r="P5"/>
    </row>
    <row r="6" spans="1:16" ht="29" x14ac:dyDescent="0.35">
      <c r="A6" s="34" t="s">
        <v>4021</v>
      </c>
      <c r="B6" s="44" t="s">
        <v>2903</v>
      </c>
      <c r="C6" s="37" t="s">
        <v>1054</v>
      </c>
      <c r="D6" s="37" t="s">
        <v>4038</v>
      </c>
      <c r="H6" s="37" t="s">
        <v>1386</v>
      </c>
      <c r="I6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KMI-DWF-MRM</v>
      </c>
      <c r="J6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KARMALI-Diwar Ferry-MIRAMAR BCH</v>
      </c>
      <c r="K6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MRM-DWF-KMI</v>
      </c>
      <c r="L6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MIRAMAR BCH-Diwar Ferry-KARMALI</v>
      </c>
      <c r="M6" s="23" t="str">
        <f>IF(RouteMaster[[#This Row],[Onward]]&lt;RouteMaster[[#This Row],[Return]], RouteMaster[[#This Row],[Onward]], RouteMaster[[#This Row],[Return]])</f>
        <v>KMI-DWF-MRM</v>
      </c>
      <c r="N6" s="40">
        <v>5</v>
      </c>
      <c r="O6" s="41">
        <v>20</v>
      </c>
      <c r="P6"/>
    </row>
    <row r="7" spans="1:16" x14ac:dyDescent="0.35">
      <c r="A7" s="34"/>
      <c r="B7" s="44"/>
      <c r="C7" s="37" t="s">
        <v>1054</v>
      </c>
      <c r="D7" s="37" t="s">
        <v>4038</v>
      </c>
      <c r="H7" s="37" t="s">
        <v>1653</v>
      </c>
      <c r="I7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KMI-DWF-MKT</v>
      </c>
      <c r="J7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KARMALI-Diwar Ferry-PANAJI MKT</v>
      </c>
      <c r="K7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MKT-DWF-KMI</v>
      </c>
      <c r="L7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 MKT-Diwar Ferry-KARMALI</v>
      </c>
      <c r="M7" s="110" t="str">
        <f>IF(RouteMaster[[#This Row],[Onward]]&lt;RouteMaster[[#This Row],[Return]], RouteMaster[[#This Row],[Onward]], RouteMaster[[#This Row],[Return]])</f>
        <v>KMI-DWF-MKT</v>
      </c>
      <c r="N7" s="40"/>
      <c r="O7" s="41"/>
      <c r="P7"/>
    </row>
    <row r="8" spans="1:16" x14ac:dyDescent="0.35">
      <c r="A8" s="34"/>
      <c r="B8" s="44"/>
      <c r="C8" s="37" t="s">
        <v>1054</v>
      </c>
      <c r="D8" s="37" t="s">
        <v>1555</v>
      </c>
      <c r="H8" s="37" t="s">
        <v>1726</v>
      </c>
      <c r="I8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KMI-NUR-PLR</v>
      </c>
      <c r="J8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KARMALI-NEURA-PILLAR</v>
      </c>
      <c r="K8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PLR-NUR-KMI</v>
      </c>
      <c r="L8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PILLAR-NEURA-KARMALI</v>
      </c>
      <c r="M8" s="110" t="str">
        <f>IF(RouteMaster[[#This Row],[Onward]]&lt;RouteMaster[[#This Row],[Return]], RouteMaster[[#This Row],[Onward]], RouteMaster[[#This Row],[Return]])</f>
        <v>KMI-NUR-PLR</v>
      </c>
      <c r="N8" s="40"/>
      <c r="O8" s="41">
        <v>35</v>
      </c>
      <c r="P8"/>
    </row>
    <row r="9" spans="1:16" x14ac:dyDescent="0.35">
      <c r="A9" s="34"/>
      <c r="B9" s="44"/>
      <c r="C9" s="37" t="s">
        <v>1726</v>
      </c>
      <c r="D9" s="37" t="s">
        <v>1591</v>
      </c>
      <c r="H9" s="37" t="s">
        <v>4043</v>
      </c>
      <c r="I9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PLR-OLD-KDI</v>
      </c>
      <c r="J9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PILLAR-OLD GOA-Kundai Industrial Estate</v>
      </c>
      <c r="K9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KDI-OLD-PLR</v>
      </c>
      <c r="L9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Kundai Industrial Estate-OLD GOA-PILLAR</v>
      </c>
      <c r="M9" s="110" t="str">
        <f>IF(RouteMaster[[#This Row],[Onward]]&lt;RouteMaster[[#This Row],[Return]], RouteMaster[[#This Row],[Onward]], RouteMaster[[#This Row],[Return]])</f>
        <v>KDI-OLD-PLR</v>
      </c>
      <c r="N9" s="40"/>
      <c r="O9" s="41">
        <v>60</v>
      </c>
      <c r="P9"/>
    </row>
    <row r="10" spans="1:16" ht="29" x14ac:dyDescent="0.35">
      <c r="A10" s="34"/>
      <c r="B10" s="44"/>
      <c r="C10" s="37" t="s">
        <v>4043</v>
      </c>
      <c r="D10" s="37" t="s">
        <v>1591</v>
      </c>
      <c r="H10" s="37" t="s">
        <v>1651</v>
      </c>
      <c r="I10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KDI-OLD-PNJ</v>
      </c>
      <c r="J10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Kundai Industrial Estate-OLD GOA-PANAJI</v>
      </c>
      <c r="K10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PNJ-OLD-KDI</v>
      </c>
      <c r="L10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PANAJI-OLD GOA-Kundai Industrial Estate</v>
      </c>
      <c r="M10" s="110" t="str">
        <f>IF(RouteMaster[[#This Row],[Onward]]&lt;RouteMaster[[#This Row],[Return]], RouteMaster[[#This Row],[Onward]], RouteMaster[[#This Row],[Return]])</f>
        <v>KDI-OLD-PNJ</v>
      </c>
      <c r="N10" s="40"/>
      <c r="O10" s="41"/>
      <c r="P10"/>
    </row>
    <row r="11" spans="1:16" s="34" customFormat="1" ht="29" x14ac:dyDescent="0.35">
      <c r="A11" s="34" t="s">
        <v>4021</v>
      </c>
      <c r="B11" s="44" t="s">
        <v>2904</v>
      </c>
      <c r="C11" s="37" t="s">
        <v>1054</v>
      </c>
      <c r="D11" s="37" t="s">
        <v>1591</v>
      </c>
      <c r="E11" s="37"/>
      <c r="F11" s="37"/>
      <c r="G11" s="37"/>
      <c r="H11" s="37" t="s">
        <v>1651</v>
      </c>
      <c r="I11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KMI-OLD-PNJ</v>
      </c>
      <c r="J11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KARMALI-OLD GOA-PANAJI</v>
      </c>
      <c r="K11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PNJ-OLD-KMI</v>
      </c>
      <c r="L11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PANAJI-OLD GOA-KARMALI</v>
      </c>
      <c r="M11" s="23" t="str">
        <f>IF(RouteMaster[[#This Row],[Onward]]&lt;RouteMaster[[#This Row],[Return]], RouteMaster[[#This Row],[Onward]], RouteMaster[[#This Row],[Return]])</f>
        <v>KMI-OLD-PNJ</v>
      </c>
      <c r="N11" s="40"/>
      <c r="O11" s="41"/>
      <c r="P11"/>
    </row>
    <row r="12" spans="1:16" s="34" customFormat="1" x14ac:dyDescent="0.35">
      <c r="A12" s="34" t="s">
        <v>4021</v>
      </c>
      <c r="B12" s="44" t="s">
        <v>3918</v>
      </c>
      <c r="C12" s="37" t="s">
        <v>1651</v>
      </c>
      <c r="D12" s="37"/>
      <c r="E12" s="37"/>
      <c r="F12" s="37"/>
      <c r="G12" s="37"/>
      <c r="H12" s="37" t="s">
        <v>1386</v>
      </c>
      <c r="I12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PNJ-MRM</v>
      </c>
      <c r="J12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PANAJI-MIRAMAR BCH</v>
      </c>
      <c r="K12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MRM-PNJ</v>
      </c>
      <c r="L12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MIRAMAR BCH-PANAJI</v>
      </c>
      <c r="M12" s="32" t="str">
        <f>IF(RouteMaster[[#This Row],[Onward]]&lt;RouteMaster[[#This Row],[Return]], RouteMaster[[#This Row],[Onward]], RouteMaster[[#This Row],[Return]])</f>
        <v>MRM-PNJ</v>
      </c>
      <c r="N12" s="40"/>
      <c r="O12" s="41"/>
      <c r="P12"/>
    </row>
    <row r="13" spans="1:16" ht="29" x14ac:dyDescent="0.35">
      <c r="A13" s="34" t="s">
        <v>4021</v>
      </c>
      <c r="B13" s="44" t="s">
        <v>2948</v>
      </c>
      <c r="C13" s="37" t="s">
        <v>541</v>
      </c>
      <c r="D13" s="37" t="s">
        <v>1054</v>
      </c>
      <c r="E13" s="37" t="s">
        <v>1591</v>
      </c>
      <c r="H13" s="37" t="s">
        <v>1651</v>
      </c>
      <c r="I13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COR-KMI-OLD-PNJ</v>
      </c>
      <c r="J13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CORLIM-KARMALI-OLD GOA-PANAJI</v>
      </c>
      <c r="K13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PNJ-OLD-KMI-COR</v>
      </c>
      <c r="L13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PANAJI-OLD GOA-KARMALI-CORLIM</v>
      </c>
      <c r="M13" s="32" t="str">
        <f>IF(RouteMaster[[#This Row],[Onward]]&lt;RouteMaster[[#This Row],[Return]], RouteMaster[[#This Row],[Onward]], RouteMaster[[#This Row],[Return]])</f>
        <v>COR-KMI-OLD-PNJ</v>
      </c>
      <c r="N13" s="40"/>
      <c r="O13" s="41"/>
      <c r="P13"/>
    </row>
    <row r="14" spans="1:16" s="26" customFormat="1" ht="29" x14ac:dyDescent="0.35">
      <c r="A14" s="34" t="s">
        <v>4021</v>
      </c>
      <c r="B14" s="44" t="s">
        <v>2905</v>
      </c>
      <c r="C14" s="37" t="s">
        <v>1054</v>
      </c>
      <c r="D14" s="37" t="s">
        <v>1321</v>
      </c>
      <c r="E14" s="37"/>
      <c r="F14" s="37"/>
      <c r="G14" s="37"/>
      <c r="H14" s="37" t="s">
        <v>2467</v>
      </c>
      <c r="I14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KMI-MRC-VLV</v>
      </c>
      <c r="J14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KARMALI-MARCEL-VOLVOI</v>
      </c>
      <c r="K14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VLV-MRC-KMI</v>
      </c>
      <c r="L14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VOLVOI-MARCEL-KARMALI</v>
      </c>
      <c r="M14" s="23" t="str">
        <f>IF(RouteMaster[[#This Row],[Onward]]&lt;RouteMaster[[#This Row],[Return]], RouteMaster[[#This Row],[Onward]], RouteMaster[[#This Row],[Return]])</f>
        <v>KMI-MRC-VLV</v>
      </c>
      <c r="N14" s="40"/>
      <c r="O14" s="41"/>
      <c r="P14"/>
    </row>
    <row r="15" spans="1:16" s="26" customFormat="1" x14ac:dyDescent="0.35">
      <c r="A15" s="34" t="s">
        <v>4021</v>
      </c>
      <c r="B15" s="44"/>
      <c r="C15" s="37" t="s">
        <v>2467</v>
      </c>
      <c r="D15" s="37" t="s">
        <v>1321</v>
      </c>
      <c r="E15" s="37"/>
      <c r="F15" s="37"/>
      <c r="G15" s="37"/>
      <c r="H15" s="37" t="s">
        <v>1651</v>
      </c>
      <c r="I15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VLV-MRC-PNJ</v>
      </c>
      <c r="J15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VOLVOI-MARCEL-PANAJI</v>
      </c>
      <c r="K15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PNJ-MRC-VLV</v>
      </c>
      <c r="L15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PANAJI-MARCEL-VOLVOI</v>
      </c>
      <c r="M15" s="95" t="str">
        <f>IF(RouteMaster[[#This Row],[Onward]]&lt;RouteMaster[[#This Row],[Return]], RouteMaster[[#This Row],[Onward]], RouteMaster[[#This Row],[Return]])</f>
        <v>PNJ-MRC-VLV</v>
      </c>
      <c r="N15" s="40"/>
      <c r="O15" s="41"/>
      <c r="P15"/>
    </row>
    <row r="16" spans="1:16" s="26" customFormat="1" x14ac:dyDescent="0.35">
      <c r="A16" s="34"/>
      <c r="B16" s="44"/>
      <c r="C16" s="37" t="s">
        <v>1651</v>
      </c>
      <c r="D16" s="37" t="s">
        <v>1321</v>
      </c>
      <c r="E16" s="37"/>
      <c r="F16" s="37"/>
      <c r="G16" s="37"/>
      <c r="H16" s="37" t="s">
        <v>1054</v>
      </c>
      <c r="I16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PNJ-MRC-KMI</v>
      </c>
      <c r="J16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PANAJI-MARCEL-KARMALI</v>
      </c>
      <c r="K16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KMI-MRC-PNJ</v>
      </c>
      <c r="L16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KARMALI-MARCEL-PANAJI</v>
      </c>
      <c r="M16" s="110" t="str">
        <f>IF(RouteMaster[[#This Row],[Onward]]&lt;RouteMaster[[#This Row],[Return]], RouteMaster[[#This Row],[Onward]], RouteMaster[[#This Row],[Return]])</f>
        <v>KMI-MRC-PNJ</v>
      </c>
      <c r="N16" s="40"/>
      <c r="O16" s="41"/>
      <c r="P16"/>
    </row>
    <row r="17" spans="1:16" s="26" customFormat="1" x14ac:dyDescent="0.35">
      <c r="A17" s="34" t="s">
        <v>4021</v>
      </c>
      <c r="B17" s="44"/>
      <c r="C17" s="37" t="s">
        <v>1651</v>
      </c>
      <c r="D17" s="37"/>
      <c r="E17" s="37"/>
      <c r="F17" s="37"/>
      <c r="G17" s="37"/>
      <c r="H17" s="37" t="s">
        <v>98</v>
      </c>
      <c r="I17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PNJ-ALT</v>
      </c>
      <c r="J17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PANAJI-ALTINHO</v>
      </c>
      <c r="K17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ALT-PNJ</v>
      </c>
      <c r="L17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ALTINHO-PANAJI</v>
      </c>
      <c r="M17" s="95" t="str">
        <f>IF(RouteMaster[[#This Row],[Onward]]&lt;RouteMaster[[#This Row],[Return]], RouteMaster[[#This Row],[Onward]], RouteMaster[[#This Row],[Return]])</f>
        <v>ALT-PNJ</v>
      </c>
      <c r="N17" s="40"/>
      <c r="O17" s="41"/>
      <c r="P17"/>
    </row>
    <row r="18" spans="1:16" s="204" customFormat="1" x14ac:dyDescent="0.35">
      <c r="A18" s="204" t="s">
        <v>4021</v>
      </c>
      <c r="B18" s="211" t="s">
        <v>2906</v>
      </c>
      <c r="C18" s="213" t="s">
        <v>2936</v>
      </c>
      <c r="D18" s="205"/>
      <c r="E18" s="205"/>
      <c r="F18" s="205"/>
      <c r="G18" s="205"/>
      <c r="H18" s="205" t="s">
        <v>1653</v>
      </c>
      <c r="I18" s="206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CHM-MKT</v>
      </c>
      <c r="J18" s="206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Chimbel-PANAJI MKT</v>
      </c>
      <c r="K18" s="207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MKT-CHM</v>
      </c>
      <c r="L18" s="207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 MKT-Chimbel</v>
      </c>
      <c r="M18" s="207" t="str">
        <f>IF(RouteMaster[[#This Row],[Onward]]&lt;RouteMaster[[#This Row],[Return]], RouteMaster[[#This Row],[Onward]], RouteMaster[[#This Row],[Return]])</f>
        <v>CHM-MKT</v>
      </c>
      <c r="N18" s="208"/>
      <c r="O18" s="209"/>
      <c r="P18" s="210"/>
    </row>
    <row r="19" spans="1:16" ht="29" x14ac:dyDescent="0.35">
      <c r="A19" s="34" t="s">
        <v>4021</v>
      </c>
      <c r="B19" s="44" t="s">
        <v>2907</v>
      </c>
      <c r="C19" s="89" t="s">
        <v>2936</v>
      </c>
      <c r="D19" s="214" t="s">
        <v>1871</v>
      </c>
      <c r="E19" s="214"/>
      <c r="H19" s="37" t="s">
        <v>1653</v>
      </c>
      <c r="I19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CHM-RBD-MKT</v>
      </c>
      <c r="J19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Chimbel-RIBANDAR-PANAJI MKT</v>
      </c>
      <c r="K19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MKT-RBD-CHM</v>
      </c>
      <c r="L19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 MKT-RIBANDAR-Chimbel</v>
      </c>
      <c r="M19" s="23" t="str">
        <f>IF(RouteMaster[[#This Row],[Onward]]&lt;RouteMaster[[#This Row],[Return]], RouteMaster[[#This Row],[Onward]], RouteMaster[[#This Row],[Return]])</f>
        <v>CHM-RBD-MKT</v>
      </c>
      <c r="N19" s="40"/>
      <c r="O19" s="41"/>
      <c r="P19"/>
    </row>
    <row r="20" spans="1:16" ht="29" x14ac:dyDescent="0.35">
      <c r="A20" s="34" t="s">
        <v>4021</v>
      </c>
      <c r="B20" s="44" t="s">
        <v>2908</v>
      </c>
      <c r="C20" s="37" t="s">
        <v>2936</v>
      </c>
      <c r="D20" s="37" t="s">
        <v>2934</v>
      </c>
      <c r="H20" s="37" t="s">
        <v>1653</v>
      </c>
      <c r="I20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CHM-MER-MKT</v>
      </c>
      <c r="J20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Chimbel-MERCES-PANAJI MKT</v>
      </c>
      <c r="K20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MKT-MER-CHM</v>
      </c>
      <c r="L20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 MKT-MERCES-Chimbel</v>
      </c>
      <c r="M20" s="23" t="str">
        <f>IF(RouteMaster[[#This Row],[Onward]]&lt;RouteMaster[[#This Row],[Return]], RouteMaster[[#This Row],[Onward]], RouteMaster[[#This Row],[Return]])</f>
        <v>CHM-MER-MKT</v>
      </c>
      <c r="N20" s="40"/>
      <c r="O20" s="41"/>
      <c r="P20"/>
    </row>
    <row r="21" spans="1:16" x14ac:dyDescent="0.35">
      <c r="A21" s="34" t="s">
        <v>4021</v>
      </c>
      <c r="B21" s="46"/>
      <c r="C21" s="37" t="s">
        <v>1653</v>
      </c>
      <c r="D21" s="37" t="s">
        <v>2934</v>
      </c>
      <c r="H21" s="37" t="s">
        <v>2936</v>
      </c>
      <c r="I21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MKT-MER-CHM</v>
      </c>
      <c r="J21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 MKT-MERCES-Chimbel</v>
      </c>
      <c r="K21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CHM-MER-MKT</v>
      </c>
      <c r="L21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Chimbel-MERCES-PANAJI MKT</v>
      </c>
      <c r="M21" s="95" t="str">
        <f>IF(RouteMaster[[#This Row],[Onward]]&lt;RouteMaster[[#This Row],[Return]], RouteMaster[[#This Row],[Onward]], RouteMaster[[#This Row],[Return]])</f>
        <v>CHM-MER-MKT</v>
      </c>
      <c r="N21" s="40"/>
      <c r="O21" s="41"/>
      <c r="P21"/>
    </row>
    <row r="22" spans="1:16" x14ac:dyDescent="0.35">
      <c r="A22" s="34" t="s">
        <v>4021</v>
      </c>
      <c r="B22" s="46"/>
      <c r="C22" s="37" t="s">
        <v>2936</v>
      </c>
      <c r="D22" s="37" t="s">
        <v>1871</v>
      </c>
      <c r="H22" s="37" t="s">
        <v>1653</v>
      </c>
      <c r="I22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CHM-RBD-MKT</v>
      </c>
      <c r="J22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Chimbel-RIBANDAR-PANAJI MKT</v>
      </c>
      <c r="K22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MKT-RBD-CHM</v>
      </c>
      <c r="L22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 MKT-RIBANDAR-Chimbel</v>
      </c>
      <c r="M22" s="95" t="str">
        <f>IF(RouteMaster[[#This Row],[Onward]]&lt;RouteMaster[[#This Row],[Return]], RouteMaster[[#This Row],[Onward]], RouteMaster[[#This Row],[Return]])</f>
        <v>CHM-RBD-MKT</v>
      </c>
      <c r="N22" s="40"/>
      <c r="O22" s="41"/>
      <c r="P22"/>
    </row>
    <row r="23" spans="1:16" ht="29" x14ac:dyDescent="0.35">
      <c r="A23" s="34" t="s">
        <v>4021</v>
      </c>
      <c r="B23" s="47" t="s">
        <v>2909</v>
      </c>
      <c r="C23" s="37" t="s">
        <v>2144</v>
      </c>
      <c r="D23" s="37" t="s">
        <v>1321</v>
      </c>
      <c r="H23" s="37" t="s">
        <v>1651</v>
      </c>
      <c r="I23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STE-MRC-PNJ</v>
      </c>
      <c r="J23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ST. ESTEVE-MARCEL-PANAJI</v>
      </c>
      <c r="K23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PNJ-MRC-STE</v>
      </c>
      <c r="L23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PANAJI-MARCEL-ST. ESTEVE</v>
      </c>
      <c r="M23" s="23" t="str">
        <f>IF(RouteMaster[[#This Row],[Onward]]&lt;RouteMaster[[#This Row],[Return]], RouteMaster[[#This Row],[Onward]], RouteMaster[[#This Row],[Return]])</f>
        <v>PNJ-MRC-STE</v>
      </c>
      <c r="N23" s="40"/>
      <c r="O23" s="41"/>
      <c r="P23"/>
    </row>
    <row r="24" spans="1:16" x14ac:dyDescent="0.35">
      <c r="A24" s="34" t="s">
        <v>4021</v>
      </c>
      <c r="B24" s="46"/>
      <c r="C24" s="37" t="s">
        <v>1651</v>
      </c>
      <c r="D24" s="37" t="s">
        <v>1321</v>
      </c>
      <c r="E24" s="37" t="s">
        <v>3898</v>
      </c>
      <c r="H24" s="37" t="s">
        <v>88</v>
      </c>
      <c r="I24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PNJ-MRC-CUP-AKD</v>
      </c>
      <c r="J24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PANAJI-MARCEL-Cupa-AKHADA</v>
      </c>
      <c r="K24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AKD-CUP-MRC-PNJ</v>
      </c>
      <c r="L24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AKHADA-Cupa-MARCEL-PANAJI</v>
      </c>
      <c r="M24" s="95" t="str">
        <f>IF(RouteMaster[[#This Row],[Onward]]&lt;RouteMaster[[#This Row],[Return]], RouteMaster[[#This Row],[Onward]], RouteMaster[[#This Row],[Return]])</f>
        <v>AKD-CUP-MRC-PNJ</v>
      </c>
      <c r="N24" s="40"/>
      <c r="O24" s="41"/>
      <c r="P24"/>
    </row>
    <row r="25" spans="1:16" x14ac:dyDescent="0.35">
      <c r="A25" s="34" t="s">
        <v>4021</v>
      </c>
      <c r="B25" s="46"/>
      <c r="C25" s="37" t="s">
        <v>1651</v>
      </c>
      <c r="D25" s="37" t="s">
        <v>1321</v>
      </c>
      <c r="H25" s="37" t="s">
        <v>2467</v>
      </c>
      <c r="I25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PNJ-MRC-VLV</v>
      </c>
      <c r="J25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PANAJI-MARCEL-VOLVOI</v>
      </c>
      <c r="K25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VLV-MRC-PNJ</v>
      </c>
      <c r="L25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VOLVOI-MARCEL-PANAJI</v>
      </c>
      <c r="M25" s="95" t="str">
        <f>IF(RouteMaster[[#This Row],[Onward]]&lt;RouteMaster[[#This Row],[Return]], RouteMaster[[#This Row],[Onward]], RouteMaster[[#This Row],[Return]])</f>
        <v>PNJ-MRC-VLV</v>
      </c>
      <c r="N25" s="40"/>
      <c r="O25" s="41"/>
      <c r="P25"/>
    </row>
    <row r="26" spans="1:16" x14ac:dyDescent="0.35">
      <c r="A26" s="34" t="s">
        <v>4021</v>
      </c>
      <c r="B26" s="46"/>
      <c r="C26" s="37" t="s">
        <v>3898</v>
      </c>
      <c r="D26" s="37" t="s">
        <v>1321</v>
      </c>
      <c r="H26" s="37" t="s">
        <v>1651</v>
      </c>
      <c r="I26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CUP-MRC-PNJ</v>
      </c>
      <c r="J26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Cupa-MARCEL-PANAJI</v>
      </c>
      <c r="K26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PNJ-MRC-CUP</v>
      </c>
      <c r="L26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PANAJI-MARCEL-Cupa</v>
      </c>
      <c r="M26" s="95" t="str">
        <f>IF(RouteMaster[[#This Row],[Onward]]&lt;RouteMaster[[#This Row],[Return]], RouteMaster[[#This Row],[Onward]], RouteMaster[[#This Row],[Return]])</f>
        <v>CUP-MRC-PNJ</v>
      </c>
      <c r="N26" s="40"/>
      <c r="O26" s="41"/>
      <c r="P26"/>
    </row>
    <row r="27" spans="1:16" s="34" customFormat="1" x14ac:dyDescent="0.35">
      <c r="A27" s="34" t="s">
        <v>4021</v>
      </c>
      <c r="B27" s="44" t="s">
        <v>2910</v>
      </c>
      <c r="C27" s="37" t="s">
        <v>703</v>
      </c>
      <c r="D27" s="37" t="s">
        <v>1386</v>
      </c>
      <c r="E27" s="37"/>
      <c r="F27" s="37"/>
      <c r="G27" s="37"/>
      <c r="H27" s="37" t="s">
        <v>1651</v>
      </c>
      <c r="I27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DNP-MRM-PNJ</v>
      </c>
      <c r="J27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DONAPAULA-MIRAMAR BCH-PANAJI</v>
      </c>
      <c r="K27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PNJ-MRM-DNP</v>
      </c>
      <c r="L27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PANAJI-MIRAMAR BCH-DONAPAULA</v>
      </c>
      <c r="M27" s="23" t="str">
        <f>IF(RouteMaster[[#This Row],[Onward]]&lt;RouteMaster[[#This Row],[Return]], RouteMaster[[#This Row],[Onward]], RouteMaster[[#This Row],[Return]])</f>
        <v>DNP-MRM-PNJ</v>
      </c>
      <c r="N27" s="40"/>
      <c r="O27" s="41"/>
      <c r="P27"/>
    </row>
    <row r="28" spans="1:16" s="50" customFormat="1" ht="29" x14ac:dyDescent="0.35">
      <c r="A28" s="34" t="s">
        <v>4021</v>
      </c>
      <c r="B28" s="49" t="s">
        <v>2796</v>
      </c>
      <c r="C28" s="38" t="s">
        <v>243</v>
      </c>
      <c r="D28" s="38" t="s">
        <v>828</v>
      </c>
      <c r="E28" s="38" t="s">
        <v>703</v>
      </c>
      <c r="F28" s="38" t="s">
        <v>1386</v>
      </c>
      <c r="G28" s="38"/>
      <c r="H28" s="38" t="s">
        <v>1651</v>
      </c>
      <c r="I28" s="202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GMC-GUN-DNP-MRM-PNJ</v>
      </c>
      <c r="J28" s="202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BAMBOLI GMC-GOA UNVRSTY-DONAPAULA-MIRAMAR BCH-PANAJI</v>
      </c>
      <c r="K28" s="9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PNJ-MRM-DNP-GUN-GMC</v>
      </c>
      <c r="L28" s="94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PANAJI-MIRAMAR BCH-DONAPAULA-GOA UNVRSTY-BAMBOLI GMC</v>
      </c>
      <c r="M28" s="50" t="str">
        <f>IF(RouteMaster[[#This Row],[Onward]]&lt;RouteMaster[[#This Row],[Return]], RouteMaster[[#This Row],[Onward]], RouteMaster[[#This Row],[Return]])</f>
        <v>GMC-GUN-DNP-MRM-PNJ</v>
      </c>
      <c r="N28" s="102">
        <v>9</v>
      </c>
      <c r="O28" s="103">
        <v>35</v>
      </c>
    </row>
    <row r="29" spans="1:16" x14ac:dyDescent="0.35">
      <c r="A29" s="34" t="s">
        <v>4021</v>
      </c>
      <c r="B29" s="46" t="s">
        <v>2927</v>
      </c>
      <c r="C29" s="38" t="s">
        <v>828</v>
      </c>
      <c r="D29" s="38" t="s">
        <v>1386</v>
      </c>
      <c r="E29" s="38"/>
      <c r="F29" s="38"/>
      <c r="G29" s="38"/>
      <c r="H29" s="38" t="s">
        <v>1651</v>
      </c>
      <c r="I29" s="20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GUN-MRM-PNJ</v>
      </c>
      <c r="J29" s="20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GOA UNVRSTY-MIRAMAR BCH-PANAJI</v>
      </c>
      <c r="K29" s="3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PNJ-MRM-GUN</v>
      </c>
      <c r="L29" s="3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PANAJI-MIRAMAR BCH-GOA UNVRSTY</v>
      </c>
      <c r="M29" s="23" t="str">
        <f>IF(RouteMaster[[#This Row],[Onward]]&lt;RouteMaster[[#This Row],[Return]], RouteMaster[[#This Row],[Onward]], RouteMaster[[#This Row],[Return]])</f>
        <v>GUN-MRM-PNJ</v>
      </c>
      <c r="N29" s="42"/>
      <c r="O29" s="43"/>
      <c r="P29"/>
    </row>
    <row r="30" spans="1:16" s="34" customFormat="1" ht="29" x14ac:dyDescent="0.35">
      <c r="A30" s="34" t="s">
        <v>4021</v>
      </c>
      <c r="B30" s="44" t="s">
        <v>2912</v>
      </c>
      <c r="C30" s="89" t="s">
        <v>2938</v>
      </c>
      <c r="D30" s="89" t="s">
        <v>2940</v>
      </c>
      <c r="E30" s="37"/>
      <c r="F30" s="37"/>
      <c r="G30" s="37"/>
      <c r="H30" s="37" t="s">
        <v>1651</v>
      </c>
      <c r="I30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KMG-KHL-PNJ</v>
      </c>
      <c r="J30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Kumbharjua Gawant-Khandola-PANAJI</v>
      </c>
      <c r="K30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PNJ-KHL-KMG</v>
      </c>
      <c r="L30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PANAJI-Khandola-Kumbharjua Gawant</v>
      </c>
      <c r="M30" s="23" t="str">
        <f>IF(RouteMaster[[#This Row],[Onward]]&lt;RouteMaster[[#This Row],[Return]], RouteMaster[[#This Row],[Onward]], RouteMaster[[#This Row],[Return]])</f>
        <v>KMG-KHL-PNJ</v>
      </c>
      <c r="N30" s="40"/>
      <c r="O30" s="41">
        <v>40</v>
      </c>
      <c r="P30"/>
    </row>
    <row r="31" spans="1:16" s="34" customFormat="1" x14ac:dyDescent="0.35">
      <c r="A31" s="34" t="s">
        <v>4021</v>
      </c>
      <c r="B31" s="44"/>
      <c r="C31" s="89" t="s">
        <v>1651</v>
      </c>
      <c r="D31" s="89" t="s">
        <v>1321</v>
      </c>
      <c r="E31" s="37"/>
      <c r="F31" s="37"/>
      <c r="G31" s="37"/>
      <c r="H31" s="37" t="s">
        <v>124</v>
      </c>
      <c r="I31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PNJ-MRC-AMN</v>
      </c>
      <c r="J31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PANAJI-MARCEL-AMONA</v>
      </c>
      <c r="K31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AMN-MRC-PNJ</v>
      </c>
      <c r="L31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AMONA-MARCEL-PANAJI</v>
      </c>
      <c r="M31" s="87" t="str">
        <f>IF(RouteMaster[[#This Row],[Onward]]&lt;RouteMaster[[#This Row],[Return]], RouteMaster[[#This Row],[Onward]], RouteMaster[[#This Row],[Return]])</f>
        <v>AMN-MRC-PNJ</v>
      </c>
      <c r="N31" s="40"/>
      <c r="O31" s="41"/>
      <c r="P31"/>
    </row>
    <row r="32" spans="1:16" s="34" customFormat="1" x14ac:dyDescent="0.35">
      <c r="A32" s="34" t="s">
        <v>4021</v>
      </c>
      <c r="B32" s="44"/>
      <c r="C32" s="89" t="s">
        <v>124</v>
      </c>
      <c r="D32" s="89" t="s">
        <v>3841</v>
      </c>
      <c r="E32" s="37"/>
      <c r="F32" s="37"/>
      <c r="G32" s="37"/>
      <c r="H32" s="37" t="s">
        <v>1651</v>
      </c>
      <c r="I32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AMN-KHF-PNJ</v>
      </c>
      <c r="J32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AMONA-Khandola Ferry-PANAJI</v>
      </c>
      <c r="K32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PNJ-KHF-AMN</v>
      </c>
      <c r="L32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PANAJI-Khandola Ferry-AMONA</v>
      </c>
      <c r="M32" s="87" t="str">
        <f>IF(RouteMaster[[#This Row],[Onward]]&lt;RouteMaster[[#This Row],[Return]], RouteMaster[[#This Row],[Onward]], RouteMaster[[#This Row],[Return]])</f>
        <v>AMN-KHF-PNJ</v>
      </c>
      <c r="N32" s="40"/>
      <c r="O32" s="41"/>
      <c r="P32"/>
    </row>
    <row r="33" spans="1:16" s="34" customFormat="1" ht="29" x14ac:dyDescent="0.35">
      <c r="A33" s="34" t="s">
        <v>4021</v>
      </c>
      <c r="B33" s="44"/>
      <c r="C33" s="89" t="s">
        <v>2938</v>
      </c>
      <c r="D33" s="89" t="s">
        <v>1321</v>
      </c>
      <c r="E33" s="37"/>
      <c r="F33" s="37"/>
      <c r="G33" s="37"/>
      <c r="H33" s="37" t="s">
        <v>1653</v>
      </c>
      <c r="I33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KMG-MRC-MKT</v>
      </c>
      <c r="J33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Kumbharjua Gawant-MARCEL-PANAJI MKT</v>
      </c>
      <c r="K33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MKT-MRC-KMG</v>
      </c>
      <c r="L33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 MKT-MARCEL-Kumbharjua Gawant</v>
      </c>
      <c r="M33" s="95" t="str">
        <f>IF(RouteMaster[[#This Row],[Onward]]&lt;RouteMaster[[#This Row],[Return]], RouteMaster[[#This Row],[Onward]], RouteMaster[[#This Row],[Return]])</f>
        <v>KMG-MRC-MKT</v>
      </c>
      <c r="N33" s="40"/>
      <c r="O33" s="41"/>
      <c r="P33"/>
    </row>
    <row r="34" spans="1:16" s="34" customFormat="1" x14ac:dyDescent="0.35">
      <c r="A34" s="34" t="s">
        <v>4021</v>
      </c>
      <c r="B34" s="44"/>
      <c r="C34" s="89" t="s">
        <v>1651</v>
      </c>
      <c r="D34" s="89" t="s">
        <v>1321</v>
      </c>
      <c r="E34" s="37"/>
      <c r="F34" s="37"/>
      <c r="G34" s="37"/>
      <c r="H34" s="37" t="s">
        <v>3951</v>
      </c>
      <c r="I34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PNJ-MRC-KGC</v>
      </c>
      <c r="J34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PANAJI-MARCEL-Khandola Govt. College</v>
      </c>
      <c r="K34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KGC-MRC-PNJ</v>
      </c>
      <c r="L34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Khandola Govt. College-MARCEL-PANAJI</v>
      </c>
      <c r="M34" s="95" t="str">
        <f>IF(RouteMaster[[#This Row],[Onward]]&lt;RouteMaster[[#This Row],[Return]], RouteMaster[[#This Row],[Onward]], RouteMaster[[#This Row],[Return]])</f>
        <v>KGC-MRC-PNJ</v>
      </c>
      <c r="N34" s="40"/>
      <c r="O34" s="41"/>
      <c r="P34"/>
    </row>
    <row r="35" spans="1:16" s="34" customFormat="1" x14ac:dyDescent="0.35">
      <c r="A35" s="34" t="s">
        <v>4021</v>
      </c>
      <c r="B35" s="44"/>
      <c r="C35" s="89" t="s">
        <v>2940</v>
      </c>
      <c r="D35" s="89" t="s">
        <v>1321</v>
      </c>
      <c r="E35" s="37"/>
      <c r="F35" s="37"/>
      <c r="G35" s="37"/>
      <c r="H35" s="37" t="s">
        <v>1653</v>
      </c>
      <c r="I35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KHL-MRC-MKT</v>
      </c>
      <c r="J35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Khandola-MARCEL-PANAJI MKT</v>
      </c>
      <c r="K35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MKT-MRC-KHL</v>
      </c>
      <c r="L35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 MKT-MARCEL-Khandola</v>
      </c>
      <c r="M35" s="95" t="str">
        <f>IF(RouteMaster[[#This Row],[Onward]]&lt;RouteMaster[[#This Row],[Return]], RouteMaster[[#This Row],[Onward]], RouteMaster[[#This Row],[Return]])</f>
        <v>KHL-MRC-MKT</v>
      </c>
      <c r="N35" s="40"/>
      <c r="O35" s="41"/>
      <c r="P35"/>
    </row>
    <row r="36" spans="1:16" s="34" customFormat="1" x14ac:dyDescent="0.35">
      <c r="A36" s="34" t="s">
        <v>4021</v>
      </c>
      <c r="B36" s="44"/>
      <c r="C36" s="89" t="s">
        <v>1651</v>
      </c>
      <c r="D36" s="89" t="s">
        <v>1766</v>
      </c>
      <c r="E36" s="37"/>
      <c r="F36" s="37"/>
      <c r="G36" s="37"/>
      <c r="H36" s="37" t="s">
        <v>3953</v>
      </c>
      <c r="I36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PNJ-PND-BET</v>
      </c>
      <c r="J36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PANAJI-PONDA-Bethoda</v>
      </c>
      <c r="K36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BET-PND-PNJ</v>
      </c>
      <c r="L36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Bethoda-PONDA-PANAJI</v>
      </c>
      <c r="M36" s="95" t="str">
        <f>IF(RouteMaster[[#This Row],[Onward]]&lt;RouteMaster[[#This Row],[Return]], RouteMaster[[#This Row],[Onward]], RouteMaster[[#This Row],[Return]])</f>
        <v>BET-PND-PNJ</v>
      </c>
      <c r="N36" s="40"/>
      <c r="O36" s="41"/>
      <c r="P36"/>
    </row>
    <row r="37" spans="1:16" s="34" customFormat="1" x14ac:dyDescent="0.35">
      <c r="A37" s="34" t="s">
        <v>4021</v>
      </c>
      <c r="B37" s="44"/>
      <c r="C37" s="89" t="s">
        <v>3953</v>
      </c>
      <c r="D37" s="89"/>
      <c r="E37" s="37"/>
      <c r="F37" s="37"/>
      <c r="G37" s="37"/>
      <c r="H37" s="37" t="s">
        <v>1653</v>
      </c>
      <c r="I37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BET-MKT</v>
      </c>
      <c r="J37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Bethoda-PANAJI MKT</v>
      </c>
      <c r="K37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MKT-BET</v>
      </c>
      <c r="L37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 MKT-Bethoda</v>
      </c>
      <c r="M37" s="95" t="str">
        <f>IF(RouteMaster[[#This Row],[Onward]]&lt;RouteMaster[[#This Row],[Return]], RouteMaster[[#This Row],[Onward]], RouteMaster[[#This Row],[Return]])</f>
        <v>BET-MKT</v>
      </c>
      <c r="N37" s="40"/>
      <c r="O37" s="41"/>
      <c r="P37"/>
    </row>
    <row r="38" spans="1:16" s="34" customFormat="1" x14ac:dyDescent="0.35">
      <c r="A38" s="34" t="s">
        <v>4021</v>
      </c>
      <c r="B38" s="44"/>
      <c r="C38" s="89" t="s">
        <v>3953</v>
      </c>
      <c r="D38" s="89"/>
      <c r="E38" s="37"/>
      <c r="F38" s="37"/>
      <c r="G38" s="37"/>
      <c r="H38" s="37" t="s">
        <v>1766</v>
      </c>
      <c r="I38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BET-PND</v>
      </c>
      <c r="J38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Bethoda-PONDA</v>
      </c>
      <c r="K38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PND-BET</v>
      </c>
      <c r="L38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PONDA-Bethoda</v>
      </c>
      <c r="M38" s="95" t="str">
        <f>IF(RouteMaster[[#This Row],[Onward]]&lt;RouteMaster[[#This Row],[Return]], RouteMaster[[#This Row],[Onward]], RouteMaster[[#This Row],[Return]])</f>
        <v>BET-PND</v>
      </c>
      <c r="N38" s="40"/>
      <c r="O38" s="41"/>
      <c r="P38"/>
    </row>
    <row r="39" spans="1:16" s="34" customFormat="1" x14ac:dyDescent="0.35">
      <c r="A39" s="34" t="s">
        <v>4021</v>
      </c>
      <c r="B39" s="44" t="s">
        <v>2913</v>
      </c>
      <c r="C39" s="37" t="s">
        <v>1203</v>
      </c>
      <c r="D39" s="37" t="s">
        <v>1321</v>
      </c>
      <c r="E39" s="37"/>
      <c r="F39" s="37"/>
      <c r="G39" s="37"/>
      <c r="H39" s="37" t="s">
        <v>1651</v>
      </c>
      <c r="I39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KMJ-MRC-PNJ</v>
      </c>
      <c r="J39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KUMBHARJUA-MARCEL-PANAJI</v>
      </c>
      <c r="K39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PNJ-MRC-KMJ</v>
      </c>
      <c r="L39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PANAJI-MARCEL-KUMBHARJUA</v>
      </c>
      <c r="M39" s="23" t="str">
        <f>IF(RouteMaster[[#This Row],[Onward]]&lt;RouteMaster[[#This Row],[Return]], RouteMaster[[#This Row],[Onward]], RouteMaster[[#This Row],[Return]])</f>
        <v>KMJ-MRC-PNJ</v>
      </c>
      <c r="N39" s="40"/>
      <c r="O39" s="41">
        <v>40</v>
      </c>
      <c r="P39"/>
    </row>
    <row r="40" spans="1:16" s="34" customFormat="1" x14ac:dyDescent="0.35">
      <c r="A40" s="34" t="s">
        <v>4021</v>
      </c>
      <c r="B40" s="44" t="s">
        <v>2947</v>
      </c>
      <c r="C40" s="37" t="s">
        <v>1203</v>
      </c>
      <c r="D40" s="37"/>
      <c r="E40" s="37"/>
      <c r="F40" s="37"/>
      <c r="G40" s="37"/>
      <c r="H40" s="37" t="s">
        <v>1766</v>
      </c>
      <c r="I40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KMJ-PND</v>
      </c>
      <c r="J40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KUMBHARJUA-PONDA</v>
      </c>
      <c r="K40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PND-KMJ</v>
      </c>
      <c r="L40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PONDA-KUMBHARJUA</v>
      </c>
      <c r="M40" s="32" t="str">
        <f>IF(RouteMaster[[#This Row],[Onward]]&lt;RouteMaster[[#This Row],[Return]], RouteMaster[[#This Row],[Onward]], RouteMaster[[#This Row],[Return]])</f>
        <v>KMJ-PND</v>
      </c>
      <c r="N40" s="40"/>
      <c r="O40" s="41"/>
      <c r="P40"/>
    </row>
    <row r="41" spans="1:16" s="34" customFormat="1" x14ac:dyDescent="0.35">
      <c r="A41" s="34" t="s">
        <v>4021</v>
      </c>
      <c r="B41" s="44"/>
      <c r="C41" s="37" t="s">
        <v>1766</v>
      </c>
      <c r="D41" s="37" t="s">
        <v>1591</v>
      </c>
      <c r="E41" s="37"/>
      <c r="F41" s="37"/>
      <c r="G41" s="37"/>
      <c r="H41" s="37" t="s">
        <v>1651</v>
      </c>
      <c r="I41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PND-OLD-PNJ</v>
      </c>
      <c r="J41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PONDA-OLD GOA-PANAJI</v>
      </c>
      <c r="K41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PNJ-OLD-PND</v>
      </c>
      <c r="L41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PANAJI-OLD GOA-PONDA</v>
      </c>
      <c r="M41" s="110" t="str">
        <f>IF(RouteMaster[[#This Row],[Onward]]&lt;RouteMaster[[#This Row],[Return]], RouteMaster[[#This Row],[Onward]], RouteMaster[[#This Row],[Return]])</f>
        <v>PND-OLD-PNJ</v>
      </c>
      <c r="N41" s="40"/>
      <c r="O41" s="41"/>
      <c r="P41"/>
    </row>
    <row r="42" spans="1:16" s="34" customFormat="1" x14ac:dyDescent="0.35">
      <c r="A42" s="34" t="s">
        <v>4021</v>
      </c>
      <c r="B42" s="44"/>
      <c r="C42" s="37" t="s">
        <v>1766</v>
      </c>
      <c r="D42" s="37"/>
      <c r="E42" s="37"/>
      <c r="F42" s="37"/>
      <c r="G42" s="37"/>
      <c r="H42" s="37" t="s">
        <v>3898</v>
      </c>
      <c r="I42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PND-CUP</v>
      </c>
      <c r="J42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PONDA-Cupa</v>
      </c>
      <c r="K42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CUP-PND</v>
      </c>
      <c r="L42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Cupa-PONDA</v>
      </c>
      <c r="M42" s="110" t="str">
        <f>IF(RouteMaster[[#This Row],[Onward]]&lt;RouteMaster[[#This Row],[Return]], RouteMaster[[#This Row],[Onward]], RouteMaster[[#This Row],[Return]])</f>
        <v>CUP-PND</v>
      </c>
      <c r="N42" s="40"/>
      <c r="O42" s="41"/>
      <c r="P42"/>
    </row>
    <row r="43" spans="1:16" s="34" customFormat="1" x14ac:dyDescent="0.35">
      <c r="A43" s="34" t="s">
        <v>4021</v>
      </c>
      <c r="B43" s="44"/>
      <c r="C43" s="37" t="s">
        <v>3898</v>
      </c>
      <c r="D43" s="37"/>
      <c r="E43" s="37"/>
      <c r="F43" s="37"/>
      <c r="G43" s="37"/>
      <c r="H43" s="37" t="s">
        <v>1203</v>
      </c>
      <c r="I43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CUP-KMJ</v>
      </c>
      <c r="J43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Cupa-KUMBHARJUA</v>
      </c>
      <c r="K43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KMJ-CUP</v>
      </c>
      <c r="L43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KUMBHARJUA-Cupa</v>
      </c>
      <c r="M43" s="110" t="str">
        <f>IF(RouteMaster[[#This Row],[Onward]]&lt;RouteMaster[[#This Row],[Return]], RouteMaster[[#This Row],[Onward]], RouteMaster[[#This Row],[Return]])</f>
        <v>CUP-KMJ</v>
      </c>
      <c r="N43" s="40"/>
      <c r="O43" s="41"/>
      <c r="P43"/>
    </row>
    <row r="44" spans="1:16" s="34" customFormat="1" x14ac:dyDescent="0.35">
      <c r="A44" s="34" t="s">
        <v>4021</v>
      </c>
      <c r="B44" s="44"/>
      <c r="C44" s="37" t="s">
        <v>1651</v>
      </c>
      <c r="D44" s="37"/>
      <c r="E44" s="37"/>
      <c r="F44" s="37"/>
      <c r="G44" s="37"/>
      <c r="H44" s="37" t="s">
        <v>3898</v>
      </c>
      <c r="I44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PNJ-CUP</v>
      </c>
      <c r="J44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PANAJI-Cupa</v>
      </c>
      <c r="K44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CUP-PNJ</v>
      </c>
      <c r="L44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Cupa-PANAJI</v>
      </c>
      <c r="M44" s="95" t="str">
        <f>IF(RouteMaster[[#This Row],[Onward]]&lt;RouteMaster[[#This Row],[Return]], RouteMaster[[#This Row],[Onward]], RouteMaster[[#This Row],[Return]])</f>
        <v>CUP-PNJ</v>
      </c>
      <c r="N44" s="40"/>
      <c r="O44" s="41"/>
      <c r="P44"/>
    </row>
    <row r="45" spans="1:16" s="34" customFormat="1" ht="29" x14ac:dyDescent="0.35">
      <c r="A45" s="34" t="s">
        <v>4021</v>
      </c>
      <c r="B45" s="44" t="s">
        <v>2941</v>
      </c>
      <c r="C45" s="37" t="s">
        <v>1651</v>
      </c>
      <c r="D45" s="37"/>
      <c r="E45" s="37"/>
      <c r="F45" s="37"/>
      <c r="G45" s="37"/>
      <c r="H45" s="215" t="s">
        <v>1317</v>
      </c>
      <c r="I45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PNJ-MPS</v>
      </c>
      <c r="J45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PANAJI-MAPUSA</v>
      </c>
      <c r="K45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MPS-PNJ</v>
      </c>
      <c r="L45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MAPUSA-PANAJI</v>
      </c>
      <c r="M45" s="32" t="str">
        <f>IF(RouteMaster[[#This Row],[Onward]]&lt;RouteMaster[[#This Row],[Return]], RouteMaster[[#This Row],[Onward]], RouteMaster[[#This Row],[Return]])</f>
        <v>MPS-PNJ</v>
      </c>
      <c r="N45" s="40"/>
      <c r="O45" s="41"/>
      <c r="P45"/>
    </row>
    <row r="46" spans="1:16" s="34" customFormat="1" x14ac:dyDescent="0.35">
      <c r="A46" s="34" t="s">
        <v>4021</v>
      </c>
      <c r="B46" s="44"/>
      <c r="C46" s="37" t="s">
        <v>1317</v>
      </c>
      <c r="D46" s="37"/>
      <c r="E46" s="37"/>
      <c r="F46" s="37"/>
      <c r="G46" s="37"/>
      <c r="H46" s="215" t="s">
        <v>1695</v>
      </c>
      <c r="I46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MPS-PTR</v>
      </c>
      <c r="J46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MAPUSA-PATRADEVI</v>
      </c>
      <c r="K46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PTR-MPS</v>
      </c>
      <c r="L46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PATRADEVI-MAPUSA</v>
      </c>
      <c r="M46" s="110" t="str">
        <f>IF(RouteMaster[[#This Row],[Onward]]&lt;RouteMaster[[#This Row],[Return]], RouteMaster[[#This Row],[Onward]], RouteMaster[[#This Row],[Return]])</f>
        <v>MPS-PTR</v>
      </c>
      <c r="N46" s="40"/>
      <c r="O46" s="41"/>
      <c r="P46"/>
    </row>
    <row r="47" spans="1:16" s="34" customFormat="1" ht="29" x14ac:dyDescent="0.35">
      <c r="A47" s="34" t="s">
        <v>4021</v>
      </c>
      <c r="B47" s="44" t="s">
        <v>2914</v>
      </c>
      <c r="C47" s="215" t="s">
        <v>4040</v>
      </c>
      <c r="D47" s="39" t="s">
        <v>1591</v>
      </c>
      <c r="E47" s="37"/>
      <c r="F47" s="37"/>
      <c r="G47" s="37"/>
      <c r="H47" s="37" t="s">
        <v>1386</v>
      </c>
      <c r="I47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KDH-OLD-MRM</v>
      </c>
      <c r="J47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Kundai Dharjewado-OLD GOA-MIRAMAR BCH</v>
      </c>
      <c r="K47" s="34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MRM-OLD-KDH</v>
      </c>
      <c r="L47" s="34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MIRAMAR BCH-OLD GOA-Kundai Dharjewado</v>
      </c>
      <c r="M47" s="34" t="str">
        <f>IF(RouteMaster[[#This Row],[Onward]]&lt;RouteMaster[[#This Row],[Return]], RouteMaster[[#This Row],[Onward]], RouteMaster[[#This Row],[Return]])</f>
        <v>KDH-OLD-MRM</v>
      </c>
      <c r="N47" s="40"/>
      <c r="O47" s="41"/>
    </row>
    <row r="48" spans="1:16" s="34" customFormat="1" x14ac:dyDescent="0.35">
      <c r="B48" s="44"/>
      <c r="C48" s="215" t="s">
        <v>1651</v>
      </c>
      <c r="D48" s="39" t="s">
        <v>1591</v>
      </c>
      <c r="E48" s="37"/>
      <c r="F48" s="37"/>
      <c r="G48" s="37"/>
      <c r="H48" s="37" t="s">
        <v>4040</v>
      </c>
      <c r="I48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PNJ-OLD-KDH</v>
      </c>
      <c r="J48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PANAJI-OLD GOA-Kundai Dharjewado</v>
      </c>
      <c r="K48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KDH-OLD-PNJ</v>
      </c>
      <c r="L48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Kundai Dharjewado-OLD GOA-PANAJI</v>
      </c>
      <c r="M48" s="110" t="str">
        <f>IF(RouteMaster[[#This Row],[Onward]]&lt;RouteMaster[[#This Row],[Return]], RouteMaster[[#This Row],[Onward]], RouteMaster[[#This Row],[Return]])</f>
        <v>KDH-OLD-PNJ</v>
      </c>
      <c r="N48" s="40"/>
      <c r="O48" s="41"/>
    </row>
    <row r="49" spans="1:16" ht="29" x14ac:dyDescent="0.35">
      <c r="A49" s="34" t="s">
        <v>4021</v>
      </c>
      <c r="B49" s="44" t="s">
        <v>2915</v>
      </c>
      <c r="C49" s="37" t="s">
        <v>1255</v>
      </c>
      <c r="H49" s="37" t="s">
        <v>4161</v>
      </c>
      <c r="I49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MDF-PBF</v>
      </c>
      <c r="J49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MADEL FERRY-Pomporpa Ferry</v>
      </c>
      <c r="K49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PBF-MDF</v>
      </c>
      <c r="L49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Pomporpa Ferry-MADEL FERRY</v>
      </c>
      <c r="M49" s="23" t="str">
        <f>IF(RouteMaster[[#This Row],[Onward]]&lt;RouteMaster[[#This Row],[Return]], RouteMaster[[#This Row],[Onward]], RouteMaster[[#This Row],[Return]])</f>
        <v>MDF-PBF</v>
      </c>
      <c r="N49" s="40"/>
      <c r="O49" s="41"/>
      <c r="P49"/>
    </row>
    <row r="50" spans="1:16" ht="29" x14ac:dyDescent="0.35">
      <c r="A50" s="34" t="s">
        <v>4021</v>
      </c>
      <c r="B50" s="44" t="s">
        <v>2943</v>
      </c>
      <c r="C50" s="37" t="s">
        <v>1651</v>
      </c>
      <c r="D50" s="37" t="s">
        <v>1591</v>
      </c>
      <c r="E50" s="88" t="s">
        <v>1054</v>
      </c>
      <c r="F50" s="88" t="s">
        <v>213</v>
      </c>
      <c r="H50" s="37" t="s">
        <v>1555</v>
      </c>
      <c r="I50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PNJ-OLD-KMI-AZS-NUR</v>
      </c>
      <c r="J50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PANAJI-OLD GOA-KARMALI-AZOSHI-NEURA</v>
      </c>
      <c r="K50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NUR-AZS-KMI-OLD-PNJ</v>
      </c>
      <c r="L50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NEURA-AZOSHI-KARMALI-OLD GOA-PANAJI</v>
      </c>
      <c r="M50" s="36" t="str">
        <f>IF(RouteMaster[[#This Row],[Onward]]&lt;RouteMaster[[#This Row],[Return]], RouteMaster[[#This Row],[Onward]], RouteMaster[[#This Row],[Return]])</f>
        <v>NUR-AZS-KMI-OLD-PNJ</v>
      </c>
      <c r="N50" s="40"/>
      <c r="O50" s="41"/>
      <c r="P50"/>
    </row>
    <row r="51" spans="1:16" x14ac:dyDescent="0.35">
      <c r="A51" s="34" t="s">
        <v>4021</v>
      </c>
      <c r="B51" s="44"/>
      <c r="C51" s="37" t="s">
        <v>1651</v>
      </c>
      <c r="D51" s="37" t="s">
        <v>243</v>
      </c>
      <c r="E51" s="88" t="s">
        <v>1726</v>
      </c>
      <c r="F51" s="86"/>
      <c r="H51" s="37" t="s">
        <v>213</v>
      </c>
      <c r="I51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PNJ-GMC-PLR-AZS</v>
      </c>
      <c r="J51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PANAJI-BAMBOLI GMC-PILLAR-AZOSHI</v>
      </c>
      <c r="K51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AZS-PLR-GMC-PNJ</v>
      </c>
      <c r="L51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AZOSHI-PILLAR-BAMBOLI GMC-PANAJI</v>
      </c>
      <c r="M51" s="87" t="str">
        <f>IF(RouteMaster[[#This Row],[Onward]]&lt;RouteMaster[[#This Row],[Return]], RouteMaster[[#This Row],[Onward]], RouteMaster[[#This Row],[Return]])</f>
        <v>AZS-PLR-GMC-PNJ</v>
      </c>
      <c r="N51" s="40"/>
      <c r="O51" s="41"/>
      <c r="P51"/>
    </row>
    <row r="52" spans="1:16" x14ac:dyDescent="0.35">
      <c r="A52" s="34" t="s">
        <v>4021</v>
      </c>
      <c r="B52" s="44"/>
      <c r="C52" s="37" t="s">
        <v>1555</v>
      </c>
      <c r="D52" s="37" t="s">
        <v>1726</v>
      </c>
      <c r="E52" s="86"/>
      <c r="F52" s="86"/>
      <c r="H52" s="37" t="s">
        <v>1651</v>
      </c>
      <c r="I52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NUR-PLR-PNJ</v>
      </c>
      <c r="J52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NEURA-PILLAR-PANAJI</v>
      </c>
      <c r="K52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PNJ-PLR-NUR</v>
      </c>
      <c r="L52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PANAJI-PILLAR-NEURA</v>
      </c>
      <c r="M52" s="87" t="str">
        <f>IF(RouteMaster[[#This Row],[Onward]]&lt;RouteMaster[[#This Row],[Return]], RouteMaster[[#This Row],[Onward]], RouteMaster[[#This Row],[Return]])</f>
        <v>NUR-PLR-PNJ</v>
      </c>
      <c r="N52" s="40"/>
      <c r="O52" s="41"/>
      <c r="P52"/>
    </row>
    <row r="53" spans="1:16" ht="29" x14ac:dyDescent="0.35">
      <c r="A53" s="34" t="s">
        <v>4021</v>
      </c>
      <c r="B53" s="44"/>
      <c r="C53" s="37" t="s">
        <v>1651</v>
      </c>
      <c r="D53" s="37" t="s">
        <v>2665</v>
      </c>
      <c r="E53" s="88" t="s">
        <v>1726</v>
      </c>
      <c r="F53" s="88" t="s">
        <v>1555</v>
      </c>
      <c r="H53" s="37" t="s">
        <v>213</v>
      </c>
      <c r="I53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PNJ-STC-PLR-NUR-AZS</v>
      </c>
      <c r="J53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PANAJI-ST.CRUZ-PILLAR-NEURA-AZOSHI</v>
      </c>
      <c r="K53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AZS-NUR-PLR-STC-PNJ</v>
      </c>
      <c r="L53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AZOSHI-NEURA-PILLAR-ST.CRUZ-PANAJI</v>
      </c>
      <c r="M53" s="87" t="str">
        <f>IF(RouteMaster[[#This Row],[Onward]]&lt;RouteMaster[[#This Row],[Return]], RouteMaster[[#This Row],[Onward]], RouteMaster[[#This Row],[Return]])</f>
        <v>AZS-NUR-PLR-STC-PNJ</v>
      </c>
      <c r="N53" s="40"/>
      <c r="O53" s="41"/>
      <c r="P53"/>
    </row>
    <row r="54" spans="1:16" x14ac:dyDescent="0.35">
      <c r="A54" s="34" t="s">
        <v>4021</v>
      </c>
      <c r="B54" s="44"/>
      <c r="C54" s="37" t="s">
        <v>213</v>
      </c>
      <c r="D54" s="37" t="s">
        <v>1591</v>
      </c>
      <c r="E54" s="86"/>
      <c r="F54" s="86"/>
      <c r="H54" s="37" t="s">
        <v>1651</v>
      </c>
      <c r="I54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AZS-OLD-PNJ</v>
      </c>
      <c r="J54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AZOSHI-OLD GOA-PANAJI</v>
      </c>
      <c r="K54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PNJ-OLD-AZS</v>
      </c>
      <c r="L54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PANAJI-OLD GOA-AZOSHI</v>
      </c>
      <c r="M54" s="87" t="str">
        <f>IF(RouteMaster[[#This Row],[Onward]]&lt;RouteMaster[[#This Row],[Return]], RouteMaster[[#This Row],[Onward]], RouteMaster[[#This Row],[Return]])</f>
        <v>AZS-OLD-PNJ</v>
      </c>
      <c r="N54" s="40"/>
      <c r="O54" s="41"/>
      <c r="P54"/>
    </row>
    <row r="55" spans="1:16" x14ac:dyDescent="0.35">
      <c r="A55" s="34" t="s">
        <v>4021</v>
      </c>
      <c r="B55" s="44"/>
      <c r="C55" s="37" t="s">
        <v>1726</v>
      </c>
      <c r="D55" s="88" t="s">
        <v>243</v>
      </c>
      <c r="F55" s="86"/>
      <c r="H55" s="37" t="s">
        <v>1651</v>
      </c>
      <c r="I55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PLR-GMC-PNJ</v>
      </c>
      <c r="J55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PILLAR-BAMBOLI GMC-PANAJI</v>
      </c>
      <c r="K55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PNJ-GMC-PLR</v>
      </c>
      <c r="L55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PANAJI-BAMBOLI GMC-PILLAR</v>
      </c>
      <c r="M55" s="87" t="str">
        <f>IF(RouteMaster[[#This Row],[Onward]]&lt;RouteMaster[[#This Row],[Return]], RouteMaster[[#This Row],[Onward]], RouteMaster[[#This Row],[Return]])</f>
        <v>PLR-GMC-PNJ</v>
      </c>
      <c r="N55" s="40"/>
      <c r="O55" s="41"/>
      <c r="P55"/>
    </row>
    <row r="56" spans="1:16" x14ac:dyDescent="0.35">
      <c r="A56" s="34" t="s">
        <v>4021</v>
      </c>
      <c r="B56" s="44"/>
      <c r="C56" s="37" t="s">
        <v>1726</v>
      </c>
      <c r="D56" s="37" t="s">
        <v>1555</v>
      </c>
      <c r="E56" s="88" t="s">
        <v>243</v>
      </c>
      <c r="F56" s="86"/>
      <c r="H56" s="37" t="s">
        <v>1054</v>
      </c>
      <c r="I56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PLR-NUR-GMC-KMI</v>
      </c>
      <c r="J56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PILLAR-NEURA-BAMBOLI GMC-KARMALI</v>
      </c>
      <c r="K56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KMI-GMC-NUR-PLR</v>
      </c>
      <c r="L56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KARMALI-BAMBOLI GMC-NEURA-PILLAR</v>
      </c>
      <c r="M56" s="87" t="str">
        <f>IF(RouteMaster[[#This Row],[Onward]]&lt;RouteMaster[[#This Row],[Return]], RouteMaster[[#This Row],[Onward]], RouteMaster[[#This Row],[Return]])</f>
        <v>KMI-GMC-NUR-PLR</v>
      </c>
      <c r="N56" s="40"/>
      <c r="O56" s="41"/>
      <c r="P56"/>
    </row>
    <row r="57" spans="1:16" s="35" customFormat="1" x14ac:dyDescent="0.35">
      <c r="A57" s="34" t="s">
        <v>4021</v>
      </c>
      <c r="B57" s="44" t="s">
        <v>2918</v>
      </c>
      <c r="C57" s="37" t="s">
        <v>1651</v>
      </c>
      <c r="D57" s="37" t="s">
        <v>1766</v>
      </c>
      <c r="E57" s="37"/>
      <c r="F57" s="37"/>
      <c r="G57" s="37"/>
      <c r="H57" s="37" t="s">
        <v>1325</v>
      </c>
      <c r="I57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PNJ-PND-MRG</v>
      </c>
      <c r="J57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PANAJI-PONDA-MARGAO</v>
      </c>
      <c r="K57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MRG-PND-PNJ</v>
      </c>
      <c r="L57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MARGAO-PONDA-PANAJI</v>
      </c>
      <c r="M57" s="23" t="str">
        <f>IF(RouteMaster[[#This Row],[Onward]]&lt;RouteMaster[[#This Row],[Return]], RouteMaster[[#This Row],[Onward]], RouteMaster[[#This Row],[Return]])</f>
        <v>MRG-PND-PNJ</v>
      </c>
      <c r="N57" s="40"/>
      <c r="O57" s="41"/>
      <c r="P57"/>
    </row>
    <row r="58" spans="1:16" s="35" customFormat="1" x14ac:dyDescent="0.35">
      <c r="A58" s="34" t="s">
        <v>4021</v>
      </c>
      <c r="B58" s="44"/>
      <c r="C58" s="37" t="s">
        <v>788</v>
      </c>
      <c r="D58" s="37" t="s">
        <v>1766</v>
      </c>
      <c r="E58" s="37"/>
      <c r="F58" s="37"/>
      <c r="G58" s="37"/>
      <c r="H58" s="37" t="s">
        <v>1325</v>
      </c>
      <c r="I58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GVN-PND-MRG</v>
      </c>
      <c r="J58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GAVNE-PONDA-MARGAO</v>
      </c>
      <c r="K58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MRG-PND-GVN</v>
      </c>
      <c r="L58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MARGAO-PONDA-GAVNE</v>
      </c>
      <c r="M58" s="95" t="str">
        <f>IF(RouteMaster[[#This Row],[Onward]]&lt;RouteMaster[[#This Row],[Return]], RouteMaster[[#This Row],[Onward]], RouteMaster[[#This Row],[Return]])</f>
        <v>GVN-PND-MRG</v>
      </c>
      <c r="N58" s="40"/>
      <c r="O58" s="41"/>
      <c r="P58"/>
    </row>
    <row r="59" spans="1:16" s="35" customFormat="1" x14ac:dyDescent="0.35">
      <c r="A59" s="34" t="s">
        <v>4021</v>
      </c>
      <c r="B59" s="44"/>
      <c r="C59" s="37" t="s">
        <v>1325</v>
      </c>
      <c r="D59" s="37" t="s">
        <v>1766</v>
      </c>
      <c r="E59" s="37"/>
      <c r="F59" s="37"/>
      <c r="G59" s="37"/>
      <c r="H59" s="37" t="s">
        <v>1651</v>
      </c>
      <c r="I59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MRG-PND-PNJ</v>
      </c>
      <c r="J59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MARGAO-PONDA-PANAJI</v>
      </c>
      <c r="K59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PNJ-PND-MRG</v>
      </c>
      <c r="L59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PANAJI-PONDA-MARGAO</v>
      </c>
      <c r="M59" s="95" t="str">
        <f>IF(RouteMaster[[#This Row],[Onward]]&lt;RouteMaster[[#This Row],[Return]], RouteMaster[[#This Row],[Onward]], RouteMaster[[#This Row],[Return]])</f>
        <v>MRG-PND-PNJ</v>
      </c>
      <c r="N59" s="40"/>
      <c r="O59" s="41"/>
      <c r="P59"/>
    </row>
    <row r="60" spans="1:16" s="35" customFormat="1" x14ac:dyDescent="0.35">
      <c r="A60" s="34" t="s">
        <v>4021</v>
      </c>
      <c r="B60" s="44"/>
      <c r="C60" s="37" t="s">
        <v>1651</v>
      </c>
      <c r="D60" s="37" t="s">
        <v>1591</v>
      </c>
      <c r="E60" s="37"/>
      <c r="F60" s="37"/>
      <c r="G60" s="37"/>
      <c r="H60" s="37" t="s">
        <v>1766</v>
      </c>
      <c r="I60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PNJ-OLD-PND</v>
      </c>
      <c r="J60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PANAJI-OLD GOA-PONDA</v>
      </c>
      <c r="K60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PND-OLD-PNJ</v>
      </c>
      <c r="L60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PONDA-OLD GOA-PANAJI</v>
      </c>
      <c r="M60" s="95" t="str">
        <f>IF(RouteMaster[[#This Row],[Onward]]&lt;RouteMaster[[#This Row],[Return]], RouteMaster[[#This Row],[Onward]], RouteMaster[[#This Row],[Return]])</f>
        <v>PND-OLD-PNJ</v>
      </c>
      <c r="N60" s="40"/>
      <c r="O60" s="41"/>
      <c r="P60"/>
    </row>
    <row r="61" spans="1:16" s="35" customFormat="1" x14ac:dyDescent="0.35">
      <c r="A61" s="34" t="s">
        <v>4021</v>
      </c>
      <c r="B61" s="44"/>
      <c r="C61" s="37" t="s">
        <v>1766</v>
      </c>
      <c r="D61" s="37"/>
      <c r="E61" s="37"/>
      <c r="F61" s="37"/>
      <c r="G61" s="37"/>
      <c r="H61" s="37" t="s">
        <v>1325</v>
      </c>
      <c r="I61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PND-MRG</v>
      </c>
      <c r="J61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PONDA-MARGAO</v>
      </c>
      <c r="K61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MRG-PND</v>
      </c>
      <c r="L61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MARGAO-PONDA</v>
      </c>
      <c r="M61" s="95" t="str">
        <f>IF(RouteMaster[[#This Row],[Onward]]&lt;RouteMaster[[#This Row],[Return]], RouteMaster[[#This Row],[Onward]], RouteMaster[[#This Row],[Return]])</f>
        <v>MRG-PND</v>
      </c>
      <c r="N61" s="40"/>
      <c r="O61" s="41"/>
      <c r="P61"/>
    </row>
    <row r="62" spans="1:16" s="35" customFormat="1" x14ac:dyDescent="0.35">
      <c r="A62" s="34" t="s">
        <v>4021</v>
      </c>
      <c r="B62" s="44"/>
      <c r="C62" s="37" t="s">
        <v>1325</v>
      </c>
      <c r="D62" s="37"/>
      <c r="E62" s="37"/>
      <c r="F62" s="37"/>
      <c r="G62" s="37"/>
      <c r="H62" s="37" t="s">
        <v>788</v>
      </c>
      <c r="I62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MRG-GVN</v>
      </c>
      <c r="J62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MARGAO-GAVNE</v>
      </c>
      <c r="K62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GVN-MRG</v>
      </c>
      <c r="L62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GAVNE-MARGAO</v>
      </c>
      <c r="M62" s="95" t="str">
        <f>IF(RouteMaster[[#This Row],[Onward]]&lt;RouteMaster[[#This Row],[Return]], RouteMaster[[#This Row],[Onward]], RouteMaster[[#This Row],[Return]])</f>
        <v>GVN-MRG</v>
      </c>
      <c r="N62" s="40"/>
      <c r="O62" s="41"/>
      <c r="P62"/>
    </row>
    <row r="63" spans="1:16" s="35" customFormat="1" x14ac:dyDescent="0.35">
      <c r="A63" s="34"/>
      <c r="B63" s="44"/>
      <c r="C63" s="37" t="s">
        <v>1651</v>
      </c>
      <c r="D63" s="37" t="s">
        <v>1766</v>
      </c>
      <c r="E63" s="37"/>
      <c r="F63" s="37"/>
      <c r="G63" s="37"/>
      <c r="H63" s="37" t="s">
        <v>3953</v>
      </c>
      <c r="I63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PNJ-PND-BET</v>
      </c>
      <c r="J63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PANAJI-PONDA-Bethoda</v>
      </c>
      <c r="K63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BET-PND-PNJ</v>
      </c>
      <c r="L63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Bethoda-PONDA-PANAJI</v>
      </c>
      <c r="M63" s="110" t="str">
        <f>IF(RouteMaster[[#This Row],[Onward]]&lt;RouteMaster[[#This Row],[Return]], RouteMaster[[#This Row],[Onward]], RouteMaster[[#This Row],[Return]])</f>
        <v>BET-PND-PNJ</v>
      </c>
      <c r="N63" s="40"/>
      <c r="O63" s="41"/>
      <c r="P63"/>
    </row>
    <row r="64" spans="1:16" s="35" customFormat="1" x14ac:dyDescent="0.35">
      <c r="A64" s="34"/>
      <c r="B64" s="44"/>
      <c r="C64" s="37" t="s">
        <v>1651</v>
      </c>
      <c r="D64" s="37" t="s">
        <v>1321</v>
      </c>
      <c r="E64" s="37" t="s">
        <v>2467</v>
      </c>
      <c r="F64" s="37"/>
      <c r="G64" s="37"/>
      <c r="H64" s="37" t="s">
        <v>3953</v>
      </c>
      <c r="I64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PNJ-MRC-VLV-BET</v>
      </c>
      <c r="J64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PANAJI-MARCEL-VOLVOI-Bethoda</v>
      </c>
      <c r="K64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BET-VLV-MRC-PNJ</v>
      </c>
      <c r="L64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Bethoda-VOLVOI-MARCEL-PANAJI</v>
      </c>
      <c r="M64" s="110" t="str">
        <f>IF(RouteMaster[[#This Row],[Onward]]&lt;RouteMaster[[#This Row],[Return]], RouteMaster[[#This Row],[Onward]], RouteMaster[[#This Row],[Return]])</f>
        <v>BET-VLV-MRC-PNJ</v>
      </c>
      <c r="N64" s="40"/>
      <c r="O64" s="41"/>
      <c r="P64"/>
    </row>
    <row r="65" spans="1:16" s="35" customFormat="1" x14ac:dyDescent="0.35">
      <c r="A65" s="34"/>
      <c r="B65" s="44"/>
      <c r="C65" s="37" t="s">
        <v>1651</v>
      </c>
      <c r="D65" s="37" t="s">
        <v>1217</v>
      </c>
      <c r="E65" s="37"/>
      <c r="F65" s="37"/>
      <c r="G65" s="37"/>
      <c r="H65" s="37" t="s">
        <v>1259</v>
      </c>
      <c r="I65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PNJ-KDM-MDK</v>
      </c>
      <c r="J65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PANAJI-KUNDAI-MADKAI</v>
      </c>
      <c r="K65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MDK-KDM-PNJ</v>
      </c>
      <c r="L65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MADKAI-KUNDAI-PANAJI</v>
      </c>
      <c r="M65" s="110" t="str">
        <f>IF(RouteMaster[[#This Row],[Onward]]&lt;RouteMaster[[#This Row],[Return]], RouteMaster[[#This Row],[Onward]], RouteMaster[[#This Row],[Return]])</f>
        <v>MDK-KDM-PNJ</v>
      </c>
      <c r="N65" s="40"/>
      <c r="O65" s="41"/>
      <c r="P65"/>
    </row>
    <row r="66" spans="1:16" s="35" customFormat="1" x14ac:dyDescent="0.35">
      <c r="A66" s="34"/>
      <c r="B66" s="44"/>
      <c r="C66" s="37" t="s">
        <v>703</v>
      </c>
      <c r="D66" s="37" t="s">
        <v>243</v>
      </c>
      <c r="E66" s="37"/>
      <c r="F66" s="37"/>
      <c r="G66" s="37"/>
      <c r="H66" s="37" t="s">
        <v>1651</v>
      </c>
      <c r="I66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DNP-GMC-PNJ</v>
      </c>
      <c r="J66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DONAPAULA-BAMBOLI GMC-PANAJI</v>
      </c>
      <c r="K66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PNJ-GMC-DNP</v>
      </c>
      <c r="L66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PANAJI-BAMBOLI GMC-DONAPAULA</v>
      </c>
      <c r="M66" s="110" t="str">
        <f>IF(RouteMaster[[#This Row],[Onward]]&lt;RouteMaster[[#This Row],[Return]], RouteMaster[[#This Row],[Onward]], RouteMaster[[#This Row],[Return]])</f>
        <v>DNP-GMC-PNJ</v>
      </c>
      <c r="N66" s="40"/>
      <c r="O66" s="41"/>
      <c r="P66"/>
    </row>
    <row r="67" spans="1:16" s="35" customFormat="1" x14ac:dyDescent="0.35">
      <c r="A67" s="34"/>
      <c r="B67" s="44"/>
      <c r="C67" s="37" t="s">
        <v>1651</v>
      </c>
      <c r="D67" s="37" t="s">
        <v>828</v>
      </c>
      <c r="E67" s="37"/>
      <c r="F67" s="37"/>
      <c r="G67" s="37"/>
      <c r="H67" s="37" t="s">
        <v>243</v>
      </c>
      <c r="I67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PNJ-GUN-GMC</v>
      </c>
      <c r="J67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PANAJI-GOA UNVRSTY-BAMBOLI GMC</v>
      </c>
      <c r="K67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GMC-GUN-PNJ</v>
      </c>
      <c r="L67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BAMBOLI GMC-GOA UNVRSTY-PANAJI</v>
      </c>
      <c r="M67" s="110" t="str">
        <f>IF(RouteMaster[[#This Row],[Onward]]&lt;RouteMaster[[#This Row],[Return]], RouteMaster[[#This Row],[Onward]], RouteMaster[[#This Row],[Return]])</f>
        <v>GMC-GUN-PNJ</v>
      </c>
      <c r="N67" s="40"/>
      <c r="O67" s="41"/>
      <c r="P67"/>
    </row>
    <row r="68" spans="1:16" s="35" customFormat="1" x14ac:dyDescent="0.35">
      <c r="A68" s="34" t="s">
        <v>4021</v>
      </c>
      <c r="B68" s="44" t="s">
        <v>2919</v>
      </c>
      <c r="C68" s="37" t="s">
        <v>1651</v>
      </c>
      <c r="D68" s="37" t="s">
        <v>1591</v>
      </c>
      <c r="E68" s="37"/>
      <c r="F68" s="37"/>
      <c r="G68" s="37"/>
      <c r="H68" s="37" t="s">
        <v>1766</v>
      </c>
      <c r="I68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PNJ-OLD-PND</v>
      </c>
      <c r="J68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PANAJI-OLD GOA-PONDA</v>
      </c>
      <c r="K68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PND-OLD-PNJ</v>
      </c>
      <c r="L68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PONDA-OLD GOA-PANAJI</v>
      </c>
      <c r="M68" s="23" t="str">
        <f>IF(RouteMaster[[#This Row],[Onward]]&lt;RouteMaster[[#This Row],[Return]], RouteMaster[[#This Row],[Onward]], RouteMaster[[#This Row],[Return]])</f>
        <v>PND-OLD-PNJ</v>
      </c>
      <c r="N68" s="40"/>
      <c r="O68" s="41"/>
      <c r="P68"/>
    </row>
    <row r="69" spans="1:16" s="35" customFormat="1" ht="29" x14ac:dyDescent="0.35">
      <c r="A69" s="34" t="s">
        <v>4021</v>
      </c>
      <c r="B69" s="44" t="s">
        <v>2920</v>
      </c>
      <c r="C69" s="37" t="s">
        <v>1651</v>
      </c>
      <c r="D69" s="37" t="s">
        <v>1317</v>
      </c>
      <c r="E69" s="37" t="s">
        <v>1964</v>
      </c>
      <c r="F69" s="37"/>
      <c r="G69" s="37"/>
      <c r="H69" s="37" t="s">
        <v>2374</v>
      </c>
      <c r="I69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PNJ-MPS-SKL-VLP</v>
      </c>
      <c r="J69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PANAJI-MAPUSA-SANKHALI-VALPOI</v>
      </c>
      <c r="K69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VLP-SKL-MPS-PNJ</v>
      </c>
      <c r="L69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VALPOI-SANKHALI-MAPUSA-PANAJI</v>
      </c>
      <c r="M69" s="23" t="str">
        <f>IF(RouteMaster[[#This Row],[Onward]]&lt;RouteMaster[[#This Row],[Return]], RouteMaster[[#This Row],[Onward]], RouteMaster[[#This Row],[Return]])</f>
        <v>PNJ-MPS-SKL-VLP</v>
      </c>
      <c r="N69" s="40"/>
      <c r="O69" s="41"/>
      <c r="P69"/>
    </row>
    <row r="70" spans="1:16" s="35" customFormat="1" ht="29" x14ac:dyDescent="0.35">
      <c r="A70" s="34" t="s">
        <v>4021</v>
      </c>
      <c r="B70" s="44" t="s">
        <v>2921</v>
      </c>
      <c r="C70" s="37" t="s">
        <v>1651</v>
      </c>
      <c r="D70" s="37" t="s">
        <v>1321</v>
      </c>
      <c r="E70" s="37"/>
      <c r="F70" s="37"/>
      <c r="G70" s="37"/>
      <c r="H70" s="37" t="s">
        <v>2374</v>
      </c>
      <c r="I70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PNJ-MRC-VLP</v>
      </c>
      <c r="J70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PANAJI-MARCEL-VALPOI</v>
      </c>
      <c r="K70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VLP-MRC-PNJ</v>
      </c>
      <c r="L70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VALPOI-MARCEL-PANAJI</v>
      </c>
      <c r="M70" s="23" t="str">
        <f>IF(RouteMaster[[#This Row],[Onward]]&lt;RouteMaster[[#This Row],[Return]], RouteMaster[[#This Row],[Onward]], RouteMaster[[#This Row],[Return]])</f>
        <v>PNJ-MRC-VLP</v>
      </c>
      <c r="N70" s="40"/>
      <c r="O70" s="41"/>
      <c r="P70"/>
    </row>
    <row r="71" spans="1:16" s="35" customFormat="1" x14ac:dyDescent="0.35">
      <c r="A71" s="34"/>
      <c r="B71" s="44"/>
      <c r="C71" s="37" t="s">
        <v>2374</v>
      </c>
      <c r="D71" s="37" t="s">
        <v>1321</v>
      </c>
      <c r="E71" s="37"/>
      <c r="F71" s="37"/>
      <c r="G71" s="37"/>
      <c r="H71" s="37" t="s">
        <v>1651</v>
      </c>
      <c r="I71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VLP-MRC-PNJ</v>
      </c>
      <c r="J71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VALPOI-MARCEL-PANAJI</v>
      </c>
      <c r="K71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PNJ-MRC-VLP</v>
      </c>
      <c r="L71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PANAJI-MARCEL-VALPOI</v>
      </c>
      <c r="M71" s="110" t="str">
        <f>IF(RouteMaster[[#This Row],[Onward]]&lt;RouteMaster[[#This Row],[Return]], RouteMaster[[#This Row],[Onward]], RouteMaster[[#This Row],[Return]])</f>
        <v>PNJ-MRC-VLP</v>
      </c>
      <c r="N71" s="40"/>
      <c r="O71" s="41"/>
      <c r="P71"/>
    </row>
    <row r="72" spans="1:16" s="35" customFormat="1" x14ac:dyDescent="0.35">
      <c r="A72" s="34" t="s">
        <v>4021</v>
      </c>
      <c r="B72" s="44"/>
      <c r="C72" s="37" t="s">
        <v>1651</v>
      </c>
      <c r="D72" s="37" t="s">
        <v>1321</v>
      </c>
      <c r="E72" s="37"/>
      <c r="F72" s="37"/>
      <c r="G72" s="37"/>
      <c r="H72" s="37" t="s">
        <v>1964</v>
      </c>
      <c r="I72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PNJ-MRC-SKL</v>
      </c>
      <c r="J72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PANAJI-MARCEL-SANKHALI</v>
      </c>
      <c r="K72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SKL-MRC-PNJ</v>
      </c>
      <c r="L72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SANKHALI-MARCEL-PANAJI</v>
      </c>
      <c r="M72" s="95" t="str">
        <f>IF(RouteMaster[[#This Row],[Onward]]&lt;RouteMaster[[#This Row],[Return]], RouteMaster[[#This Row],[Onward]], RouteMaster[[#This Row],[Return]])</f>
        <v>PNJ-MRC-SKL</v>
      </c>
      <c r="N72" s="40"/>
      <c r="O72" s="41"/>
      <c r="P72"/>
    </row>
    <row r="73" spans="1:16" s="35" customFormat="1" x14ac:dyDescent="0.35">
      <c r="A73" s="34" t="s">
        <v>4021</v>
      </c>
      <c r="B73" s="44"/>
      <c r="C73" s="37" t="s">
        <v>541</v>
      </c>
      <c r="D73" s="37" t="s">
        <v>1591</v>
      </c>
      <c r="E73" s="37"/>
      <c r="F73" s="37"/>
      <c r="G73" s="37"/>
      <c r="H73" s="37" t="s">
        <v>1651</v>
      </c>
      <c r="I73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COR-OLD-PNJ</v>
      </c>
      <c r="J73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CORLIM-OLD GOA-PANAJI</v>
      </c>
      <c r="K73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PNJ-OLD-COR</v>
      </c>
      <c r="L73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PANAJI-OLD GOA-CORLIM</v>
      </c>
      <c r="M73" s="95" t="str">
        <f>IF(RouteMaster[[#This Row],[Onward]]&lt;RouteMaster[[#This Row],[Return]], RouteMaster[[#This Row],[Onward]], RouteMaster[[#This Row],[Return]])</f>
        <v>COR-OLD-PNJ</v>
      </c>
      <c r="N73" s="40"/>
      <c r="O73" s="41"/>
      <c r="P73"/>
    </row>
    <row r="74" spans="1:16" s="35" customFormat="1" x14ac:dyDescent="0.35">
      <c r="A74" s="34" t="s">
        <v>4021</v>
      </c>
      <c r="B74" s="44" t="s">
        <v>2922</v>
      </c>
      <c r="C74" s="101" t="s">
        <v>1778</v>
      </c>
      <c r="D74" s="37"/>
      <c r="E74" s="37"/>
      <c r="F74" s="37"/>
      <c r="G74" s="37"/>
      <c r="H74" s="37" t="s">
        <v>1386</v>
      </c>
      <c r="I74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POR-MRM</v>
      </c>
      <c r="J74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PORVORIM-MIRAMAR BCH</v>
      </c>
      <c r="K74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MRM-POR</v>
      </c>
      <c r="L74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MIRAMAR BCH-PORVORIM</v>
      </c>
      <c r="M74" s="23" t="str">
        <f>IF(RouteMaster[[#This Row],[Onward]]&lt;RouteMaster[[#This Row],[Return]], RouteMaster[[#This Row],[Onward]], RouteMaster[[#This Row],[Return]])</f>
        <v>MRM-POR</v>
      </c>
      <c r="N74" s="40"/>
      <c r="O74" s="41"/>
      <c r="P74"/>
    </row>
    <row r="75" spans="1:16" s="35" customFormat="1" x14ac:dyDescent="0.35">
      <c r="A75" s="34" t="s">
        <v>4021</v>
      </c>
      <c r="B75" s="44"/>
      <c r="C75" s="215" t="s">
        <v>2249</v>
      </c>
      <c r="D75" s="37"/>
      <c r="E75" s="37"/>
      <c r="F75" s="37"/>
      <c r="G75" s="37"/>
      <c r="H75" s="37" t="s">
        <v>1386</v>
      </c>
      <c r="I75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TBD-MRM</v>
      </c>
      <c r="J75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TIN BLD/COL-MIRAMAR BCH</v>
      </c>
      <c r="K75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MRM-TBD</v>
      </c>
      <c r="L75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MIRAMAR BCH-TIN BLD/COL</v>
      </c>
      <c r="M75" s="95" t="str">
        <f>IF(RouteMaster[[#This Row],[Onward]]&lt;RouteMaster[[#This Row],[Return]], RouteMaster[[#This Row],[Onward]], RouteMaster[[#This Row],[Return]])</f>
        <v>MRM-TBD</v>
      </c>
      <c r="N75" s="40"/>
      <c r="O75" s="41"/>
      <c r="P75"/>
    </row>
    <row r="76" spans="1:16" ht="58" x14ac:dyDescent="0.35">
      <c r="A76" s="34" t="s">
        <v>4021</v>
      </c>
      <c r="B76" s="45" t="s">
        <v>2923</v>
      </c>
      <c r="C76" s="37" t="s">
        <v>1871</v>
      </c>
      <c r="H76" s="37" t="s">
        <v>1651</v>
      </c>
      <c r="I76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RBD-PNJ</v>
      </c>
      <c r="J76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RIBANDAR-PANAJI</v>
      </c>
      <c r="K76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PNJ-RBD</v>
      </c>
      <c r="L76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PANAJI-RIBANDAR</v>
      </c>
      <c r="M76" s="23" t="str">
        <f>IF(RouteMaster[[#This Row],[Onward]]&lt;RouteMaster[[#This Row],[Return]], RouteMaster[[#This Row],[Onward]], RouteMaster[[#This Row],[Return]])</f>
        <v>PNJ-RBD</v>
      </c>
      <c r="N76" s="40"/>
      <c r="O76" s="41"/>
      <c r="P76"/>
    </row>
    <row r="77" spans="1:16" x14ac:dyDescent="0.35">
      <c r="A77" s="34" t="s">
        <v>4021</v>
      </c>
      <c r="B77" s="46"/>
      <c r="C77" s="37" t="s">
        <v>1651</v>
      </c>
      <c r="D77" s="37" t="s">
        <v>98</v>
      </c>
      <c r="H77" s="37" t="s">
        <v>1651</v>
      </c>
      <c r="I77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PNJ-ALT-PNJ</v>
      </c>
      <c r="J77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PANAJI-ALTINHO-PANAJI</v>
      </c>
      <c r="K77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PNJ-ALT-PNJ</v>
      </c>
      <c r="L77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PANAJI-ALTINHO-PANAJI</v>
      </c>
      <c r="M77" s="95" t="str">
        <f>IF(RouteMaster[[#This Row],[Onward]]&lt;RouteMaster[[#This Row],[Return]], RouteMaster[[#This Row],[Onward]], RouteMaster[[#This Row],[Return]])</f>
        <v>PNJ-ALT-PNJ</v>
      </c>
      <c r="N77" s="40"/>
      <c r="O77" s="41"/>
      <c r="P77"/>
    </row>
    <row r="78" spans="1:16" s="35" customFormat="1" x14ac:dyDescent="0.35">
      <c r="A78" s="34" t="s">
        <v>4021</v>
      </c>
      <c r="B78" s="47" t="s">
        <v>2924</v>
      </c>
      <c r="C78" s="101" t="s">
        <v>2094</v>
      </c>
      <c r="D78" s="37" t="s">
        <v>2665</v>
      </c>
      <c r="E78" s="37"/>
      <c r="F78" s="37"/>
      <c r="G78" s="37"/>
      <c r="H78" s="37" t="s">
        <v>1651</v>
      </c>
      <c r="I78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SRD-STC-PNJ</v>
      </c>
      <c r="J78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SIRDON/ZUAR-ST.CRUZ-PANAJI</v>
      </c>
      <c r="K78" s="35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PNJ-STC-SRD</v>
      </c>
      <c r="L78" s="35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PANAJI-ST.CRUZ-SIRDON/ZUAR</v>
      </c>
      <c r="M78" s="35" t="str">
        <f>IF(RouteMaster[[#This Row],[Onward]]&lt;RouteMaster[[#This Row],[Return]], RouteMaster[[#This Row],[Onward]], RouteMaster[[#This Row],[Return]])</f>
        <v>PNJ-STC-SRD</v>
      </c>
      <c r="N78" s="40"/>
      <c r="O78" s="41">
        <v>30</v>
      </c>
    </row>
    <row r="79" spans="1:16" s="35" customFormat="1" ht="29" x14ac:dyDescent="0.35">
      <c r="A79" s="34" t="s">
        <v>4021</v>
      </c>
      <c r="B79" s="44" t="s">
        <v>2942</v>
      </c>
      <c r="C79" s="101" t="s">
        <v>2279</v>
      </c>
      <c r="D79" s="39"/>
      <c r="E79" s="104"/>
      <c r="F79" s="37"/>
      <c r="G79" s="37"/>
      <c r="H79" s="39" t="s">
        <v>1651</v>
      </c>
      <c r="I79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TRD-PNJ</v>
      </c>
      <c r="J79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TORDA-PANAJI</v>
      </c>
      <c r="K79" s="35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PNJ-TRD</v>
      </c>
      <c r="L79" s="35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PANAJI-TORDA</v>
      </c>
      <c r="M79" s="98" t="str">
        <f>IF(RouteMaster[[#This Row],[Onward]]&lt;RouteMaster[[#This Row],[Return]], RouteMaster[[#This Row],[Onward]], RouteMaster[[#This Row],[Return]])</f>
        <v>PNJ-TRD</v>
      </c>
      <c r="N79" s="40"/>
      <c r="O79" s="41"/>
    </row>
    <row r="80" spans="1:16" s="35" customFormat="1" x14ac:dyDescent="0.35">
      <c r="A80" s="34" t="s">
        <v>4021</v>
      </c>
      <c r="B80" s="44"/>
      <c r="C80" s="37" t="s">
        <v>1651</v>
      </c>
      <c r="D80" s="37"/>
      <c r="E80" s="37"/>
      <c r="F80" s="37"/>
      <c r="G80" s="37"/>
      <c r="H80" s="37" t="s">
        <v>2279</v>
      </c>
      <c r="I80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PNJ-TRD</v>
      </c>
      <c r="J80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PANAJI-TORDA</v>
      </c>
      <c r="K80" s="35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TRD-PNJ</v>
      </c>
      <c r="L80" s="35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TORDA-PANAJI</v>
      </c>
      <c r="M80" s="99" t="str">
        <f>IF(RouteMaster[[#This Row],[Onward]]&lt;RouteMaster[[#This Row],[Return]], RouteMaster[[#This Row],[Onward]], RouteMaster[[#This Row],[Return]])</f>
        <v>PNJ-TRD</v>
      </c>
      <c r="N80" s="40"/>
      <c r="O80" s="41"/>
    </row>
    <row r="81" spans="1:16" ht="29" x14ac:dyDescent="0.35">
      <c r="A81" s="34" t="s">
        <v>4021</v>
      </c>
      <c r="B81" s="44" t="s">
        <v>2944</v>
      </c>
      <c r="C81" s="37" t="s">
        <v>1651</v>
      </c>
      <c r="D81" s="89" t="s">
        <v>2945</v>
      </c>
      <c r="E81" s="39"/>
      <c r="H81" s="100" t="s">
        <v>2753</v>
      </c>
      <c r="I81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PNJ-STZ-TLG</v>
      </c>
      <c r="J81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PANAJI-StInez-TALEIGAO</v>
      </c>
      <c r="K81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TLG-STZ-PNJ</v>
      </c>
      <c r="L81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TALEIGAO-StInez-PANAJI</v>
      </c>
      <c r="M81" s="55" t="str">
        <f>IF(RouteMaster[[#This Row],[Onward]]&lt;RouteMaster[[#This Row],[Return]], RouteMaster[[#This Row],[Onward]], RouteMaster[[#This Row],[Return]])</f>
        <v>PNJ-STZ-TLG</v>
      </c>
      <c r="N81" s="40"/>
      <c r="O81" s="41"/>
      <c r="P81"/>
    </row>
    <row r="82" spans="1:16" x14ac:dyDescent="0.35">
      <c r="A82" s="34" t="s">
        <v>4021</v>
      </c>
      <c r="B82" s="46"/>
      <c r="C82" s="37" t="s">
        <v>1651</v>
      </c>
      <c r="D82" s="89" t="s">
        <v>1386</v>
      </c>
      <c r="E82" s="39"/>
      <c r="H82" s="100" t="s">
        <v>2753</v>
      </c>
      <c r="I82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PNJ-MRM-TLG</v>
      </c>
      <c r="J82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PANAJI-MIRAMAR BCH-TALEIGAO</v>
      </c>
      <c r="K82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TLG-MRM-PNJ</v>
      </c>
      <c r="L82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TALEIGAO-MIRAMAR BCH-PANAJI</v>
      </c>
      <c r="M82" s="95" t="str">
        <f>IF(RouteMaster[[#This Row],[Onward]]&lt;RouteMaster[[#This Row],[Return]], RouteMaster[[#This Row],[Onward]], RouteMaster[[#This Row],[Return]])</f>
        <v>PNJ-MRM-TLG</v>
      </c>
      <c r="N82" s="40"/>
      <c r="O82" s="41"/>
      <c r="P82"/>
    </row>
    <row r="83" spans="1:16" ht="29" x14ac:dyDescent="0.35">
      <c r="A83" s="34" t="s">
        <v>4021</v>
      </c>
      <c r="B83" s="44" t="s">
        <v>3843</v>
      </c>
      <c r="C83" s="216" t="s">
        <v>3917</v>
      </c>
      <c r="D83" s="217" t="s">
        <v>4045</v>
      </c>
      <c r="E83" s="218"/>
      <c r="F83" s="39"/>
      <c r="H83" s="37" t="s">
        <v>1651</v>
      </c>
      <c r="I83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ABH-CZL-PNJ</v>
      </c>
      <c r="J83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Aradi Bandh-Caranzalem-PANAJI</v>
      </c>
      <c r="K83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PNJ-CZL-ABH</v>
      </c>
      <c r="L83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PANAJI-Caranzalem-Aradi Bandh</v>
      </c>
      <c r="M83" s="23" t="str">
        <f>IF(RouteMaster[[#This Row],[Onward]]&lt;RouteMaster[[#This Row],[Return]], RouteMaster[[#This Row],[Onward]], RouteMaster[[#This Row],[Return]])</f>
        <v>ABH-CZL-PNJ</v>
      </c>
      <c r="N83" s="40"/>
      <c r="O83" s="41"/>
      <c r="P83"/>
    </row>
    <row r="84" spans="1:16" x14ac:dyDescent="0.35">
      <c r="A84" s="34" t="s">
        <v>4021</v>
      </c>
      <c r="B84" s="46"/>
      <c r="C84" s="100" t="s">
        <v>3917</v>
      </c>
      <c r="D84" s="215" t="s">
        <v>1386</v>
      </c>
      <c r="E84" s="101"/>
      <c r="F84" s="39"/>
      <c r="H84" s="37" t="s">
        <v>1651</v>
      </c>
      <c r="I84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ABH-MRM-PNJ</v>
      </c>
      <c r="J84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Aradi Bandh-MIRAMAR BCH-PANAJI</v>
      </c>
      <c r="K84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PNJ-MRM-ABH</v>
      </c>
      <c r="L84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PANAJI-MIRAMAR BCH-Aradi Bandh</v>
      </c>
      <c r="M84" s="95" t="str">
        <f>IF(RouteMaster[[#This Row],[Onward]]&lt;RouteMaster[[#This Row],[Return]], RouteMaster[[#This Row],[Onward]], RouteMaster[[#This Row],[Return]])</f>
        <v>ABH-MRM-PNJ</v>
      </c>
      <c r="N84" s="40"/>
      <c r="O84" s="41"/>
      <c r="P84"/>
    </row>
    <row r="85" spans="1:16" x14ac:dyDescent="0.35">
      <c r="A85" s="34" t="s">
        <v>4021</v>
      </c>
      <c r="B85" s="46"/>
      <c r="C85" s="100" t="s">
        <v>3917</v>
      </c>
      <c r="D85" s="215" t="s">
        <v>2945</v>
      </c>
      <c r="E85" s="101"/>
      <c r="F85" s="39"/>
      <c r="H85" s="37" t="s">
        <v>1651</v>
      </c>
      <c r="I85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ABH-STZ-PNJ</v>
      </c>
      <c r="J85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Aradi Bandh-StInez-PANAJI</v>
      </c>
      <c r="K85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PNJ-STZ-ABH</v>
      </c>
      <c r="L85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PANAJI-StInez-Aradi Bandh</v>
      </c>
      <c r="M85" s="95" t="str">
        <f>IF(RouteMaster[[#This Row],[Onward]]&lt;RouteMaster[[#This Row],[Return]], RouteMaster[[#This Row],[Onward]], RouteMaster[[#This Row],[Return]])</f>
        <v>ABH-STZ-PNJ</v>
      </c>
      <c r="N85" s="40"/>
      <c r="O85" s="41"/>
      <c r="P85"/>
    </row>
    <row r="86" spans="1:16" ht="29" x14ac:dyDescent="0.35">
      <c r="A86" s="34" t="s">
        <v>4021</v>
      </c>
      <c r="B86" s="44" t="s">
        <v>3844</v>
      </c>
      <c r="C86" s="214" t="s">
        <v>3848</v>
      </c>
      <c r="D86" s="214" t="s">
        <v>1386</v>
      </c>
      <c r="E86" s="39"/>
      <c r="F86" s="39"/>
      <c r="H86" s="37" t="s">
        <v>1651</v>
      </c>
      <c r="I86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KVM-MRM-PNJ</v>
      </c>
      <c r="J86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Kevnem-MIRAMAR BCH-PANAJI</v>
      </c>
      <c r="K86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PNJ-MRM-KVM</v>
      </c>
      <c r="L86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PANAJI-MIRAMAR BCH-Kevnem</v>
      </c>
      <c r="M86" s="87" t="str">
        <f>IF(RouteMaster[[#This Row],[Onward]]&lt;RouteMaster[[#This Row],[Return]], RouteMaster[[#This Row],[Onward]], RouteMaster[[#This Row],[Return]])</f>
        <v>KVM-MRM-PNJ</v>
      </c>
      <c r="N86" s="40"/>
      <c r="O86" s="41"/>
      <c r="P86"/>
    </row>
    <row r="87" spans="1:16" x14ac:dyDescent="0.35">
      <c r="A87" s="34"/>
      <c r="B87" s="46"/>
      <c r="C87" s="89" t="s">
        <v>3848</v>
      </c>
      <c r="D87" s="89" t="s">
        <v>2945</v>
      </c>
      <c r="E87" s="39"/>
      <c r="F87" s="39"/>
      <c r="H87" s="37" t="s">
        <v>1651</v>
      </c>
      <c r="I87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KVM-STZ-PNJ</v>
      </c>
      <c r="J87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Kevnem-StInez-PANAJI</v>
      </c>
      <c r="K87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PNJ-STZ-KVM</v>
      </c>
      <c r="L87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PANAJI-StInez-Kevnem</v>
      </c>
      <c r="M87" s="110" t="str">
        <f>IF(RouteMaster[[#This Row],[Onward]]&lt;RouteMaster[[#This Row],[Return]], RouteMaster[[#This Row],[Onward]], RouteMaster[[#This Row],[Return]])</f>
        <v>KVM-STZ-PNJ</v>
      </c>
      <c r="N87" s="40"/>
      <c r="O87" s="41"/>
      <c r="P87"/>
    </row>
    <row r="88" spans="1:16" s="34" customFormat="1" x14ac:dyDescent="0.35">
      <c r="A88" s="34" t="s">
        <v>4021</v>
      </c>
      <c r="B88" s="44" t="s">
        <v>2926</v>
      </c>
      <c r="C88" s="37" t="s">
        <v>2467</v>
      </c>
      <c r="D88" s="37"/>
      <c r="E88" s="37"/>
      <c r="F88" s="37"/>
      <c r="G88" s="37"/>
      <c r="H88" s="37" t="s">
        <v>1651</v>
      </c>
      <c r="I88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VLV-PNJ</v>
      </c>
      <c r="J88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VOLVOI-PANAJI</v>
      </c>
      <c r="K88" s="34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PNJ-VLV</v>
      </c>
      <c r="L88" s="34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PANAJI-VOLVOI</v>
      </c>
      <c r="M88" s="34" t="str">
        <f>IF(RouteMaster[[#This Row],[Onward]]&lt;RouteMaster[[#This Row],[Return]], RouteMaster[[#This Row],[Onward]], RouteMaster[[#This Row],[Return]])</f>
        <v>PNJ-VLV</v>
      </c>
      <c r="N88" s="40"/>
      <c r="O88" s="41">
        <v>70</v>
      </c>
    </row>
    <row r="89" spans="1:16" x14ac:dyDescent="0.35">
      <c r="A89" s="34" t="s">
        <v>4021</v>
      </c>
      <c r="B89" s="46"/>
      <c r="C89" s="37" t="s">
        <v>1651</v>
      </c>
      <c r="H89" s="37" t="s">
        <v>1321</v>
      </c>
      <c r="I89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PNJ-MRC</v>
      </c>
      <c r="J89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PANAJI-MARCEL</v>
      </c>
      <c r="K89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MRC-PNJ</v>
      </c>
      <c r="L89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MARCEL-PANAJI</v>
      </c>
      <c r="M89" s="97" t="str">
        <f>IF(RouteMaster[[#This Row],[Onward]]&lt;RouteMaster[[#This Row],[Return]], RouteMaster[[#This Row],[Onward]], RouteMaster[[#This Row],[Return]])</f>
        <v>MRC-PNJ</v>
      </c>
      <c r="N89" s="40"/>
      <c r="O89" s="41"/>
    </row>
    <row r="90" spans="1:16" x14ac:dyDescent="0.35">
      <c r="A90" s="34" t="s">
        <v>4021</v>
      </c>
      <c r="B90" s="46"/>
      <c r="C90" s="37" t="s">
        <v>2467</v>
      </c>
      <c r="H90" s="37" t="s">
        <v>1653</v>
      </c>
      <c r="I90" s="193" t="str">
        <f>RouteMaster[[#This Row],[From]]&amp; IF( LEN(RouteMaster[[#This Row],[Via1]]) = 0, "", "-" &amp; RouteMaster[[#This Row],[Via1]])&amp; IF( LEN(RouteMaster[[#This Row],[Via2]]) = 0, "", "-" &amp; RouteMaster[[#This Row],[Via2]])&amp; IF( LEN(RouteMaster[[#This Row],[Via3]]) = 0, "", "-" &amp; RouteMaster[[#This Row],[Via3]])&amp; IF( LEN(RouteMaster[[#This Row],[Via4]]) = 0, "", "-" &amp; RouteMaster[[#This Row],[Via4]])&amp; IF( LEN(RouteMaster[[#This Row],[To]]) = 0, "", "-" &amp; RouteMaster[[#This Row],[To]])</f>
        <v>VLV-MKT</v>
      </c>
      <c r="J90" s="193" t="str">
        <f>VLOOKUP(RouteMaster[[#This Row],[From]], Code2Loc, 2, FALSE)&amp; IF( LEN(RouteMaster[[#This Row],[Via1]]) = 0, "", "-" &amp; VLOOKUP(RouteMaster[[#This Row],[Via1]], Code2Loc, 2, FALSE))&amp; IF( LEN(RouteMaster[[#This Row],[Via2]]) = 0, "", "-" &amp; VLOOKUP(RouteMaster[[#This Row],[Via2]], Code2Loc, 2, FALSE))&amp; IF( LEN(RouteMaster[[#This Row],[Via3]]) = 0, "", "-" &amp; VLOOKUP(RouteMaster[[#This Row],[Via3]], Code2Loc, 2, FALSE))&amp; IF( LEN(RouteMaster[[#This Row],[Via4]]) = 0, "", "-" &amp; VLOOKUP(RouteMaster[[#This Row],[Via4]], Code2Loc, 2, FALSE))&amp; IF( LEN(RouteMaster[[#This Row],[To]]) = 0, "", "-" &amp; VLOOKUP(RouteMaster[[#This Row],[To]], Code2Loc, 2, FALSE))</f>
        <v>VOLVOI-PANAJI MKT</v>
      </c>
      <c r="K90" s="23" t="str">
        <f>RouteMaster[[#This Row],[To]]&amp; IF( LEN(RouteMaster[[#This Row],[Via4]]) = 0, "", "-" &amp; RouteMaster[[#This Row],[Via4]])&amp; IF( LEN(RouteMaster[[#This Row],[Via3]]) = 0, "", "-" &amp; RouteMaster[[#This Row],[Via3]])&amp; IF( LEN(RouteMaster[[#This Row],[Via2]]) = 0, "", "-" &amp; RouteMaster[[#This Row],[Via2]])&amp; IF( LEN(RouteMaster[[#This Row],[Via1]]) = 0, "", "-" &amp; RouteMaster[[#This Row],[Via1]])&amp; IF( LEN(RouteMaster[[#This Row],[From]]) = 0, "", "-" &amp; RouteMaster[[#This Row],[From]])</f>
        <v>MKT-VLV</v>
      </c>
      <c r="L90" s="23" t="str">
        <f>VLOOKUP(RouteMaster[[#This Row],[To]], Code2Loc, 2, FALSE)&amp; IF( LEN(RouteMaster[[#This Row],[Via4]]) = 0, "", "-" &amp; VLOOKUP(RouteMaster[[#This Row],[Via4]], Code2Loc, 2, FALSE))&amp; IF( LEN(RouteMaster[[#This Row],[Via3]]) = 0, "", "-" &amp; VLOOKUP(RouteMaster[[#This Row],[Via3]], Code2Loc, 2, FALSE))&amp; IF( LEN(RouteMaster[[#This Row],[Via2]]) = 0, "", "-" &amp; VLOOKUP(RouteMaster[[#This Row],[Via2]], Code2Loc, 2, FALSE))&amp; IF( LEN(RouteMaster[[#This Row],[Via1]]) = 0, "", "-" &amp; VLOOKUP(RouteMaster[[#This Row],[Via1]], Code2Loc, 2, FALSE))&amp; IF( LEN(RouteMaster[[#This Row],[From]]) = 0, "", "-" &amp; VLOOKUP(RouteMaster[[#This Row],[From]], Code2Loc, 2, FALSE))</f>
        <v>PANAJI MKT-VOLVOI</v>
      </c>
      <c r="M90" s="97" t="str">
        <f>IF(RouteMaster[[#This Row],[Onward]]&lt;RouteMaster[[#This Row],[Return]], RouteMaster[[#This Row],[Onward]], RouteMaster[[#This Row],[Return]])</f>
        <v>MKT-VLV</v>
      </c>
      <c r="N90" s="40"/>
      <c r="O90" s="41"/>
    </row>
  </sheetData>
  <sheetProtection formatCells="0" formatColumns="0" formatRows="0" insertColumns="0" insertRows="0" deleteRows="0" autoFilter="0" pivotTables="0"/>
  <dataValidations count="2">
    <dataValidation type="list" allowBlank="1" showDropDown="1" showInputMessage="1" showErrorMessage="1" sqref="C55:D55 F55:H55 C56:H1048576 C1:H54" xr:uid="{00000000-0002-0000-0300-000000000000}">
      <formula1>Codes</formula1>
    </dataValidation>
    <dataValidation type="whole" allowBlank="1" showInputMessage="1" showErrorMessage="1" sqref="N1:O90" xr:uid="{00000000-0002-0000-0300-000001000000}">
      <formula1>1</formula1>
      <formula2>500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E158"/>
  <sheetViews>
    <sheetView zoomScaleNormal="100" workbookViewId="0">
      <pane ySplit="1" topLeftCell="A2" activePane="bottomLeft" state="frozen"/>
      <selection pane="bottomLeft" activeCell="A4" sqref="A4"/>
    </sheetView>
  </sheetViews>
  <sheetFormatPr defaultRowHeight="14.5" x14ac:dyDescent="0.35"/>
  <cols>
    <col min="2" max="2" width="24.1796875" bestFit="1" customWidth="1"/>
    <col min="3" max="3" width="61.453125" bestFit="1" customWidth="1"/>
    <col min="4" max="4" width="10.81640625" bestFit="1" customWidth="1"/>
    <col min="5" max="5" width="11" bestFit="1" customWidth="1"/>
  </cols>
  <sheetData>
    <row r="1" spans="1:5" x14ac:dyDescent="0.35">
      <c r="A1" t="s">
        <v>4192</v>
      </c>
      <c r="B1" t="s">
        <v>3010</v>
      </c>
      <c r="C1" t="s">
        <v>2928</v>
      </c>
      <c r="D1" t="s">
        <v>2811</v>
      </c>
      <c r="E1" t="s">
        <v>2806</v>
      </c>
    </row>
    <row r="2" spans="1:5" x14ac:dyDescent="0.35">
      <c r="A2">
        <v>1</v>
      </c>
      <c r="B2" t="s">
        <v>4048</v>
      </c>
      <c r="C2" t="s">
        <v>4049</v>
      </c>
    </row>
    <row r="3" spans="1:5" x14ac:dyDescent="0.35">
      <c r="A3">
        <v>2</v>
      </c>
      <c r="B3" t="s">
        <v>3920</v>
      </c>
      <c r="C3" t="s">
        <v>3921</v>
      </c>
    </row>
    <row r="4" spans="1:5" x14ac:dyDescent="0.35">
      <c r="B4" t="s">
        <v>4050</v>
      </c>
      <c r="C4" t="s">
        <v>4051</v>
      </c>
    </row>
    <row r="5" spans="1:5" x14ac:dyDescent="0.35">
      <c r="B5" t="s">
        <v>4052</v>
      </c>
      <c r="C5" t="s">
        <v>4053</v>
      </c>
    </row>
    <row r="6" spans="1:5" x14ac:dyDescent="0.35">
      <c r="B6" t="s">
        <v>4054</v>
      </c>
      <c r="C6" t="s">
        <v>4055</v>
      </c>
    </row>
    <row r="7" spans="1:5" x14ac:dyDescent="0.35">
      <c r="B7" t="s">
        <v>3831</v>
      </c>
      <c r="C7" t="s">
        <v>3832</v>
      </c>
    </row>
    <row r="8" spans="1:5" x14ac:dyDescent="0.35">
      <c r="B8" t="s">
        <v>3825</v>
      </c>
      <c r="C8" t="s">
        <v>3826</v>
      </c>
    </row>
    <row r="9" spans="1:5" x14ac:dyDescent="0.35">
      <c r="B9" t="s">
        <v>4056</v>
      </c>
      <c r="C9" t="s">
        <v>4057</v>
      </c>
    </row>
    <row r="10" spans="1:5" x14ac:dyDescent="0.35">
      <c r="B10" t="s">
        <v>3922</v>
      </c>
      <c r="C10" t="s">
        <v>3923</v>
      </c>
    </row>
    <row r="11" spans="1:5" x14ac:dyDescent="0.35">
      <c r="B11" t="s">
        <v>3924</v>
      </c>
      <c r="C11" t="s">
        <v>3925</v>
      </c>
    </row>
    <row r="12" spans="1:5" x14ac:dyDescent="0.35">
      <c r="B12" t="s">
        <v>2810</v>
      </c>
      <c r="C12" t="s">
        <v>3018</v>
      </c>
      <c r="D12">
        <v>9</v>
      </c>
      <c r="E12">
        <v>35</v>
      </c>
    </row>
    <row r="13" spans="1:5" x14ac:dyDescent="0.35">
      <c r="B13" t="s">
        <v>4058</v>
      </c>
      <c r="C13" t="s">
        <v>4059</v>
      </c>
    </row>
    <row r="14" spans="1:5" x14ac:dyDescent="0.35">
      <c r="B14" t="s">
        <v>2976</v>
      </c>
      <c r="C14" t="s">
        <v>3013</v>
      </c>
    </row>
    <row r="15" spans="1:5" x14ac:dyDescent="0.35">
      <c r="B15" t="s">
        <v>4029</v>
      </c>
      <c r="C15" t="s">
        <v>4030</v>
      </c>
    </row>
    <row r="16" spans="1:5" x14ac:dyDescent="0.35">
      <c r="B16" t="s">
        <v>3954</v>
      </c>
      <c r="C16" t="s">
        <v>3955</v>
      </c>
    </row>
    <row r="17" spans="2:3" x14ac:dyDescent="0.35">
      <c r="B17" t="s">
        <v>3956</v>
      </c>
      <c r="C17" t="s">
        <v>3957</v>
      </c>
    </row>
    <row r="18" spans="2:3" x14ac:dyDescent="0.35">
      <c r="B18" t="s">
        <v>4060</v>
      </c>
      <c r="C18" t="s">
        <v>4061</v>
      </c>
    </row>
    <row r="19" spans="2:3" x14ac:dyDescent="0.35">
      <c r="B19" t="s">
        <v>4062</v>
      </c>
      <c r="C19" t="s">
        <v>4063</v>
      </c>
    </row>
    <row r="20" spans="2:3" x14ac:dyDescent="0.35">
      <c r="B20" t="s">
        <v>3958</v>
      </c>
      <c r="C20" t="s">
        <v>3959</v>
      </c>
    </row>
    <row r="21" spans="2:3" x14ac:dyDescent="0.35">
      <c r="B21" t="s">
        <v>4162</v>
      </c>
      <c r="C21" t="s">
        <v>4163</v>
      </c>
    </row>
    <row r="22" spans="2:3" x14ac:dyDescent="0.35">
      <c r="B22" t="s">
        <v>3900</v>
      </c>
      <c r="C22" t="s">
        <v>3901</v>
      </c>
    </row>
    <row r="23" spans="2:3" x14ac:dyDescent="0.35">
      <c r="B23" t="s">
        <v>2991</v>
      </c>
      <c r="C23" t="s">
        <v>3016</v>
      </c>
    </row>
    <row r="24" spans="2:3" x14ac:dyDescent="0.35">
      <c r="B24" t="s">
        <v>3902</v>
      </c>
      <c r="C24" t="s">
        <v>3903</v>
      </c>
    </row>
    <row r="25" spans="2:3" x14ac:dyDescent="0.35">
      <c r="B25" t="s">
        <v>3994</v>
      </c>
      <c r="C25" t="s">
        <v>3995</v>
      </c>
    </row>
    <row r="26" spans="2:3" x14ac:dyDescent="0.35">
      <c r="B26" t="s">
        <v>4064</v>
      </c>
      <c r="C26" t="s">
        <v>4065</v>
      </c>
    </row>
    <row r="27" spans="2:3" x14ac:dyDescent="0.35">
      <c r="B27" t="s">
        <v>4011</v>
      </c>
      <c r="C27" t="s">
        <v>4012</v>
      </c>
    </row>
    <row r="28" spans="2:3" x14ac:dyDescent="0.35">
      <c r="B28" t="s">
        <v>3991</v>
      </c>
      <c r="C28" t="s">
        <v>3992</v>
      </c>
    </row>
    <row r="29" spans="2:3" x14ac:dyDescent="0.35">
      <c r="B29" t="s">
        <v>4066</v>
      </c>
      <c r="C29" t="s">
        <v>4067</v>
      </c>
    </row>
    <row r="30" spans="2:3" x14ac:dyDescent="0.35">
      <c r="B30" t="s">
        <v>2992</v>
      </c>
      <c r="C30" t="s">
        <v>3017</v>
      </c>
    </row>
    <row r="31" spans="2:3" x14ac:dyDescent="0.35">
      <c r="B31" t="s">
        <v>3874</v>
      </c>
      <c r="C31" t="s">
        <v>3875</v>
      </c>
    </row>
    <row r="32" spans="2:3" x14ac:dyDescent="0.35">
      <c r="B32" t="s">
        <v>3851</v>
      </c>
      <c r="C32" t="s">
        <v>3852</v>
      </c>
    </row>
    <row r="33" spans="2:5" x14ac:dyDescent="0.35">
      <c r="B33" t="s">
        <v>4176</v>
      </c>
      <c r="C33" t="s">
        <v>4177</v>
      </c>
    </row>
    <row r="34" spans="2:5" x14ac:dyDescent="0.35">
      <c r="B34" t="s">
        <v>4068</v>
      </c>
      <c r="C34" t="s">
        <v>4069</v>
      </c>
    </row>
    <row r="35" spans="2:5" x14ac:dyDescent="0.35">
      <c r="B35" t="s">
        <v>4070</v>
      </c>
      <c r="C35" t="s">
        <v>4071</v>
      </c>
      <c r="D35">
        <v>5</v>
      </c>
      <c r="E35">
        <v>20</v>
      </c>
    </row>
    <row r="36" spans="2:5" x14ac:dyDescent="0.35">
      <c r="B36" t="s">
        <v>4072</v>
      </c>
      <c r="C36" t="s">
        <v>4073</v>
      </c>
    </row>
    <row r="37" spans="2:5" x14ac:dyDescent="0.35">
      <c r="B37" t="s">
        <v>4074</v>
      </c>
      <c r="C37" t="s">
        <v>4075</v>
      </c>
    </row>
    <row r="38" spans="2:5" x14ac:dyDescent="0.35">
      <c r="B38" t="s">
        <v>4076</v>
      </c>
      <c r="C38" t="s">
        <v>4077</v>
      </c>
    </row>
    <row r="39" spans="2:5" x14ac:dyDescent="0.35">
      <c r="B39" t="s">
        <v>3839</v>
      </c>
      <c r="C39" t="s">
        <v>3840</v>
      </c>
      <c r="E39">
        <v>35</v>
      </c>
    </row>
    <row r="40" spans="2:5" x14ac:dyDescent="0.35">
      <c r="B40" t="s">
        <v>2990</v>
      </c>
      <c r="C40" t="s">
        <v>3014</v>
      </c>
    </row>
    <row r="41" spans="2:5" x14ac:dyDescent="0.35">
      <c r="B41" t="s">
        <v>3996</v>
      </c>
      <c r="C41" t="s">
        <v>3997</v>
      </c>
    </row>
    <row r="42" spans="2:5" x14ac:dyDescent="0.35">
      <c r="B42" t="s">
        <v>2995</v>
      </c>
      <c r="C42" t="s">
        <v>3019</v>
      </c>
      <c r="E42">
        <v>40</v>
      </c>
    </row>
    <row r="43" spans="2:5" x14ac:dyDescent="0.35">
      <c r="B43" t="s">
        <v>3986</v>
      </c>
      <c r="C43" t="s">
        <v>3987</v>
      </c>
    </row>
    <row r="44" spans="2:5" x14ac:dyDescent="0.35">
      <c r="B44" t="s">
        <v>3929</v>
      </c>
      <c r="C44" t="s">
        <v>3930</v>
      </c>
    </row>
    <row r="45" spans="2:5" x14ac:dyDescent="0.35">
      <c r="B45" t="s">
        <v>4173</v>
      </c>
      <c r="C45" t="s">
        <v>4174</v>
      </c>
    </row>
    <row r="46" spans="2:5" x14ac:dyDescent="0.35">
      <c r="B46" t="s">
        <v>4078</v>
      </c>
      <c r="C46" t="s">
        <v>4079</v>
      </c>
    </row>
    <row r="47" spans="2:5" x14ac:dyDescent="0.35">
      <c r="B47" t="s">
        <v>4080</v>
      </c>
      <c r="C47" t="s">
        <v>4081</v>
      </c>
    </row>
    <row r="48" spans="2:5" x14ac:dyDescent="0.35">
      <c r="B48" t="s">
        <v>2994</v>
      </c>
      <c r="C48" t="s">
        <v>4180</v>
      </c>
      <c r="E48">
        <v>40</v>
      </c>
    </row>
    <row r="49" spans="2:5" x14ac:dyDescent="0.35">
      <c r="B49" t="s">
        <v>4084</v>
      </c>
      <c r="C49" t="s">
        <v>4085</v>
      </c>
    </row>
    <row r="50" spans="2:5" x14ac:dyDescent="0.35">
      <c r="B50" t="s">
        <v>4086</v>
      </c>
      <c r="C50" t="s">
        <v>4087</v>
      </c>
    </row>
    <row r="51" spans="2:5" x14ac:dyDescent="0.35">
      <c r="B51" t="s">
        <v>4088</v>
      </c>
      <c r="C51" t="s">
        <v>4089</v>
      </c>
    </row>
    <row r="52" spans="2:5" x14ac:dyDescent="0.35">
      <c r="B52" t="s">
        <v>4090</v>
      </c>
      <c r="C52" t="s">
        <v>4091</v>
      </c>
    </row>
    <row r="53" spans="2:5" x14ac:dyDescent="0.35">
      <c r="B53" t="s">
        <v>4092</v>
      </c>
      <c r="C53" t="s">
        <v>4093</v>
      </c>
      <c r="E53">
        <v>60</v>
      </c>
    </row>
    <row r="54" spans="2:5" x14ac:dyDescent="0.35">
      <c r="B54" t="s">
        <v>4164</v>
      </c>
      <c r="C54" t="s">
        <v>4165</v>
      </c>
    </row>
    <row r="55" spans="2:5" x14ac:dyDescent="0.35">
      <c r="B55" t="s">
        <v>4094</v>
      </c>
      <c r="C55" t="s">
        <v>4095</v>
      </c>
    </row>
    <row r="56" spans="2:5" x14ac:dyDescent="0.35">
      <c r="B56" t="s">
        <v>3999</v>
      </c>
      <c r="C56" t="s">
        <v>4000</v>
      </c>
    </row>
    <row r="57" spans="2:5" x14ac:dyDescent="0.35">
      <c r="B57" t="s">
        <v>4002</v>
      </c>
      <c r="C57" t="s">
        <v>4003</v>
      </c>
    </row>
    <row r="58" spans="2:5" x14ac:dyDescent="0.35">
      <c r="B58" t="s">
        <v>3880</v>
      </c>
      <c r="C58" t="s">
        <v>3881</v>
      </c>
    </row>
    <row r="59" spans="2:5" x14ac:dyDescent="0.35">
      <c r="B59" t="s">
        <v>3855</v>
      </c>
      <c r="C59" t="s">
        <v>3856</v>
      </c>
    </row>
    <row r="60" spans="2:5" x14ac:dyDescent="0.35">
      <c r="B60" t="s">
        <v>3872</v>
      </c>
      <c r="C60" t="s">
        <v>3873</v>
      </c>
    </row>
    <row r="61" spans="2:5" x14ac:dyDescent="0.35">
      <c r="B61" t="s">
        <v>3870</v>
      </c>
      <c r="C61" t="s">
        <v>3871</v>
      </c>
    </row>
    <row r="62" spans="2:5" x14ac:dyDescent="0.35">
      <c r="B62" t="s">
        <v>3006</v>
      </c>
      <c r="C62" t="s">
        <v>3032</v>
      </c>
    </row>
    <row r="63" spans="2:5" x14ac:dyDescent="0.35">
      <c r="B63" t="s">
        <v>4096</v>
      </c>
      <c r="C63" t="s">
        <v>4097</v>
      </c>
      <c r="D63">
        <v>5</v>
      </c>
      <c r="E63">
        <v>20</v>
      </c>
    </row>
    <row r="64" spans="2:5" x14ac:dyDescent="0.35">
      <c r="B64" t="s">
        <v>4098</v>
      </c>
      <c r="C64" t="s">
        <v>4099</v>
      </c>
    </row>
    <row r="65" spans="2:3" x14ac:dyDescent="0.35">
      <c r="B65" t="s">
        <v>3001</v>
      </c>
      <c r="C65" t="s">
        <v>3027</v>
      </c>
    </row>
    <row r="66" spans="2:3" x14ac:dyDescent="0.35">
      <c r="B66" t="s">
        <v>3904</v>
      </c>
      <c r="C66" t="s">
        <v>3905</v>
      </c>
    </row>
    <row r="67" spans="2:3" x14ac:dyDescent="0.35">
      <c r="B67" t="s">
        <v>3906</v>
      </c>
      <c r="C67" t="s">
        <v>3907</v>
      </c>
    </row>
    <row r="68" spans="2:3" x14ac:dyDescent="0.35">
      <c r="B68" t="s">
        <v>4100</v>
      </c>
      <c r="C68" t="s">
        <v>4101</v>
      </c>
    </row>
    <row r="69" spans="2:3" x14ac:dyDescent="0.35">
      <c r="B69" t="s">
        <v>3829</v>
      </c>
      <c r="C69" t="s">
        <v>3830</v>
      </c>
    </row>
    <row r="70" spans="2:3" x14ac:dyDescent="0.35">
      <c r="B70" t="s">
        <v>3962</v>
      </c>
      <c r="C70" t="s">
        <v>3963</v>
      </c>
    </row>
    <row r="71" spans="2:3" x14ac:dyDescent="0.35">
      <c r="B71" t="s">
        <v>3002</v>
      </c>
      <c r="C71" t="s">
        <v>3028</v>
      </c>
    </row>
    <row r="72" spans="2:3" x14ac:dyDescent="0.35">
      <c r="B72" t="s">
        <v>4102</v>
      </c>
      <c r="C72" t="s">
        <v>4103</v>
      </c>
    </row>
    <row r="73" spans="2:3" x14ac:dyDescent="0.35">
      <c r="B73" t="s">
        <v>4104</v>
      </c>
      <c r="C73" t="s">
        <v>4105</v>
      </c>
    </row>
    <row r="74" spans="2:3" x14ac:dyDescent="0.35">
      <c r="B74" t="s">
        <v>4106</v>
      </c>
      <c r="C74" t="s">
        <v>4107</v>
      </c>
    </row>
    <row r="75" spans="2:3" x14ac:dyDescent="0.35">
      <c r="B75" t="s">
        <v>4031</v>
      </c>
      <c r="C75" t="s">
        <v>4032</v>
      </c>
    </row>
    <row r="76" spans="2:3" x14ac:dyDescent="0.35">
      <c r="B76" t="s">
        <v>3908</v>
      </c>
      <c r="C76" t="s">
        <v>3909</v>
      </c>
    </row>
    <row r="77" spans="2:3" x14ac:dyDescent="0.35">
      <c r="B77" t="s">
        <v>4033</v>
      </c>
      <c r="C77" t="s">
        <v>4034</v>
      </c>
    </row>
    <row r="78" spans="2:3" x14ac:dyDescent="0.35">
      <c r="B78" t="s">
        <v>3910</v>
      </c>
      <c r="C78" t="s">
        <v>3911</v>
      </c>
    </row>
    <row r="79" spans="2:3" x14ac:dyDescent="0.35">
      <c r="B79" t="s">
        <v>3882</v>
      </c>
      <c r="C79" t="s">
        <v>3883</v>
      </c>
    </row>
    <row r="80" spans="2:3" x14ac:dyDescent="0.35">
      <c r="B80" t="s">
        <v>3931</v>
      </c>
      <c r="C80" t="s">
        <v>3932</v>
      </c>
    </row>
    <row r="81" spans="2:5" x14ac:dyDescent="0.35">
      <c r="B81" t="s">
        <v>3974</v>
      </c>
      <c r="C81" t="s">
        <v>4166</v>
      </c>
    </row>
    <row r="82" spans="2:5" x14ac:dyDescent="0.35">
      <c r="B82" t="s">
        <v>4108</v>
      </c>
      <c r="C82" t="s">
        <v>4109</v>
      </c>
    </row>
    <row r="83" spans="2:5" x14ac:dyDescent="0.35">
      <c r="B83" t="s">
        <v>4110</v>
      </c>
      <c r="C83" t="s">
        <v>4111</v>
      </c>
    </row>
    <row r="84" spans="2:5" x14ac:dyDescent="0.35">
      <c r="B84" t="s">
        <v>3827</v>
      </c>
      <c r="C84" t="s">
        <v>3828</v>
      </c>
    </row>
    <row r="85" spans="2:5" x14ac:dyDescent="0.35">
      <c r="B85" t="s">
        <v>4112</v>
      </c>
      <c r="C85" t="s">
        <v>4113</v>
      </c>
    </row>
    <row r="86" spans="2:5" x14ac:dyDescent="0.35">
      <c r="B86" t="s">
        <v>4010</v>
      </c>
      <c r="C86" t="s">
        <v>4013</v>
      </c>
    </row>
    <row r="87" spans="2:5" x14ac:dyDescent="0.35">
      <c r="B87" t="s">
        <v>4114</v>
      </c>
      <c r="C87" t="s">
        <v>4115</v>
      </c>
    </row>
    <row r="88" spans="2:5" x14ac:dyDescent="0.35">
      <c r="B88" t="s">
        <v>4116</v>
      </c>
      <c r="C88" t="s">
        <v>4117</v>
      </c>
    </row>
    <row r="89" spans="2:5" x14ac:dyDescent="0.35">
      <c r="B89" t="s">
        <v>4118</v>
      </c>
      <c r="C89" t="s">
        <v>4119</v>
      </c>
    </row>
    <row r="90" spans="2:5" x14ac:dyDescent="0.35">
      <c r="B90" t="s">
        <v>4181</v>
      </c>
      <c r="C90" t="s">
        <v>4182</v>
      </c>
      <c r="E90">
        <v>40</v>
      </c>
    </row>
    <row r="91" spans="2:5" x14ac:dyDescent="0.35">
      <c r="B91" t="s">
        <v>3998</v>
      </c>
      <c r="C91" t="s">
        <v>4001</v>
      </c>
    </row>
    <row r="92" spans="2:5" x14ac:dyDescent="0.35">
      <c r="B92" t="s">
        <v>2998</v>
      </c>
      <c r="C92" t="s">
        <v>3022</v>
      </c>
    </row>
    <row r="93" spans="2:5" x14ac:dyDescent="0.35">
      <c r="B93" t="s">
        <v>3886</v>
      </c>
      <c r="C93" t="s">
        <v>3887</v>
      </c>
    </row>
    <row r="94" spans="2:5" x14ac:dyDescent="0.35">
      <c r="B94" t="s">
        <v>4120</v>
      </c>
      <c r="C94" t="s">
        <v>4121</v>
      </c>
    </row>
    <row r="95" spans="2:5" x14ac:dyDescent="0.35">
      <c r="B95" t="s">
        <v>4122</v>
      </c>
      <c r="C95" t="s">
        <v>4123</v>
      </c>
    </row>
    <row r="96" spans="2:5" x14ac:dyDescent="0.35">
      <c r="B96" t="s">
        <v>4124</v>
      </c>
      <c r="C96" t="s">
        <v>4125</v>
      </c>
    </row>
    <row r="97" spans="2:5" x14ac:dyDescent="0.35">
      <c r="B97" t="s">
        <v>4126</v>
      </c>
      <c r="C97" t="s">
        <v>4127</v>
      </c>
    </row>
    <row r="98" spans="2:5" x14ac:dyDescent="0.35">
      <c r="B98" t="s">
        <v>3005</v>
      </c>
      <c r="C98" t="s">
        <v>3031</v>
      </c>
      <c r="E98">
        <v>40</v>
      </c>
    </row>
    <row r="99" spans="2:5" x14ac:dyDescent="0.35">
      <c r="B99" t="s">
        <v>4128</v>
      </c>
      <c r="C99" t="s">
        <v>4129</v>
      </c>
    </row>
    <row r="100" spans="2:5" x14ac:dyDescent="0.35">
      <c r="B100" t="s">
        <v>3861</v>
      </c>
      <c r="C100" t="s">
        <v>3862</v>
      </c>
    </row>
    <row r="101" spans="2:5" x14ac:dyDescent="0.35">
      <c r="B101" t="s">
        <v>4132</v>
      </c>
      <c r="C101" t="s">
        <v>4133</v>
      </c>
    </row>
    <row r="102" spans="2:5" x14ac:dyDescent="0.35">
      <c r="B102" t="s">
        <v>3859</v>
      </c>
      <c r="C102" t="s">
        <v>3860</v>
      </c>
    </row>
    <row r="103" spans="2:5" x14ac:dyDescent="0.35">
      <c r="B103" t="s">
        <v>4134</v>
      </c>
      <c r="C103" t="s">
        <v>4135</v>
      </c>
    </row>
    <row r="104" spans="2:5" x14ac:dyDescent="0.35">
      <c r="B104" t="s">
        <v>4136</v>
      </c>
      <c r="C104" t="s">
        <v>4137</v>
      </c>
    </row>
    <row r="105" spans="2:5" x14ac:dyDescent="0.35">
      <c r="B105" t="s">
        <v>2956</v>
      </c>
      <c r="C105" t="s">
        <v>3015</v>
      </c>
    </row>
    <row r="106" spans="2:5" x14ac:dyDescent="0.35">
      <c r="B106" t="s">
        <v>3935</v>
      </c>
      <c r="C106" t="s">
        <v>3936</v>
      </c>
    </row>
    <row r="107" spans="2:5" x14ac:dyDescent="0.35">
      <c r="B107" t="s">
        <v>3003</v>
      </c>
      <c r="C107" t="s">
        <v>3029</v>
      </c>
    </row>
    <row r="108" spans="2:5" x14ac:dyDescent="0.35">
      <c r="B108" t="s">
        <v>2899</v>
      </c>
      <c r="C108" t="s">
        <v>3030</v>
      </c>
      <c r="D108">
        <v>9</v>
      </c>
      <c r="E108">
        <v>35</v>
      </c>
    </row>
    <row r="109" spans="2:5" x14ac:dyDescent="0.35">
      <c r="B109" t="s">
        <v>4171</v>
      </c>
      <c r="C109" t="s">
        <v>4178</v>
      </c>
    </row>
    <row r="110" spans="2:5" x14ac:dyDescent="0.35">
      <c r="B110" t="s">
        <v>3937</v>
      </c>
      <c r="C110" t="s">
        <v>3938</v>
      </c>
    </row>
    <row r="111" spans="2:5" x14ac:dyDescent="0.35">
      <c r="B111" t="s">
        <v>3939</v>
      </c>
      <c r="C111" t="s">
        <v>3940</v>
      </c>
    </row>
    <row r="112" spans="2:5" x14ac:dyDescent="0.35">
      <c r="B112" t="s">
        <v>3837</v>
      </c>
      <c r="C112" t="s">
        <v>3838</v>
      </c>
    </row>
    <row r="113" spans="2:5" x14ac:dyDescent="0.35">
      <c r="B113" t="s">
        <v>4167</v>
      </c>
      <c r="C113" t="s">
        <v>4168</v>
      </c>
    </row>
    <row r="114" spans="2:5" x14ac:dyDescent="0.35">
      <c r="B114" t="s">
        <v>3000</v>
      </c>
      <c r="C114" t="s">
        <v>3026</v>
      </c>
    </row>
    <row r="115" spans="2:5" x14ac:dyDescent="0.35">
      <c r="B115" t="s">
        <v>4138</v>
      </c>
      <c r="C115" t="s">
        <v>4139</v>
      </c>
    </row>
    <row r="116" spans="2:5" x14ac:dyDescent="0.35">
      <c r="B116" t="s">
        <v>3966</v>
      </c>
      <c r="C116" t="s">
        <v>3967</v>
      </c>
    </row>
    <row r="117" spans="2:5" x14ac:dyDescent="0.35">
      <c r="B117" t="s">
        <v>4140</v>
      </c>
      <c r="C117" t="s">
        <v>4141</v>
      </c>
    </row>
    <row r="118" spans="2:5" x14ac:dyDescent="0.35">
      <c r="B118" t="s">
        <v>4142</v>
      </c>
      <c r="C118" t="s">
        <v>4143</v>
      </c>
    </row>
    <row r="119" spans="2:5" x14ac:dyDescent="0.35">
      <c r="B119" t="s">
        <v>2997</v>
      </c>
      <c r="C119" t="s">
        <v>3021</v>
      </c>
    </row>
    <row r="120" spans="2:5" x14ac:dyDescent="0.35">
      <c r="B120" t="s">
        <v>3835</v>
      </c>
      <c r="C120" t="s">
        <v>3836</v>
      </c>
    </row>
    <row r="121" spans="2:5" x14ac:dyDescent="0.35">
      <c r="B121" t="s">
        <v>4144</v>
      </c>
      <c r="C121" t="s">
        <v>4145</v>
      </c>
    </row>
    <row r="122" spans="2:5" x14ac:dyDescent="0.35">
      <c r="B122" t="s">
        <v>2996</v>
      </c>
      <c r="C122" t="s">
        <v>3020</v>
      </c>
    </row>
    <row r="123" spans="2:5" x14ac:dyDescent="0.35">
      <c r="B123" t="s">
        <v>3888</v>
      </c>
      <c r="C123" t="s">
        <v>3889</v>
      </c>
    </row>
    <row r="124" spans="2:5" x14ac:dyDescent="0.35">
      <c r="B124" t="s">
        <v>2989</v>
      </c>
      <c r="C124" t="s">
        <v>3025</v>
      </c>
    </row>
    <row r="125" spans="2:5" x14ac:dyDescent="0.35">
      <c r="B125" t="s">
        <v>4146</v>
      </c>
      <c r="C125" t="s">
        <v>4147</v>
      </c>
    </row>
    <row r="126" spans="2:5" x14ac:dyDescent="0.35">
      <c r="B126" t="s">
        <v>2950</v>
      </c>
      <c r="C126" t="s">
        <v>3035</v>
      </c>
      <c r="E126">
        <v>30</v>
      </c>
    </row>
    <row r="127" spans="2:5" x14ac:dyDescent="0.35">
      <c r="B127" t="s">
        <v>3941</v>
      </c>
      <c r="C127" t="s">
        <v>3942</v>
      </c>
    </row>
    <row r="128" spans="2:5" x14ac:dyDescent="0.35">
      <c r="B128" t="s">
        <v>4172</v>
      </c>
      <c r="C128" t="s">
        <v>4175</v>
      </c>
    </row>
    <row r="129" spans="2:5" x14ac:dyDescent="0.35">
      <c r="B129" t="s">
        <v>3943</v>
      </c>
      <c r="C129" t="s">
        <v>3944</v>
      </c>
    </row>
    <row r="130" spans="2:5" x14ac:dyDescent="0.35">
      <c r="B130" t="s">
        <v>3890</v>
      </c>
      <c r="C130" t="s">
        <v>3891</v>
      </c>
    </row>
    <row r="131" spans="2:5" x14ac:dyDescent="0.35">
      <c r="B131" t="s">
        <v>3009</v>
      </c>
      <c r="C131" t="s">
        <v>3036</v>
      </c>
      <c r="E131">
        <v>70</v>
      </c>
    </row>
    <row r="132" spans="2:5" x14ac:dyDescent="0.35">
      <c r="B132" t="s">
        <v>4004</v>
      </c>
      <c r="C132" t="s">
        <v>4005</v>
      </c>
    </row>
    <row r="133" spans="2:5" x14ac:dyDescent="0.35">
      <c r="B133" t="s">
        <v>4148</v>
      </c>
      <c r="C133" t="s">
        <v>4149</v>
      </c>
    </row>
    <row r="134" spans="2:5" x14ac:dyDescent="0.35">
      <c r="B134" t="s">
        <v>4150</v>
      </c>
      <c r="C134" t="s">
        <v>4151</v>
      </c>
    </row>
    <row r="135" spans="2:5" x14ac:dyDescent="0.35">
      <c r="B135" t="s">
        <v>3833</v>
      </c>
      <c r="C135" t="s">
        <v>3834</v>
      </c>
      <c r="E135">
        <v>35</v>
      </c>
    </row>
    <row r="136" spans="2:5" x14ac:dyDescent="0.35">
      <c r="B136" t="s">
        <v>4152</v>
      </c>
      <c r="C136" t="s">
        <v>4153</v>
      </c>
      <c r="E136">
        <v>60</v>
      </c>
    </row>
    <row r="137" spans="2:5" x14ac:dyDescent="0.35">
      <c r="B137" t="s">
        <v>3968</v>
      </c>
      <c r="C137" t="s">
        <v>3969</v>
      </c>
    </row>
    <row r="138" spans="2:5" x14ac:dyDescent="0.35">
      <c r="B138" t="s">
        <v>3990</v>
      </c>
      <c r="C138" t="s">
        <v>3993</v>
      </c>
    </row>
    <row r="139" spans="2:5" x14ac:dyDescent="0.35">
      <c r="B139" t="s">
        <v>3988</v>
      </c>
      <c r="C139" t="s">
        <v>3989</v>
      </c>
    </row>
    <row r="140" spans="2:5" x14ac:dyDescent="0.35">
      <c r="B140" t="s">
        <v>3853</v>
      </c>
      <c r="C140" t="s">
        <v>3854</v>
      </c>
    </row>
    <row r="141" spans="2:5" x14ac:dyDescent="0.35">
      <c r="B141" t="s">
        <v>3007</v>
      </c>
      <c r="C141" t="s">
        <v>3033</v>
      </c>
    </row>
    <row r="142" spans="2:5" x14ac:dyDescent="0.35">
      <c r="B142" t="s">
        <v>3912</v>
      </c>
      <c r="C142" t="s">
        <v>3913</v>
      </c>
    </row>
    <row r="143" spans="2:5" x14ac:dyDescent="0.35">
      <c r="B143" t="s">
        <v>4169</v>
      </c>
      <c r="C143" t="s">
        <v>4170</v>
      </c>
    </row>
    <row r="144" spans="2:5" x14ac:dyDescent="0.35">
      <c r="B144" t="s">
        <v>3892</v>
      </c>
      <c r="C144" t="s">
        <v>3893</v>
      </c>
    </row>
    <row r="145" spans="2:5" x14ac:dyDescent="0.35">
      <c r="B145" t="s">
        <v>3863</v>
      </c>
      <c r="C145" t="s">
        <v>3864</v>
      </c>
    </row>
    <row r="146" spans="2:5" x14ac:dyDescent="0.35">
      <c r="B146" t="s">
        <v>2952</v>
      </c>
      <c r="C146" t="s">
        <v>3023</v>
      </c>
      <c r="E146">
        <v>30</v>
      </c>
    </row>
    <row r="147" spans="2:5" x14ac:dyDescent="0.35">
      <c r="B147" t="s">
        <v>4154</v>
      </c>
      <c r="C147" t="s">
        <v>4155</v>
      </c>
    </row>
    <row r="148" spans="2:5" x14ac:dyDescent="0.35">
      <c r="B148" t="s">
        <v>3945</v>
      </c>
      <c r="C148" t="s">
        <v>3946</v>
      </c>
    </row>
    <row r="149" spans="2:5" x14ac:dyDescent="0.35">
      <c r="B149" t="s">
        <v>3947</v>
      </c>
      <c r="C149" t="s">
        <v>3948</v>
      </c>
    </row>
    <row r="150" spans="2:5" x14ac:dyDescent="0.35">
      <c r="B150" t="s">
        <v>3914</v>
      </c>
      <c r="C150" t="s">
        <v>3915</v>
      </c>
    </row>
    <row r="151" spans="2:5" x14ac:dyDescent="0.35">
      <c r="B151" t="s">
        <v>3894</v>
      </c>
      <c r="C151" t="s">
        <v>3895</v>
      </c>
    </row>
    <row r="152" spans="2:5" x14ac:dyDescent="0.35">
      <c r="B152" t="s">
        <v>3865</v>
      </c>
      <c r="C152" t="s">
        <v>3866</v>
      </c>
    </row>
    <row r="153" spans="2:5" x14ac:dyDescent="0.35">
      <c r="B153" t="s">
        <v>3008</v>
      </c>
      <c r="C153" t="s">
        <v>3034</v>
      </c>
    </row>
    <row r="154" spans="2:5" x14ac:dyDescent="0.35">
      <c r="B154" t="s">
        <v>4156</v>
      </c>
      <c r="C154" t="s">
        <v>4157</v>
      </c>
    </row>
    <row r="155" spans="2:5" x14ac:dyDescent="0.35">
      <c r="B155" t="s">
        <v>4158</v>
      </c>
      <c r="C155" t="s">
        <v>4159</v>
      </c>
    </row>
    <row r="156" spans="2:5" x14ac:dyDescent="0.35">
      <c r="B156" t="s">
        <v>2999</v>
      </c>
      <c r="C156" t="s">
        <v>3024</v>
      </c>
      <c r="E156">
        <v>70</v>
      </c>
    </row>
    <row r="157" spans="2:5" x14ac:dyDescent="0.35">
      <c r="B157" t="s">
        <v>3896</v>
      </c>
      <c r="C157" t="s">
        <v>3897</v>
      </c>
    </row>
    <row r="158" spans="2:5" x14ac:dyDescent="0.35">
      <c r="B158" t="s">
        <v>4035</v>
      </c>
      <c r="C158" t="s">
        <v>4036</v>
      </c>
    </row>
  </sheetData>
  <phoneticPr fontId="9" type="noConversion"/>
  <pageMargins left="0.7" right="0.7" top="0.75" bottom="0.75" header="0.3" footer="0.3"/>
  <pageSetup paperSize="9" scale="99" orientation="portrait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Q4996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ColWidth="9.1796875" defaultRowHeight="14.5" x14ac:dyDescent="0.35"/>
  <cols>
    <col min="1" max="1" width="21" style="39" customWidth="1"/>
    <col min="2" max="2" width="13.81640625" style="123" customWidth="1"/>
    <col min="3" max="3" width="21.81640625" style="123" customWidth="1"/>
    <col min="4" max="4" width="43.1796875" style="186" customWidth="1"/>
    <col min="5" max="5" width="31" style="125" customWidth="1"/>
    <col min="6" max="6" width="35.26953125" style="188" customWidth="1"/>
    <col min="7" max="7" width="17.81640625" style="139" customWidth="1"/>
    <col min="8" max="8" width="9.7265625" style="193" hidden="1" customWidth="1"/>
    <col min="9" max="9" width="8.7265625" style="195" customWidth="1"/>
    <col min="10" max="13" width="11.453125" style="22" hidden="1" customWidth="1"/>
    <col min="14" max="14" width="8.1796875" style="197" hidden="1" customWidth="1"/>
    <col min="15" max="15" width="16.81640625" customWidth="1"/>
    <col min="16" max="16" width="22.26953125" customWidth="1"/>
    <col min="17" max="17" width="21.81640625" customWidth="1"/>
  </cols>
  <sheetData>
    <row r="1" spans="1:17" s="1" customFormat="1" ht="33.75" customHeight="1" x14ac:dyDescent="0.35">
      <c r="A1" s="111" t="s">
        <v>10</v>
      </c>
      <c r="B1" s="117" t="s">
        <v>3983</v>
      </c>
      <c r="C1" s="117" t="s">
        <v>4022</v>
      </c>
      <c r="D1" s="184" t="s">
        <v>4014</v>
      </c>
      <c r="E1" s="124" t="s">
        <v>4015</v>
      </c>
      <c r="F1" s="187" t="s">
        <v>2928</v>
      </c>
      <c r="G1" s="138" t="s">
        <v>2809</v>
      </c>
      <c r="H1" s="192" t="s">
        <v>2808</v>
      </c>
      <c r="I1" s="195" t="s">
        <v>2779</v>
      </c>
      <c r="J1" s="105" t="s">
        <v>8</v>
      </c>
      <c r="K1" s="105" t="s">
        <v>12</v>
      </c>
      <c r="L1" s="105" t="s">
        <v>13</v>
      </c>
      <c r="M1" s="105" t="s">
        <v>2780</v>
      </c>
      <c r="N1" s="196" t="s">
        <v>9</v>
      </c>
      <c r="O1" s="1" t="s">
        <v>3970</v>
      </c>
      <c r="P1" s="1" t="s">
        <v>3977</v>
      </c>
      <c r="Q1" s="1" t="s">
        <v>3978</v>
      </c>
    </row>
    <row r="2" spans="1:17" ht="26" x14ac:dyDescent="0.35">
      <c r="A2" s="112" t="s">
        <v>2778</v>
      </c>
      <c r="B2" s="118"/>
      <c r="C2" s="118"/>
      <c r="D2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2" s="125" t="s">
        <v>2810</v>
      </c>
      <c r="F2" s="188" t="str">
        <f>VLOOKUP(RTATimings[[#This Row],[Route Code]], TrueRouteCodes[], 2, FALSE)</f>
        <v>BAMBOLI GMC-GOA UNVRSTY-DONAPAULA-MIRAMAR BCH-PANAJI</v>
      </c>
      <c r="G2" s="139" t="s">
        <v>2821</v>
      </c>
      <c r="H2" s="193" t="str">
        <f>REPLACE(SUBSTITUTE(SUBSTITUTE(SUBSTITUTE(SUBSTITUTE(SUBSTITUTE(TRIM(RTATimings[[#This Row],[Dep Txt]]), ": ",":"), "a.m", "AM",1), "p.m", "PM"),"  AM"," AM"),"  PM", " PM"), 9,100,"")</f>
        <v>7:15 AM</v>
      </c>
      <c r="I2" s="195">
        <f>TIMEVALUE(RTATimings[[#This Row],[Dep Tm Txt]])</f>
        <v>0.30208333333333331</v>
      </c>
      <c r="N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0.3263888888888889</v>
      </c>
      <c r="O2" t="s">
        <v>3985</v>
      </c>
    </row>
    <row r="3" spans="1:17" ht="26" x14ac:dyDescent="0.35">
      <c r="A3" s="112" t="s">
        <v>2778</v>
      </c>
      <c r="B3" s="118"/>
      <c r="C3" s="118"/>
      <c r="D3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3" s="125" t="s">
        <v>2810</v>
      </c>
      <c r="F3" s="188" t="str">
        <f>VLOOKUP(RTATimings[[#This Row],[Route Code]], TrueRouteCodes[], 2, FALSE)</f>
        <v>BAMBOLI GMC-GOA UNVRSTY-DONAPAULA-MIRAMAR BCH-PANAJI</v>
      </c>
      <c r="G3" s="139" t="s">
        <v>2822</v>
      </c>
      <c r="H3" s="193" t="str">
        <f>REPLACE(SUBSTITUTE(SUBSTITUTE(SUBSTITUTE(SUBSTITUTE(SUBSTITUTE(TRIM(RTATimings[[#This Row],[Dep Txt]]), ": ",":"), "a.m", "AM",1), "p.m", "PM"),"  AM"," AM"),"  PM", " PM"), 9,100,"")</f>
        <v>8:45 AM</v>
      </c>
      <c r="I3" s="195">
        <f>TIMEVALUE(RTATimings[[#This Row],[Dep Tm Txt]])</f>
        <v>0.36458333333333331</v>
      </c>
      <c r="N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0.3888888888888889</v>
      </c>
      <c r="O3" t="s">
        <v>3985</v>
      </c>
    </row>
    <row r="4" spans="1:17" ht="26" x14ac:dyDescent="0.35">
      <c r="A4" s="112" t="s">
        <v>2778</v>
      </c>
      <c r="B4" s="118"/>
      <c r="C4" s="118"/>
      <c r="D4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4" s="125" t="s">
        <v>2810</v>
      </c>
      <c r="F4" s="188" t="str">
        <f>VLOOKUP(RTATimings[[#This Row],[Route Code]], TrueRouteCodes[], 2, FALSE)</f>
        <v>BAMBOLI GMC-GOA UNVRSTY-DONAPAULA-MIRAMAR BCH-PANAJI</v>
      </c>
      <c r="G4" s="139" t="s">
        <v>2823</v>
      </c>
      <c r="H4" s="193" t="str">
        <f>REPLACE(SUBSTITUTE(SUBSTITUTE(SUBSTITUTE(SUBSTITUTE(SUBSTITUTE(TRIM(RTATimings[[#This Row],[Dep Txt]]), ": ",":"), "a.m", "AM",1), "p.m", "PM"),"  AM"," AM"),"  PM", " PM"), 9,100,"")</f>
        <v>10:50 AM</v>
      </c>
      <c r="I4" s="195">
        <f>TIMEVALUE(RTATimings[[#This Row],[Dep Tm Txt]])</f>
        <v>0.4513888888888889</v>
      </c>
      <c r="N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0.47569444444444448</v>
      </c>
      <c r="O4" t="s">
        <v>3985</v>
      </c>
    </row>
    <row r="5" spans="1:17" ht="26" x14ac:dyDescent="0.35">
      <c r="A5" s="112" t="s">
        <v>2778</v>
      </c>
      <c r="B5" s="118"/>
      <c r="C5" s="118"/>
      <c r="D5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5" s="125" t="s">
        <v>2810</v>
      </c>
      <c r="F5" s="188" t="str">
        <f>VLOOKUP(RTATimings[[#This Row],[Route Code]], TrueRouteCodes[], 2, FALSE)</f>
        <v>BAMBOLI GMC-GOA UNVRSTY-DONAPAULA-MIRAMAR BCH-PANAJI</v>
      </c>
      <c r="G5" s="139" t="s">
        <v>2824</v>
      </c>
      <c r="H5" s="193" t="str">
        <f>REPLACE(SUBSTITUTE(SUBSTITUTE(SUBSTITUTE(SUBSTITUTE(SUBSTITUTE(TRIM(RTATimings[[#This Row],[Dep Txt]]), ": ",":"), "a.m", "AM",1), "p.m", "PM"),"  AM"," AM"),"  PM", " PM"), 9,100,"")</f>
        <v>12:10 PM</v>
      </c>
      <c r="I5" s="195">
        <f>TIMEVALUE(RTATimings[[#This Row],[Dep Tm Txt]])</f>
        <v>0.50694444444444442</v>
      </c>
      <c r="N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0.53125</v>
      </c>
      <c r="O5" t="s">
        <v>3985</v>
      </c>
    </row>
    <row r="6" spans="1:17" ht="26" x14ac:dyDescent="0.35">
      <c r="A6" s="112" t="s">
        <v>2778</v>
      </c>
      <c r="B6" s="118"/>
      <c r="C6" s="118"/>
      <c r="D6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6" s="125" t="s">
        <v>2810</v>
      </c>
      <c r="F6" s="188" t="str">
        <f>VLOOKUP(RTATimings[[#This Row],[Route Code]], TrueRouteCodes[], 2, FALSE)</f>
        <v>BAMBOLI GMC-GOA UNVRSTY-DONAPAULA-MIRAMAR BCH-PANAJI</v>
      </c>
      <c r="G6" s="139" t="s">
        <v>2825</v>
      </c>
      <c r="H6" s="193" t="str">
        <f>REPLACE(SUBSTITUTE(SUBSTITUTE(SUBSTITUTE(SUBSTITUTE(SUBSTITUTE(TRIM(RTATimings[[#This Row],[Dep Txt]]), ": ",":"), "a.m", "AM",1), "p.m", "PM"),"  AM"," AM"),"  PM", " PM"), 9,100,"")</f>
        <v>01:35 PM</v>
      </c>
      <c r="I6" s="195">
        <f>TIMEVALUE(RTATimings[[#This Row],[Dep Tm Txt]])</f>
        <v>0.56597222222222221</v>
      </c>
      <c r="N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0.59027777777777779</v>
      </c>
      <c r="O6" t="s">
        <v>3985</v>
      </c>
    </row>
    <row r="7" spans="1:17" ht="26" x14ac:dyDescent="0.35">
      <c r="A7" s="112" t="s">
        <v>2778</v>
      </c>
      <c r="B7" s="118"/>
      <c r="C7" s="118"/>
      <c r="D7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7" s="125" t="s">
        <v>2810</v>
      </c>
      <c r="F7" s="188" t="str">
        <f>VLOOKUP(RTATimings[[#This Row],[Route Code]], TrueRouteCodes[], 2, FALSE)</f>
        <v>BAMBOLI GMC-GOA UNVRSTY-DONAPAULA-MIRAMAR BCH-PANAJI</v>
      </c>
      <c r="G7" s="139" t="s">
        <v>2826</v>
      </c>
      <c r="H7" s="193" t="str">
        <f>REPLACE(SUBSTITUTE(SUBSTITUTE(SUBSTITUTE(SUBSTITUTE(SUBSTITUTE(TRIM(RTATimings[[#This Row],[Dep Txt]]), ": ",":"), "a.m", "AM",1), "p.m", "PM"),"  AM"," AM"),"  PM", " PM"), 9,100,"")</f>
        <v>03:15 PM</v>
      </c>
      <c r="I7" s="195">
        <f>TIMEVALUE(RTATimings[[#This Row],[Dep Tm Txt]])</f>
        <v>0.63541666666666663</v>
      </c>
      <c r="N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0.65972222222222221</v>
      </c>
      <c r="O7" t="s">
        <v>3985</v>
      </c>
    </row>
    <row r="8" spans="1:17" ht="26" x14ac:dyDescent="0.35">
      <c r="A8" s="112" t="s">
        <v>2778</v>
      </c>
      <c r="B8" s="118"/>
      <c r="C8" s="118"/>
      <c r="D8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8" s="125" t="s">
        <v>2810</v>
      </c>
      <c r="F8" s="188" t="str">
        <f>VLOOKUP(RTATimings[[#This Row],[Route Code]], TrueRouteCodes[], 2, FALSE)</f>
        <v>BAMBOLI GMC-GOA UNVRSTY-DONAPAULA-MIRAMAR BCH-PANAJI</v>
      </c>
      <c r="G8" s="139" t="s">
        <v>2827</v>
      </c>
      <c r="H8" s="193" t="str">
        <f>REPLACE(SUBSTITUTE(SUBSTITUTE(SUBSTITUTE(SUBSTITUTE(SUBSTITUTE(TRIM(RTATimings[[#This Row],[Dep Txt]]), ": ",":"), "a.m", "AM",1), "p.m", "PM"),"  AM"," AM"),"  PM", " PM"), 9,100,"")</f>
        <v>04:40 PM</v>
      </c>
      <c r="I8" s="195">
        <f>TIMEVALUE(RTATimings[[#This Row],[Dep Tm Txt]])</f>
        <v>0.69444444444444453</v>
      </c>
      <c r="N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0.71875000000000011</v>
      </c>
      <c r="O8" t="s">
        <v>3985</v>
      </c>
    </row>
    <row r="9" spans="1:17" ht="26" x14ac:dyDescent="0.35">
      <c r="A9" s="112" t="s">
        <v>2778</v>
      </c>
      <c r="B9" s="118"/>
      <c r="C9" s="118"/>
      <c r="D9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9" s="125" t="s">
        <v>2810</v>
      </c>
      <c r="F9" s="188" t="str">
        <f>VLOOKUP(RTATimings[[#This Row],[Route Code]], TrueRouteCodes[], 2, FALSE)</f>
        <v>BAMBOLI GMC-GOA UNVRSTY-DONAPAULA-MIRAMAR BCH-PANAJI</v>
      </c>
      <c r="G9" s="139" t="s">
        <v>2819</v>
      </c>
      <c r="H9" s="193" t="str">
        <f>REPLACE(SUBSTITUTE(SUBSTITUTE(SUBSTITUTE(SUBSTITUTE(SUBSTITUTE(TRIM(RTATimings[[#This Row],[Dep Txt]]), ": ",":"), "a.m", "AM",1), "p.m", "PM"),"  AM"," AM"),"  PM", " PM"), 9,100,"")</f>
        <v>06:25 PM</v>
      </c>
      <c r="I9" s="195">
        <f>TIMEVALUE(RTATimings[[#This Row],[Dep Tm Txt]])</f>
        <v>0.76736111111111116</v>
      </c>
      <c r="N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0.79166666666666674</v>
      </c>
      <c r="O9" t="s">
        <v>3985</v>
      </c>
    </row>
    <row r="10" spans="1:17" ht="26" x14ac:dyDescent="0.35">
      <c r="A10" s="112" t="s">
        <v>2778</v>
      </c>
      <c r="B10" s="118"/>
      <c r="C10" s="118"/>
      <c r="D10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10" s="125" t="s">
        <v>2899</v>
      </c>
      <c r="F10" s="188" t="str">
        <f>VLOOKUP(RTATimings[[#This Row],[Route Code]], TrueRouteCodes[], 2, FALSE)</f>
        <v>PANAJI-MIRAMAR BCH-DONAPAULA-GOA UNVRSTY-BAMBOLI GMC</v>
      </c>
      <c r="G10" s="139" t="s">
        <v>2828</v>
      </c>
      <c r="H10" s="193" t="str">
        <f>REPLACE(SUBSTITUTE(SUBSTITUTE(SUBSTITUTE(SUBSTITUTE(SUBSTITUTE(TRIM(RTATimings[[#This Row],[Dep Txt]]), ": ",":"), "a.m", "AM",1), "p.m", "PM"),"  AM"," AM"),"  PM", " PM"), 9,100,"")</f>
        <v>8:05 AM</v>
      </c>
      <c r="I10" s="195">
        <f>TIMEVALUE(RTATimings[[#This Row],[Dep Tm Txt]])</f>
        <v>0.33680555555555558</v>
      </c>
      <c r="N1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0.36111111111111116</v>
      </c>
      <c r="O10" t="s">
        <v>3985</v>
      </c>
    </row>
    <row r="11" spans="1:17" ht="26" x14ac:dyDescent="0.35">
      <c r="A11" s="112" t="s">
        <v>2778</v>
      </c>
      <c r="B11" s="118"/>
      <c r="C11" s="118"/>
      <c r="D11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11" s="125" t="s">
        <v>2899</v>
      </c>
      <c r="F11" s="188" t="str">
        <f>VLOOKUP(RTATimings[[#This Row],[Route Code]], TrueRouteCodes[], 2, FALSE)</f>
        <v>PANAJI-MIRAMAR BCH-DONAPAULA-GOA UNVRSTY-BAMBOLI GMC</v>
      </c>
      <c r="G11" s="139" t="s">
        <v>2829</v>
      </c>
      <c r="H11" s="193" t="str">
        <f>REPLACE(SUBSTITUTE(SUBSTITUTE(SUBSTITUTE(SUBSTITUTE(SUBSTITUTE(TRIM(RTATimings[[#This Row],[Dep Txt]]), ": ",":"), "a.m", "AM",1), "p.m", "PM"),"  AM"," AM"),"  PM", " PM"), 9,100,"")</f>
        <v>10:15 AM</v>
      </c>
      <c r="I11" s="195">
        <f>TIMEVALUE(RTATimings[[#This Row],[Dep Tm Txt]])</f>
        <v>0.42708333333333331</v>
      </c>
      <c r="N1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0.4513888888888889</v>
      </c>
      <c r="O11" t="s">
        <v>3985</v>
      </c>
    </row>
    <row r="12" spans="1:17" ht="26" x14ac:dyDescent="0.35">
      <c r="A12" s="112" t="s">
        <v>2778</v>
      </c>
      <c r="B12" s="118"/>
      <c r="C12" s="118"/>
      <c r="D12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12" s="125" t="s">
        <v>2899</v>
      </c>
      <c r="F12" s="188" t="str">
        <f>VLOOKUP(RTATimings[[#This Row],[Route Code]], TrueRouteCodes[], 2, FALSE)</f>
        <v>PANAJI-MIRAMAR BCH-DONAPAULA-GOA UNVRSTY-BAMBOLI GMC</v>
      </c>
      <c r="G12" s="139" t="s">
        <v>2830</v>
      </c>
      <c r="H12" s="193" t="str">
        <f>REPLACE(SUBSTITUTE(SUBSTITUTE(SUBSTITUTE(SUBSTITUTE(SUBSTITUTE(TRIM(RTATimings[[#This Row],[Dep Txt]]), ": ",":"), "a.m", "AM",1), "p.m", "PM"),"  AM"," AM"),"  PM", " PM"), 9,100,"")</f>
        <v>11:25 AM</v>
      </c>
      <c r="I12" s="195">
        <f>TIMEVALUE(RTATimings[[#This Row],[Dep Tm Txt]])</f>
        <v>0.47569444444444442</v>
      </c>
      <c r="N1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</v>
      </c>
      <c r="O12" t="s">
        <v>3985</v>
      </c>
    </row>
    <row r="13" spans="1:17" ht="26" x14ac:dyDescent="0.35">
      <c r="A13" s="112" t="s">
        <v>2778</v>
      </c>
      <c r="B13" s="118"/>
      <c r="C13" s="118"/>
      <c r="D13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13" s="125" t="s">
        <v>2899</v>
      </c>
      <c r="F13" s="188" t="str">
        <f>VLOOKUP(RTATimings[[#This Row],[Route Code]], TrueRouteCodes[], 2, FALSE)</f>
        <v>PANAJI-MIRAMAR BCH-DONAPAULA-GOA UNVRSTY-BAMBOLI GMC</v>
      </c>
      <c r="G13" s="139" t="s">
        <v>2831</v>
      </c>
      <c r="H13" s="193" t="str">
        <f>REPLACE(SUBSTITUTE(SUBSTITUTE(SUBSTITUTE(SUBSTITUTE(SUBSTITUTE(TRIM(RTATimings[[#This Row],[Dep Txt]]), ": ",":"), "a.m", "AM",1), "p.m", "PM"),"  AM"," AM"),"  PM", " PM"), 9,100,"")</f>
        <v>12:50 PM</v>
      </c>
      <c r="I13" s="195">
        <f>TIMEVALUE(RTATimings[[#This Row],[Dep Tm Txt]])</f>
        <v>0.53472222222222221</v>
      </c>
      <c r="N1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0.55902777777777779</v>
      </c>
      <c r="O13" t="s">
        <v>3985</v>
      </c>
    </row>
    <row r="14" spans="1:17" ht="26" x14ac:dyDescent="0.35">
      <c r="A14" s="112" t="s">
        <v>2778</v>
      </c>
      <c r="B14" s="118"/>
      <c r="C14" s="118"/>
      <c r="D14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14" s="125" t="s">
        <v>2899</v>
      </c>
      <c r="F14" s="188" t="str">
        <f>VLOOKUP(RTATimings[[#This Row],[Route Code]], TrueRouteCodes[], 2, FALSE)</f>
        <v>PANAJI-MIRAMAR BCH-DONAPAULA-GOA UNVRSTY-BAMBOLI GMC</v>
      </c>
      <c r="G14" s="139" t="s">
        <v>2832</v>
      </c>
      <c r="H14" s="193" t="str">
        <f>REPLACE(SUBSTITUTE(SUBSTITUTE(SUBSTITUTE(SUBSTITUTE(SUBSTITUTE(TRIM(RTATimings[[#This Row],[Dep Txt]]), ": ",":"), "a.m", "AM",1), "p.m", "PM"),"  AM"," AM"),"  PM", " PM"), 9,100,"")</f>
        <v>02:25 PM</v>
      </c>
      <c r="I14" s="195">
        <f>TIMEVALUE(RTATimings[[#This Row],[Dep Tm Txt]])</f>
        <v>0.60069444444444442</v>
      </c>
      <c r="N1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0.625</v>
      </c>
      <c r="O14" t="s">
        <v>3985</v>
      </c>
    </row>
    <row r="15" spans="1:17" ht="26" x14ac:dyDescent="0.35">
      <c r="A15" s="112" t="s">
        <v>2778</v>
      </c>
      <c r="B15" s="118"/>
      <c r="C15" s="118"/>
      <c r="D15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15" s="125" t="s">
        <v>2899</v>
      </c>
      <c r="F15" s="188" t="str">
        <f>VLOOKUP(RTATimings[[#This Row],[Route Code]], TrueRouteCodes[], 2, FALSE)</f>
        <v>PANAJI-MIRAMAR BCH-DONAPAULA-GOA UNVRSTY-BAMBOLI GMC</v>
      </c>
      <c r="G15" s="139" t="s">
        <v>2833</v>
      </c>
      <c r="H15" s="193" t="str">
        <f>REPLACE(SUBSTITUTE(SUBSTITUTE(SUBSTITUTE(SUBSTITUTE(SUBSTITUTE(TRIM(RTATimings[[#This Row],[Dep Txt]]), ": ",":"), "a.m", "AM",1), "p.m", "PM"),"  AM"," AM"),"  PM", " PM"), 9,100,"")</f>
        <v>03:50 PM</v>
      </c>
      <c r="I15" s="195">
        <f>TIMEVALUE(RTATimings[[#This Row],[Dep Tm Txt]])</f>
        <v>0.65972222222222221</v>
      </c>
      <c r="N1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0.68402777777777779</v>
      </c>
      <c r="O15" t="s">
        <v>3985</v>
      </c>
    </row>
    <row r="16" spans="1:17" ht="26" x14ac:dyDescent="0.35">
      <c r="A16" s="112" t="s">
        <v>2778</v>
      </c>
      <c r="B16" s="118"/>
      <c r="C16" s="118"/>
      <c r="D16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16" s="125" t="s">
        <v>2899</v>
      </c>
      <c r="F16" s="188" t="str">
        <f>VLOOKUP(RTATimings[[#This Row],[Route Code]], TrueRouteCodes[], 2, FALSE)</f>
        <v>PANAJI-MIRAMAR BCH-DONAPAULA-GOA UNVRSTY-BAMBOLI GMC</v>
      </c>
      <c r="G16" s="139" t="s">
        <v>2804</v>
      </c>
      <c r="H16" s="193" t="str">
        <f>REPLACE(SUBSTITUTE(SUBSTITUTE(SUBSTITUTE(SUBSTITUTE(SUBSTITUTE(TRIM(RTATimings[[#This Row],[Dep Txt]]), ": ",":"), "a.m", "AM",1), "p.m", "PM"),"  AM"," AM"),"  PM", " PM"), 9,100,"")</f>
        <v>05:50 PM</v>
      </c>
      <c r="I16" s="195">
        <f>TIMEVALUE(RTATimings[[#This Row],[Dep Tm Txt]])</f>
        <v>0.74305555555555547</v>
      </c>
      <c r="N1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0.76736111111111105</v>
      </c>
      <c r="O16" t="s">
        <v>3985</v>
      </c>
    </row>
    <row r="17" spans="1:15" ht="26" x14ac:dyDescent="0.35">
      <c r="A17" s="112" t="s">
        <v>2778</v>
      </c>
      <c r="B17" s="118"/>
      <c r="C17" s="118"/>
      <c r="D17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17" s="125" t="s">
        <v>2899</v>
      </c>
      <c r="F17" s="188" t="str">
        <f>VLOOKUP(RTATimings[[#This Row],[Route Code]], TrueRouteCodes[], 2, FALSE)</f>
        <v>PANAJI-MIRAMAR BCH-DONAPAULA-GOA UNVRSTY-BAMBOLI GMC</v>
      </c>
      <c r="G17" s="139" t="s">
        <v>2834</v>
      </c>
      <c r="H17" s="193" t="str">
        <f>REPLACE(SUBSTITUTE(SUBSTITUTE(SUBSTITUTE(SUBSTITUTE(SUBSTITUTE(TRIM(RTATimings[[#This Row],[Dep Txt]]), ": ",":"), "a.m", "AM",1), "p.m", "PM"),"  AM"," AM"),"  PM", " PM"), 9,100,"")</f>
        <v>07:20 PM</v>
      </c>
      <c r="I17" s="195">
        <f>TIMEVALUE(RTATimings[[#This Row],[Dep Tm Txt]])</f>
        <v>0.80555555555555547</v>
      </c>
      <c r="N1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0.82986111111111105</v>
      </c>
      <c r="O17" t="s">
        <v>3985</v>
      </c>
    </row>
    <row r="18" spans="1:15" ht="26" x14ac:dyDescent="0.35">
      <c r="A18" s="113" t="s">
        <v>2797</v>
      </c>
      <c r="B18" s="119"/>
      <c r="C18" s="119"/>
      <c r="D18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18" s="125" t="s">
        <v>2810</v>
      </c>
      <c r="F18" s="188" t="str">
        <f>VLOOKUP(RTATimings[[#This Row],[Route Code]], TrueRouteCodes[], 2, FALSE)</f>
        <v>BAMBOLI GMC-GOA UNVRSTY-DONAPAULA-MIRAMAR BCH-PANAJI</v>
      </c>
      <c r="G18" s="140" t="s">
        <v>2807</v>
      </c>
      <c r="H18" s="194" t="str">
        <f>REPLACE(SUBSTITUTE(SUBSTITUTE(SUBSTITUTE(SUBSTITUTE(SUBSTITUTE(TRIM(RTATimings[[#This Row],[Dep Txt]]), ": ",":"), "a.m", "AM",1), "p.m", "PM"),"  AM"," AM"),"  PM", " PM"), 9,100,"")</f>
        <v>7:00 AM.</v>
      </c>
      <c r="I18" s="195">
        <f>TIMEVALUE(RTATimings[[#This Row],[Dep Tm Txt]])</f>
        <v>0.29166666666666669</v>
      </c>
      <c r="N1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0.31597222222222227</v>
      </c>
      <c r="O18" t="s">
        <v>3985</v>
      </c>
    </row>
    <row r="19" spans="1:15" ht="26" x14ac:dyDescent="0.35">
      <c r="A19" s="113" t="s">
        <v>2797</v>
      </c>
      <c r="B19" s="119"/>
      <c r="C19" s="119"/>
      <c r="D19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19" s="125" t="s">
        <v>2810</v>
      </c>
      <c r="F19" s="188" t="str">
        <f>VLOOKUP(RTATimings[[#This Row],[Route Code]], TrueRouteCodes[], 2, FALSE)</f>
        <v>BAMBOLI GMC-GOA UNVRSTY-DONAPAULA-MIRAMAR BCH-PANAJI</v>
      </c>
      <c r="G19" s="140" t="s">
        <v>2798</v>
      </c>
      <c r="H19" s="194" t="str">
        <f>REPLACE(SUBSTITUTE(SUBSTITUTE(SUBSTITUTE(SUBSTITUTE(SUBSTITUTE(TRIM(RTATimings[[#This Row],[Dep Txt]]), ": ",":"), "a.m", "AM",1), "p.m", "PM"),"  AM"," AM"),"  PM", " PM"), 9,100,"")</f>
        <v>8:15 AM</v>
      </c>
      <c r="I19" s="195">
        <f>TIMEVALUE(RTATimings[[#This Row],[Dep Tm Txt]])</f>
        <v>0.34375</v>
      </c>
      <c r="N1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0.36805555555555558</v>
      </c>
      <c r="O19" t="s">
        <v>3985</v>
      </c>
    </row>
    <row r="20" spans="1:15" ht="26" x14ac:dyDescent="0.35">
      <c r="A20" s="113" t="s">
        <v>2797</v>
      </c>
      <c r="B20" s="119"/>
      <c r="C20" s="119"/>
      <c r="D20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20" s="125" t="s">
        <v>2810</v>
      </c>
      <c r="F20" s="188" t="str">
        <f>VLOOKUP(RTATimings[[#This Row],[Route Code]], TrueRouteCodes[], 2, FALSE)</f>
        <v>BAMBOLI GMC-GOA UNVRSTY-DONAPAULA-MIRAMAR BCH-PANAJI</v>
      </c>
      <c r="G20" s="140" t="s">
        <v>2799</v>
      </c>
      <c r="H20" s="194" t="str">
        <f>REPLACE(SUBSTITUTE(SUBSTITUTE(SUBSTITUTE(SUBSTITUTE(SUBSTITUTE(TRIM(RTATimings[[#This Row],[Dep Txt]]), ": ",":"), "a.m", "AM",1), "p.m", "PM"),"  AM"," AM"),"  PM", " PM"), 9,100,"")</f>
        <v>09:50 AM</v>
      </c>
      <c r="I20" s="195">
        <f>TIMEVALUE(RTATimings[[#This Row],[Dep Tm Txt]])</f>
        <v>0.40972222222222227</v>
      </c>
      <c r="N2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0.43402777777777785</v>
      </c>
      <c r="O20" t="s">
        <v>3985</v>
      </c>
    </row>
    <row r="21" spans="1:15" ht="26" x14ac:dyDescent="0.35">
      <c r="A21" s="113" t="s">
        <v>2797</v>
      </c>
      <c r="B21" s="119"/>
      <c r="C21" s="119"/>
      <c r="D21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21" s="125" t="s">
        <v>2810</v>
      </c>
      <c r="F21" s="188" t="str">
        <f>VLOOKUP(RTATimings[[#This Row],[Route Code]], TrueRouteCodes[], 2, FALSE)</f>
        <v>BAMBOLI GMC-GOA UNVRSTY-DONAPAULA-MIRAMAR BCH-PANAJI</v>
      </c>
      <c r="G21" s="140" t="s">
        <v>2800</v>
      </c>
      <c r="H21" s="194" t="str">
        <f>REPLACE(SUBSTITUTE(SUBSTITUTE(SUBSTITUTE(SUBSTITUTE(SUBSTITUTE(TRIM(RTATimings[[#This Row],[Dep Txt]]), ": ",":"), "a.m", "AM",1), "p.m", "PM"),"  AM"," AM"),"  PM", " PM"), 9,100,"")</f>
        <v>11:20 PM</v>
      </c>
      <c r="I21" s="195">
        <f>TIMEVALUE(RTATimings[[#This Row],[Dep Tm Txt]])</f>
        <v>0.97222222222222221</v>
      </c>
      <c r="N2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0.99652777777777779</v>
      </c>
      <c r="O21" t="s">
        <v>3985</v>
      </c>
    </row>
    <row r="22" spans="1:15" ht="26" x14ac:dyDescent="0.35">
      <c r="A22" s="113" t="s">
        <v>2797</v>
      </c>
      <c r="B22" s="119"/>
      <c r="C22" s="119"/>
      <c r="D22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22" s="125" t="s">
        <v>2810</v>
      </c>
      <c r="F22" s="188" t="str">
        <f>VLOOKUP(RTATimings[[#This Row],[Route Code]], TrueRouteCodes[], 2, FALSE)</f>
        <v>BAMBOLI GMC-GOA UNVRSTY-DONAPAULA-MIRAMAR BCH-PANAJI</v>
      </c>
      <c r="G22" s="140" t="s">
        <v>2801</v>
      </c>
      <c r="H22" s="194" t="str">
        <f>REPLACE(SUBSTITUTE(SUBSTITUTE(SUBSTITUTE(SUBSTITUTE(SUBSTITUTE(TRIM(RTATimings[[#This Row],[Dep Txt]]), ": ",":"), "a.m", "AM",1), "p.m", "PM"),"  AM"," AM"),"  PM", " PM"), 9,100,"")</f>
        <v>01:15 PM</v>
      </c>
      <c r="I22" s="195">
        <f>TIMEVALUE(RTATimings[[#This Row],[Dep Tm Txt]])</f>
        <v>0.55208333333333337</v>
      </c>
      <c r="N2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0.57638888888888895</v>
      </c>
      <c r="O22" t="s">
        <v>3985</v>
      </c>
    </row>
    <row r="23" spans="1:15" ht="26" x14ac:dyDescent="0.35">
      <c r="A23" s="113" t="s">
        <v>2797</v>
      </c>
      <c r="B23" s="119"/>
      <c r="C23" s="119"/>
      <c r="D23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23" s="125" t="s">
        <v>2810</v>
      </c>
      <c r="F23" s="188" t="str">
        <f>VLOOKUP(RTATimings[[#This Row],[Route Code]], TrueRouteCodes[], 2, FALSE)</f>
        <v>BAMBOLI GMC-GOA UNVRSTY-DONAPAULA-MIRAMAR BCH-PANAJI</v>
      </c>
      <c r="G23" s="140" t="s">
        <v>2802</v>
      </c>
      <c r="H23" s="194" t="str">
        <f>REPLACE(SUBSTITUTE(SUBSTITUTE(SUBSTITUTE(SUBSTITUTE(SUBSTITUTE(TRIM(RTATimings[[#This Row],[Dep Txt]]), ": ",":"), "a.m", "AM",1), "p.m", "PM"),"  AM"," AM"),"  PM", " PM"), 9,100,"")</f>
        <v>02:40 PM</v>
      </c>
      <c r="I23" s="195">
        <f>TIMEVALUE(RTATimings[[#This Row],[Dep Tm Txt]])</f>
        <v>0.61111111111111105</v>
      </c>
      <c r="N2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0.63541666666666663</v>
      </c>
      <c r="O23" t="s">
        <v>3985</v>
      </c>
    </row>
    <row r="24" spans="1:15" ht="26" x14ac:dyDescent="0.35">
      <c r="A24" s="113" t="s">
        <v>2797</v>
      </c>
      <c r="B24" s="119"/>
      <c r="C24" s="119"/>
      <c r="D24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24" s="125" t="s">
        <v>2810</v>
      </c>
      <c r="F24" s="188" t="str">
        <f>VLOOKUP(RTATimings[[#This Row],[Route Code]], TrueRouteCodes[], 2, FALSE)</f>
        <v>BAMBOLI GMC-GOA UNVRSTY-DONAPAULA-MIRAMAR BCH-PANAJI</v>
      </c>
      <c r="G24" s="140" t="s">
        <v>2803</v>
      </c>
      <c r="H24" s="194" t="str">
        <f>REPLACE(SUBSTITUTE(SUBSTITUTE(SUBSTITUTE(SUBSTITUTE(SUBSTITUTE(TRIM(RTATimings[[#This Row],[Dep Txt]]), ": ",":"), "a.m", "AM",1), "p.m", "PM"),"  AM"," AM"),"  PM", " PM"), 9,100,"")</f>
        <v>04:10 PM</v>
      </c>
      <c r="I24" s="195">
        <f>TIMEVALUE(RTATimings[[#This Row],[Dep Tm Txt]])</f>
        <v>0.67361111111111116</v>
      </c>
      <c r="N2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0.69791666666666674</v>
      </c>
      <c r="O24" t="s">
        <v>3985</v>
      </c>
    </row>
    <row r="25" spans="1:15" ht="26" x14ac:dyDescent="0.35">
      <c r="A25" s="113" t="s">
        <v>2797</v>
      </c>
      <c r="B25" s="119"/>
      <c r="C25" s="119"/>
      <c r="D25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25" s="125" t="s">
        <v>2810</v>
      </c>
      <c r="F25" s="188" t="str">
        <f>VLOOKUP(RTATimings[[#This Row],[Route Code]], TrueRouteCodes[], 2, FALSE)</f>
        <v>BAMBOLI GMC-GOA UNVRSTY-DONAPAULA-MIRAMAR BCH-PANAJI</v>
      </c>
      <c r="G25" s="140" t="s">
        <v>2804</v>
      </c>
      <c r="H25" s="194" t="str">
        <f>REPLACE(SUBSTITUTE(SUBSTITUTE(SUBSTITUTE(SUBSTITUTE(SUBSTITUTE(TRIM(RTATimings[[#This Row],[Dep Txt]]), ": ",":"), "a.m", "AM",1), "p.m", "PM"),"  AM"," AM"),"  PM", " PM"), 9,100,"")</f>
        <v>05:50 PM</v>
      </c>
      <c r="I25" s="195">
        <f>TIMEVALUE(RTATimings[[#This Row],[Dep Tm Txt]])</f>
        <v>0.74305555555555547</v>
      </c>
      <c r="N2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0.76736111111111105</v>
      </c>
      <c r="O25" t="s">
        <v>3985</v>
      </c>
    </row>
    <row r="26" spans="1:15" ht="26" x14ac:dyDescent="0.35">
      <c r="A26" s="113" t="s">
        <v>2797</v>
      </c>
      <c r="B26" s="119"/>
      <c r="C26" s="119"/>
      <c r="D26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26" s="125" t="s">
        <v>2810</v>
      </c>
      <c r="F26" s="188" t="str">
        <f>VLOOKUP(RTATimings[[#This Row],[Route Code]], TrueRouteCodes[], 2, FALSE)</f>
        <v>BAMBOLI GMC-GOA UNVRSTY-DONAPAULA-MIRAMAR BCH-PANAJI</v>
      </c>
      <c r="G26" s="140" t="s">
        <v>2805</v>
      </c>
      <c r="H26" s="194" t="str">
        <f>REPLACE(SUBSTITUTE(SUBSTITUTE(SUBSTITUTE(SUBSTITUTE(SUBSTITUTE(TRIM(RTATimings[[#This Row],[Dep Txt]]), ": ",":"), "a.m", "AM",1), "p.m", "PM"),"  AM"," AM"),"  PM", " PM"), 9,100,"")</f>
        <v>07:15 PM</v>
      </c>
      <c r="I26" s="195">
        <f>TIMEVALUE(RTATimings[[#This Row],[Dep Tm Txt]])</f>
        <v>0.80208333333333337</v>
      </c>
      <c r="N2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0.82638888888888895</v>
      </c>
      <c r="O26" t="s">
        <v>3985</v>
      </c>
    </row>
    <row r="27" spans="1:15" ht="26" x14ac:dyDescent="0.35">
      <c r="A27" s="113" t="s">
        <v>2797</v>
      </c>
      <c r="B27" s="119"/>
      <c r="C27" s="119"/>
      <c r="D27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27" s="125" t="s">
        <v>2899</v>
      </c>
      <c r="F27" s="188" t="str">
        <f>VLOOKUP(RTATimings[[#This Row],[Route Code]], TrueRouteCodes[], 2, FALSE)</f>
        <v>PANAJI-MIRAMAR BCH-DONAPAULA-GOA UNVRSTY-BAMBOLI GMC</v>
      </c>
      <c r="G27" s="139" t="s">
        <v>2812</v>
      </c>
      <c r="H27" s="194" t="str">
        <f>REPLACE(SUBSTITUTE(SUBSTITUTE(SUBSTITUTE(SUBSTITUTE(SUBSTITUTE(TRIM(RTATimings[[#This Row],[Dep Txt]]), ": ",":"), "a.m", "AM",1), "p.m", "PM"),"  AM"," AM"),"  PM", " PM"), 9,100,"")</f>
        <v>7:35 AM</v>
      </c>
      <c r="I27" s="195">
        <f>TIMEVALUE(RTATimings[[#This Row],[Dep Tm Txt]])</f>
        <v>0.31597222222222221</v>
      </c>
      <c r="N2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0.34027777777777779</v>
      </c>
      <c r="O27" t="s">
        <v>3985</v>
      </c>
    </row>
    <row r="28" spans="1:15" ht="26" x14ac:dyDescent="0.35">
      <c r="A28" s="113" t="s">
        <v>2797</v>
      </c>
      <c r="B28" s="119"/>
      <c r="C28" s="119"/>
      <c r="D28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28" s="125" t="s">
        <v>2899</v>
      </c>
      <c r="F28" s="188" t="str">
        <f>VLOOKUP(RTATimings[[#This Row],[Route Code]], TrueRouteCodes[], 2, FALSE)</f>
        <v>PANAJI-MIRAMAR BCH-DONAPAULA-GOA UNVRSTY-BAMBOLI GMC</v>
      </c>
      <c r="G28" s="139" t="s">
        <v>2813</v>
      </c>
      <c r="H28" s="194" t="str">
        <f>REPLACE(SUBSTITUTE(SUBSTITUTE(SUBSTITUTE(SUBSTITUTE(SUBSTITUTE(TRIM(RTATimings[[#This Row],[Dep Txt]]), ": ",":"), "a.m", "AM",1), "p.m", "PM"),"  AM"," AM"),"  PM", " PM"), 9,100,"")</f>
        <v>8:55 AM</v>
      </c>
      <c r="I28" s="195">
        <f>TIMEVALUE(RTATimings[[#This Row],[Dep Tm Txt]])</f>
        <v>0.37152777777777773</v>
      </c>
      <c r="N2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0.39583333333333331</v>
      </c>
      <c r="O28" t="s">
        <v>3985</v>
      </c>
    </row>
    <row r="29" spans="1:15" ht="26" x14ac:dyDescent="0.35">
      <c r="A29" s="113" t="s">
        <v>2797</v>
      </c>
      <c r="B29" s="119"/>
      <c r="C29" s="119"/>
      <c r="D29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29" s="125" t="s">
        <v>2899</v>
      </c>
      <c r="F29" s="188" t="str">
        <f>VLOOKUP(RTATimings[[#This Row],[Route Code]], TrueRouteCodes[], 2, FALSE)</f>
        <v>PANAJI-MIRAMAR BCH-DONAPAULA-GOA UNVRSTY-BAMBOLI GMC</v>
      </c>
      <c r="G29" s="139" t="s">
        <v>2814</v>
      </c>
      <c r="H29" s="194" t="str">
        <f>REPLACE(SUBSTITUTE(SUBSTITUTE(SUBSTITUTE(SUBSTITUTE(SUBSTITUTE(TRIM(RTATimings[[#This Row],[Dep Txt]]), ": ",":"), "a.m", "AM",1), "p.m", "PM"),"  AM"," AM"),"  PM", " PM"), 9,100,"")</f>
        <v>10:35 AM</v>
      </c>
      <c r="I29" s="195">
        <f>TIMEVALUE(RTATimings[[#This Row],[Dep Tm Txt]])</f>
        <v>0.44097222222222227</v>
      </c>
      <c r="N2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0.46527777777777785</v>
      </c>
      <c r="O29" t="s">
        <v>3985</v>
      </c>
    </row>
    <row r="30" spans="1:15" ht="26" x14ac:dyDescent="0.35">
      <c r="A30" s="113" t="s">
        <v>2797</v>
      </c>
      <c r="B30" s="119"/>
      <c r="C30" s="119"/>
      <c r="D30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30" s="125" t="s">
        <v>2899</v>
      </c>
      <c r="F30" s="188" t="str">
        <f>VLOOKUP(RTATimings[[#This Row],[Route Code]], TrueRouteCodes[], 2, FALSE)</f>
        <v>PANAJI-MIRAMAR BCH-DONAPAULA-GOA UNVRSTY-BAMBOLI GMC</v>
      </c>
      <c r="G30" s="139" t="s">
        <v>2815</v>
      </c>
      <c r="H30" s="194" t="str">
        <f>REPLACE(SUBSTITUTE(SUBSTITUTE(SUBSTITUTE(SUBSTITUTE(SUBSTITUTE(TRIM(RTATimings[[#This Row],[Dep Txt]]), ": ",":"), "a.m", "AM",1), "p.m", "PM"),"  AM"," AM"),"  PM", " PM"), 9,100,"")</f>
        <v>12:30 AM</v>
      </c>
      <c r="I30" s="195">
        <f>TIMEVALUE(RTATimings[[#This Row],[Dep Tm Txt]])</f>
        <v>2.0833333333333332E-2</v>
      </c>
      <c r="N3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4.5138888888888888E-2</v>
      </c>
      <c r="O30" t="s">
        <v>3985</v>
      </c>
    </row>
    <row r="31" spans="1:15" ht="26" x14ac:dyDescent="0.35">
      <c r="A31" s="113" t="s">
        <v>2797</v>
      </c>
      <c r="B31" s="119"/>
      <c r="C31" s="119"/>
      <c r="D31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31" s="125" t="s">
        <v>2899</v>
      </c>
      <c r="F31" s="188" t="str">
        <f>VLOOKUP(RTATimings[[#This Row],[Route Code]], TrueRouteCodes[], 2, FALSE)</f>
        <v>PANAJI-MIRAMAR BCH-DONAPAULA-GOA UNVRSTY-BAMBOLI GMC</v>
      </c>
      <c r="G31" s="139" t="s">
        <v>2816</v>
      </c>
      <c r="H31" s="194" t="str">
        <f>REPLACE(SUBSTITUTE(SUBSTITUTE(SUBSTITUTE(SUBSTITUTE(SUBSTITUTE(TRIM(RTATimings[[#This Row],[Dep Txt]]), ": ",":"), "a.m", "AM",1), "p.m", "PM"),"  AM"," AM"),"  PM", " PM"), 9,100,"")</f>
        <v>01:50 PM</v>
      </c>
      <c r="I31" s="195">
        <f>TIMEVALUE(RTATimings[[#This Row],[Dep Tm Txt]])</f>
        <v>0.57638888888888895</v>
      </c>
      <c r="N3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0.60069444444444453</v>
      </c>
      <c r="O31" t="s">
        <v>3985</v>
      </c>
    </row>
    <row r="32" spans="1:15" ht="26" x14ac:dyDescent="0.35">
      <c r="A32" s="113" t="s">
        <v>2797</v>
      </c>
      <c r="B32" s="119"/>
      <c r="C32" s="119"/>
      <c r="D32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32" s="125" t="s">
        <v>2899</v>
      </c>
      <c r="F32" s="188" t="str">
        <f>VLOOKUP(RTATimings[[#This Row],[Route Code]], TrueRouteCodes[], 2, FALSE)</f>
        <v>PANAJI-MIRAMAR BCH-DONAPAULA-GOA UNVRSTY-BAMBOLI GMC</v>
      </c>
      <c r="G32" s="139" t="s">
        <v>2817</v>
      </c>
      <c r="H32" s="194" t="str">
        <f>REPLACE(SUBSTITUTE(SUBSTITUTE(SUBSTITUTE(SUBSTITUTE(SUBSTITUTE(TRIM(RTATimings[[#This Row],[Dep Txt]]), ": ",":"), "a.m", "AM",1), "p.m", "PM"),"  AM"," AM"),"  PM", " PM"), 9,100,"")</f>
        <v>03:25 PM</v>
      </c>
      <c r="I32" s="195">
        <f>TIMEVALUE(RTATimings[[#This Row],[Dep Tm Txt]])</f>
        <v>0.64236111111111105</v>
      </c>
      <c r="N3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0.66666666666666663</v>
      </c>
      <c r="O32" t="s">
        <v>3985</v>
      </c>
    </row>
    <row r="33" spans="1:15" ht="26" x14ac:dyDescent="0.35">
      <c r="A33" s="113" t="s">
        <v>2797</v>
      </c>
      <c r="B33" s="119"/>
      <c r="C33" s="119"/>
      <c r="D33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33" s="125" t="s">
        <v>2899</v>
      </c>
      <c r="F33" s="188" t="str">
        <f>VLOOKUP(RTATimings[[#This Row],[Route Code]], TrueRouteCodes[], 2, FALSE)</f>
        <v>PANAJI-MIRAMAR BCH-DONAPAULA-GOA UNVRSTY-BAMBOLI GMC</v>
      </c>
      <c r="G33" s="139" t="s">
        <v>2818</v>
      </c>
      <c r="H33" s="194" t="str">
        <f>REPLACE(SUBSTITUTE(SUBSTITUTE(SUBSTITUTE(SUBSTITUTE(SUBSTITUTE(TRIM(RTATimings[[#This Row],[Dep Txt]]), ": ",":"), "a.m", "AM",1), "p.m", "PM"),"  AM"," AM"),"  PM", " PM"), 9,100,"")</f>
        <v>05:10 PM</v>
      </c>
      <c r="I33" s="195">
        <f>TIMEVALUE(RTATimings[[#This Row],[Dep Tm Txt]])</f>
        <v>0.71527777777777779</v>
      </c>
      <c r="N3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0.73958333333333337</v>
      </c>
      <c r="O33" t="s">
        <v>3985</v>
      </c>
    </row>
    <row r="34" spans="1:15" ht="26" x14ac:dyDescent="0.35">
      <c r="A34" s="113" t="s">
        <v>2797</v>
      </c>
      <c r="B34" s="119"/>
      <c r="C34" s="119"/>
      <c r="D34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34" s="125" t="s">
        <v>2899</v>
      </c>
      <c r="F34" s="188" t="str">
        <f>VLOOKUP(RTATimings[[#This Row],[Route Code]], TrueRouteCodes[], 2, FALSE)</f>
        <v>PANAJI-MIRAMAR BCH-DONAPAULA-GOA UNVRSTY-BAMBOLI GMC</v>
      </c>
      <c r="G34" s="139" t="s">
        <v>2819</v>
      </c>
      <c r="H34" s="194" t="str">
        <f>REPLACE(SUBSTITUTE(SUBSTITUTE(SUBSTITUTE(SUBSTITUTE(SUBSTITUTE(TRIM(RTATimings[[#This Row],[Dep Txt]]), ": ",":"), "a.m", "AM",1), "p.m", "PM"),"  AM"," AM"),"  PM", " PM"), 9,100,"")</f>
        <v>06:25 PM</v>
      </c>
      <c r="I34" s="195">
        <f>TIMEVALUE(RTATimings[[#This Row],[Dep Tm Txt]])</f>
        <v>0.76736111111111116</v>
      </c>
      <c r="N3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0.79166666666666674</v>
      </c>
      <c r="O34" t="s">
        <v>3985</v>
      </c>
    </row>
    <row r="35" spans="1:15" ht="26" x14ac:dyDescent="0.35">
      <c r="A35" s="113" t="s">
        <v>2797</v>
      </c>
      <c r="B35" s="119"/>
      <c r="C35" s="119"/>
      <c r="D35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35" s="125" t="s">
        <v>2899</v>
      </c>
      <c r="F35" s="188" t="str">
        <f>VLOOKUP(RTATimings[[#This Row],[Route Code]], TrueRouteCodes[], 2, FALSE)</f>
        <v>PANAJI-MIRAMAR BCH-DONAPAULA-GOA UNVRSTY-BAMBOLI GMC</v>
      </c>
      <c r="G35" s="139" t="s">
        <v>2820</v>
      </c>
      <c r="H35" s="194" t="str">
        <f>REPLACE(SUBSTITUTE(SUBSTITUTE(SUBSTITUTE(SUBSTITUTE(SUBSTITUTE(TRIM(RTATimings[[#This Row],[Dep Txt]]), ": ",":"), "a.m", "AM",1), "p.m", "PM"),"  AM"," AM"),"  PM", " PM"), 9,100,"")</f>
        <v>07:55 PM</v>
      </c>
      <c r="I35" s="195">
        <f>TIMEVALUE(RTATimings[[#This Row],[Dep Tm Txt]])</f>
        <v>0.82986111111111116</v>
      </c>
      <c r="N3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0.85416666666666674</v>
      </c>
      <c r="O35" t="s">
        <v>3985</v>
      </c>
    </row>
    <row r="36" spans="1:15" ht="26" x14ac:dyDescent="0.35">
      <c r="A36" s="114" t="s">
        <v>2842</v>
      </c>
      <c r="B36" s="120"/>
      <c r="C36" s="120"/>
      <c r="D36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36" s="125" t="s">
        <v>2899</v>
      </c>
      <c r="F36" s="188" t="str">
        <f>VLOOKUP(RTATimings[[#This Row],[Route Code]], TrueRouteCodes[], 2, FALSE)</f>
        <v>PANAJI-MIRAMAR BCH-DONAPAULA-GOA UNVRSTY-BAMBOLI GMC</v>
      </c>
      <c r="G36" s="139" t="s">
        <v>2821</v>
      </c>
      <c r="H36" s="194" t="str">
        <f>REPLACE(SUBSTITUTE(SUBSTITUTE(SUBSTITUTE(SUBSTITUTE(SUBSTITUTE(TRIM(RTATimings[[#This Row],[Dep Txt]]), ": ",":"), "a.m", "AM",1), "p.m", "PM"),"  AM"," AM"),"  PM", " PM"), 9,100,"")</f>
        <v>7:15 AM</v>
      </c>
      <c r="I36" s="195">
        <f>TIMEVALUE(RTATimings[[#This Row],[Dep Tm Txt]])</f>
        <v>0.30208333333333331</v>
      </c>
      <c r="N3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0.3263888888888889</v>
      </c>
      <c r="O36" t="s">
        <v>3985</v>
      </c>
    </row>
    <row r="37" spans="1:15" ht="26" x14ac:dyDescent="0.35">
      <c r="A37" s="114" t="s">
        <v>2842</v>
      </c>
      <c r="B37" s="120"/>
      <c r="C37" s="120"/>
      <c r="D37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37" s="125" t="s">
        <v>2899</v>
      </c>
      <c r="F37" s="188" t="str">
        <f>VLOOKUP(RTATimings[[#This Row],[Route Code]], TrueRouteCodes[], 2, FALSE)</f>
        <v>PANAJI-MIRAMAR BCH-DONAPAULA-GOA UNVRSTY-BAMBOLI GMC</v>
      </c>
      <c r="G37" s="139" t="s">
        <v>2835</v>
      </c>
      <c r="H37" s="194" t="str">
        <f>REPLACE(SUBSTITUTE(SUBSTITUTE(SUBSTITUTE(SUBSTITUTE(SUBSTITUTE(TRIM(RTATimings[[#This Row],[Dep Txt]]), ": ",":"), "a.m", "AM",1), "p.m", "PM"),"  AM"," AM"),"  PM", " PM"), 9,100,"")</f>
        <v>8:40 AM</v>
      </c>
      <c r="I37" s="195">
        <f>TIMEVALUE(RTATimings[[#This Row],[Dep Tm Txt]])</f>
        <v>0.3611111111111111</v>
      </c>
      <c r="N3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0.38541666666666669</v>
      </c>
      <c r="O37" t="s">
        <v>3985</v>
      </c>
    </row>
    <row r="38" spans="1:15" ht="26" x14ac:dyDescent="0.35">
      <c r="A38" s="114" t="s">
        <v>2842</v>
      </c>
      <c r="B38" s="120"/>
      <c r="C38" s="120"/>
      <c r="D38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38" s="125" t="s">
        <v>2899</v>
      </c>
      <c r="F38" s="188" t="str">
        <f>VLOOKUP(RTATimings[[#This Row],[Route Code]], TrueRouteCodes[], 2, FALSE)</f>
        <v>PANAJI-MIRAMAR BCH-DONAPAULA-GOA UNVRSTY-BAMBOLI GMC</v>
      </c>
      <c r="G38" s="139" t="s">
        <v>2836</v>
      </c>
      <c r="H38" s="194" t="str">
        <f>REPLACE(SUBSTITUTE(SUBSTITUTE(SUBSTITUTE(SUBSTITUTE(SUBSTITUTE(TRIM(RTATimings[[#This Row],[Dep Txt]]), ": ",":"), "a.m", "AM",1), "p.m", "PM"),"  AM"," AM"),"  PM", " PM"), 9,100,"")</f>
        <v>10:30 AM</v>
      </c>
      <c r="I38" s="195">
        <f>TIMEVALUE(RTATimings[[#This Row],[Dep Tm Txt]])</f>
        <v>0.4375</v>
      </c>
      <c r="N3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0.46180555555555558</v>
      </c>
      <c r="O38" t="s">
        <v>3985</v>
      </c>
    </row>
    <row r="39" spans="1:15" ht="26" x14ac:dyDescent="0.35">
      <c r="A39" s="114" t="s">
        <v>2842</v>
      </c>
      <c r="B39" s="120"/>
      <c r="C39" s="120"/>
      <c r="D39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39" s="125" t="s">
        <v>2899</v>
      </c>
      <c r="F39" s="188" t="str">
        <f>VLOOKUP(RTATimings[[#This Row],[Route Code]], TrueRouteCodes[], 2, FALSE)</f>
        <v>PANAJI-MIRAMAR BCH-DONAPAULA-GOA UNVRSTY-BAMBOLI GMC</v>
      </c>
      <c r="G39" s="139" t="s">
        <v>2837</v>
      </c>
      <c r="H39" s="194" t="str">
        <f>REPLACE(SUBSTITUTE(SUBSTITUTE(SUBSTITUTE(SUBSTITUTE(SUBSTITUTE(TRIM(RTATimings[[#This Row],[Dep Txt]]), ": ",":"), "a.m", "AM",1), "p.m", "PM"),"  AM"," AM"),"  PM", " PM"), 9,100,"")</f>
        <v>12:05 PM</v>
      </c>
      <c r="I39" s="195">
        <f>TIMEVALUE(RTATimings[[#This Row],[Dep Tm Txt]])</f>
        <v>0.50347222222222221</v>
      </c>
      <c r="N3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0.52777777777777779</v>
      </c>
      <c r="O39" t="s">
        <v>3985</v>
      </c>
    </row>
    <row r="40" spans="1:15" ht="26" x14ac:dyDescent="0.35">
      <c r="A40" s="114" t="s">
        <v>2842</v>
      </c>
      <c r="B40" s="120"/>
      <c r="C40" s="120"/>
      <c r="D40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40" s="125" t="s">
        <v>2899</v>
      </c>
      <c r="F40" s="188" t="str">
        <f>VLOOKUP(RTATimings[[#This Row],[Route Code]], TrueRouteCodes[], 2, FALSE)</f>
        <v>PANAJI-MIRAMAR BCH-DONAPAULA-GOA UNVRSTY-BAMBOLI GMC</v>
      </c>
      <c r="G40" s="139" t="s">
        <v>2838</v>
      </c>
      <c r="H40" s="194" t="str">
        <f>REPLACE(SUBSTITUTE(SUBSTITUTE(SUBSTITUTE(SUBSTITUTE(SUBSTITUTE(TRIM(RTATimings[[#This Row],[Dep Txt]]), ": ",":"), "a.m", "AM",1), "p.m", "PM"),"  AM"," AM"),"  PM", " PM"), 9,100,"")</f>
        <v>1:05 PM</v>
      </c>
      <c r="I40" s="195">
        <f>TIMEVALUE(RTATimings[[#This Row],[Dep Tm Txt]])</f>
        <v>0.54513888888888895</v>
      </c>
      <c r="N4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0.56944444444444453</v>
      </c>
      <c r="O40" t="s">
        <v>3985</v>
      </c>
    </row>
    <row r="41" spans="1:15" ht="26" x14ac:dyDescent="0.35">
      <c r="A41" s="114" t="s">
        <v>2842</v>
      </c>
      <c r="B41" s="120"/>
      <c r="C41" s="120"/>
      <c r="D41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41" s="125" t="s">
        <v>2899</v>
      </c>
      <c r="F41" s="188" t="str">
        <f>VLOOKUP(RTATimings[[#This Row],[Route Code]], TrueRouteCodes[], 2, FALSE)</f>
        <v>PANAJI-MIRAMAR BCH-DONAPAULA-GOA UNVRSTY-BAMBOLI GMC</v>
      </c>
      <c r="G41" s="139" t="s">
        <v>2839</v>
      </c>
      <c r="H41" s="194" t="str">
        <f>REPLACE(SUBSTITUTE(SUBSTITUTE(SUBSTITUTE(SUBSTITUTE(SUBSTITUTE(TRIM(RTATimings[[#This Row],[Dep Txt]]), ": ",":"), "a.m", "AM",1), "p.m", "PM"),"  AM"," AM"),"  PM", " PM"), 9,100,"")</f>
        <v>2:55 PM</v>
      </c>
      <c r="I41" s="195">
        <f>TIMEVALUE(RTATimings[[#This Row],[Dep Tm Txt]])</f>
        <v>0.62152777777777779</v>
      </c>
      <c r="N4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0.64583333333333337</v>
      </c>
      <c r="O41" t="s">
        <v>3985</v>
      </c>
    </row>
    <row r="42" spans="1:15" ht="26" x14ac:dyDescent="0.35">
      <c r="A42" s="114" t="s">
        <v>2842</v>
      </c>
      <c r="B42" s="120"/>
      <c r="C42" s="120"/>
      <c r="D42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42" s="125" t="s">
        <v>2899</v>
      </c>
      <c r="F42" s="188" t="str">
        <f>VLOOKUP(RTATimings[[#This Row],[Route Code]], TrueRouteCodes[], 2, FALSE)</f>
        <v>PANAJI-MIRAMAR BCH-DONAPAULA-GOA UNVRSTY-BAMBOLI GMC</v>
      </c>
      <c r="G42" s="139" t="s">
        <v>2840</v>
      </c>
      <c r="H42" s="194" t="str">
        <f>REPLACE(SUBSTITUTE(SUBSTITUTE(SUBSTITUTE(SUBSTITUTE(SUBSTITUTE(TRIM(RTATimings[[#This Row],[Dep Txt]]), ": ",":"), "a.m", "AM",1), "p.m", "PM"),"  AM"," AM"),"  PM", " PM"), 9,100,"")</f>
        <v>5:10 PM</v>
      </c>
      <c r="I42" s="195">
        <f>TIMEVALUE(RTATimings[[#This Row],[Dep Tm Txt]])</f>
        <v>0.71527777777777779</v>
      </c>
      <c r="N4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0.73958333333333337</v>
      </c>
      <c r="O42" t="s">
        <v>3985</v>
      </c>
    </row>
    <row r="43" spans="1:15" ht="26" x14ac:dyDescent="0.35">
      <c r="A43" s="114" t="s">
        <v>2842</v>
      </c>
      <c r="B43" s="120"/>
      <c r="C43" s="120"/>
      <c r="D43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43" s="125" t="s">
        <v>2899</v>
      </c>
      <c r="F43" s="188" t="str">
        <f>VLOOKUP(RTATimings[[#This Row],[Route Code]], TrueRouteCodes[], 2, FALSE)</f>
        <v>PANAJI-MIRAMAR BCH-DONAPAULA-GOA UNVRSTY-BAMBOLI GMC</v>
      </c>
      <c r="G43" s="139" t="s">
        <v>2841</v>
      </c>
      <c r="H43" s="194" t="str">
        <f>REPLACE(SUBSTITUTE(SUBSTITUTE(SUBSTITUTE(SUBSTITUTE(SUBSTITUTE(TRIM(RTATimings[[#This Row],[Dep Txt]]), ": ",":"), "a.m", "AM",1), "p.m", "PM"),"  AM"," AM"),"  PM", " PM"), 9,100,"")</f>
        <v>6:50 PM</v>
      </c>
      <c r="I43" s="195">
        <f>TIMEVALUE(RTATimings[[#This Row],[Dep Tm Txt]])</f>
        <v>0.78472222222222221</v>
      </c>
      <c r="N4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0.80902777777777779</v>
      </c>
      <c r="O43" t="s">
        <v>3985</v>
      </c>
    </row>
    <row r="44" spans="1:15" ht="26" x14ac:dyDescent="0.35">
      <c r="A44" s="114" t="s">
        <v>2842</v>
      </c>
      <c r="B44" s="120"/>
      <c r="C44" s="120"/>
      <c r="D44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44" s="125" t="s">
        <v>2810</v>
      </c>
      <c r="F44" s="188" t="str">
        <f>VLOOKUP(RTATimings[[#This Row],[Route Code]], TrueRouteCodes[], 2, FALSE)</f>
        <v>BAMBOLI GMC-GOA UNVRSTY-DONAPAULA-MIRAMAR BCH-PANAJI</v>
      </c>
      <c r="G44" s="139" t="s">
        <v>2843</v>
      </c>
      <c r="H44" s="194" t="str">
        <f>REPLACE(SUBSTITUTE(SUBSTITUTE(SUBSTITUTE(SUBSTITUTE(SUBSTITUTE(TRIM(RTATimings[[#This Row],[Dep Txt]]), ": ",":"), "a.m", "AM",1), "p.m", "PM"),"  AM"," AM"),"  PM", " PM"), 9,100,"")</f>
        <v>6:25 AM</v>
      </c>
      <c r="I44" s="195">
        <f>TIMEVALUE(RTATimings[[#This Row],[Dep Tm Txt]])</f>
        <v>0.2673611111111111</v>
      </c>
      <c r="N4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0.29166666666666669</v>
      </c>
      <c r="O44" t="s">
        <v>3985</v>
      </c>
    </row>
    <row r="45" spans="1:15" ht="26" x14ac:dyDescent="0.35">
      <c r="A45" s="114" t="s">
        <v>2842</v>
      </c>
      <c r="B45" s="120"/>
      <c r="C45" s="120"/>
      <c r="D45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45" s="125" t="s">
        <v>2810</v>
      </c>
      <c r="F45" s="188" t="str">
        <f>VLOOKUP(RTATimings[[#This Row],[Route Code]], TrueRouteCodes[], 2, FALSE)</f>
        <v>BAMBOLI GMC-GOA UNVRSTY-DONAPAULA-MIRAMAR BCH-PANAJI</v>
      </c>
      <c r="G45" s="139" t="s">
        <v>2828</v>
      </c>
      <c r="H45" s="194" t="str">
        <f>REPLACE(SUBSTITUTE(SUBSTITUTE(SUBSTITUTE(SUBSTITUTE(SUBSTITUTE(TRIM(RTATimings[[#This Row],[Dep Txt]]), ": ",":"), "a.m", "AM",1), "p.m", "PM"),"  AM"," AM"),"  PM", " PM"), 9,100,"")</f>
        <v>8:05 AM</v>
      </c>
      <c r="I45" s="195">
        <f>TIMEVALUE(RTATimings[[#This Row],[Dep Tm Txt]])</f>
        <v>0.33680555555555558</v>
      </c>
      <c r="N4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0.36111111111111116</v>
      </c>
      <c r="O45" t="s">
        <v>3985</v>
      </c>
    </row>
    <row r="46" spans="1:15" ht="26" x14ac:dyDescent="0.35">
      <c r="A46" s="114" t="s">
        <v>2842</v>
      </c>
      <c r="B46" s="120"/>
      <c r="C46" s="120"/>
      <c r="D46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46" s="125" t="s">
        <v>2810</v>
      </c>
      <c r="F46" s="188" t="str">
        <f>VLOOKUP(RTATimings[[#This Row],[Route Code]], TrueRouteCodes[], 2, FALSE)</f>
        <v>BAMBOLI GMC-GOA UNVRSTY-DONAPAULA-MIRAMAR BCH-PANAJI</v>
      </c>
      <c r="G46" s="139" t="s">
        <v>2844</v>
      </c>
      <c r="H46" s="194" t="str">
        <f>REPLACE(SUBSTITUTE(SUBSTITUTE(SUBSTITUTE(SUBSTITUTE(SUBSTITUTE(TRIM(RTATimings[[#This Row],[Dep Txt]]), ": ",":"), "a.m", "AM",1), "p.m", "PM"),"  AM"," AM"),"  PM", " PM"), 9,100,"")</f>
        <v>9:30 AM</v>
      </c>
      <c r="I46" s="195">
        <f>TIMEVALUE(RTATimings[[#This Row],[Dep Tm Txt]])</f>
        <v>0.39583333333333331</v>
      </c>
      <c r="N4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0.4201388888888889</v>
      </c>
      <c r="O46" t="s">
        <v>3985</v>
      </c>
    </row>
    <row r="47" spans="1:15" ht="26" x14ac:dyDescent="0.35">
      <c r="A47" s="114" t="s">
        <v>2842</v>
      </c>
      <c r="B47" s="120"/>
      <c r="C47" s="120"/>
      <c r="D47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47" s="125" t="s">
        <v>2810</v>
      </c>
      <c r="F47" s="188" t="str">
        <f>VLOOKUP(RTATimings[[#This Row],[Route Code]], TrueRouteCodes[], 2, FALSE)</f>
        <v>BAMBOLI GMC-GOA UNVRSTY-DONAPAULA-MIRAMAR BCH-PANAJI</v>
      </c>
      <c r="G47" s="139" t="s">
        <v>2845</v>
      </c>
      <c r="H47" s="194" t="str">
        <f>REPLACE(SUBSTITUTE(SUBSTITUTE(SUBSTITUTE(SUBSTITUTE(SUBSTITUTE(TRIM(RTATimings[[#This Row],[Dep Txt]]), ": ",":"), "a.m", "AM",1), "p.m", "PM"),"  AM"," AM"),"  PM", " PM"), 9,100,"")</f>
        <v>11:10 AM</v>
      </c>
      <c r="I47" s="195">
        <f>TIMEVALUE(RTATimings[[#This Row],[Dep Tm Txt]])</f>
        <v>0.46527777777777773</v>
      </c>
      <c r="N4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0.48958333333333331</v>
      </c>
      <c r="O47" t="s">
        <v>3985</v>
      </c>
    </row>
    <row r="48" spans="1:15" ht="26" x14ac:dyDescent="0.35">
      <c r="A48" s="114" t="s">
        <v>2842</v>
      </c>
      <c r="B48" s="120"/>
      <c r="C48" s="120"/>
      <c r="D48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48" s="125" t="s">
        <v>2810</v>
      </c>
      <c r="F48" s="188" t="str">
        <f>VLOOKUP(RTATimings[[#This Row],[Route Code]], TrueRouteCodes[], 2, FALSE)</f>
        <v>BAMBOLI GMC-GOA UNVRSTY-DONAPAULA-MIRAMAR BCH-PANAJI</v>
      </c>
      <c r="G48" s="139" t="s">
        <v>2846</v>
      </c>
      <c r="H48" s="194" t="str">
        <f>REPLACE(SUBSTITUTE(SUBSTITUTE(SUBSTITUTE(SUBSTITUTE(SUBSTITUTE(TRIM(RTATimings[[#This Row],[Dep Txt]]), ": ",":"), "a.m", "AM",1), "p.m", "PM"),"  AM"," AM"),"  PM", " PM"), 9,100,"")</f>
        <v>12:30 PM</v>
      </c>
      <c r="I48" s="195">
        <f>TIMEVALUE(RTATimings[[#This Row],[Dep Tm Txt]])</f>
        <v>0.52083333333333337</v>
      </c>
      <c r="N4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0.54513888888888895</v>
      </c>
      <c r="O48" t="s">
        <v>3985</v>
      </c>
    </row>
    <row r="49" spans="1:15" ht="26" x14ac:dyDescent="0.35">
      <c r="A49" s="114" t="s">
        <v>2842</v>
      </c>
      <c r="B49" s="120"/>
      <c r="C49" s="120"/>
      <c r="D49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49" s="125" t="s">
        <v>2810</v>
      </c>
      <c r="F49" s="188" t="str">
        <f>VLOOKUP(RTATimings[[#This Row],[Route Code]], TrueRouteCodes[], 2, FALSE)</f>
        <v>BAMBOLI GMC-GOA UNVRSTY-DONAPAULA-MIRAMAR BCH-PANAJI</v>
      </c>
      <c r="G49" s="139" t="s">
        <v>2847</v>
      </c>
      <c r="H49" s="194" t="str">
        <f>REPLACE(SUBSTITUTE(SUBSTITUTE(SUBSTITUTE(SUBSTITUTE(SUBSTITUTE(TRIM(RTATimings[[#This Row],[Dep Txt]]), ": ",":"), "a.m", "AM",1), "p.m", "PM"),"  AM"," AM"),"  PM", " PM"), 9,100,"")</f>
        <v>1:55 PM</v>
      </c>
      <c r="I49" s="195">
        <f>TIMEVALUE(RTATimings[[#This Row],[Dep Tm Txt]])</f>
        <v>0.57986111111111105</v>
      </c>
      <c r="N4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0.60416666666666663</v>
      </c>
      <c r="O49" t="s">
        <v>3985</v>
      </c>
    </row>
    <row r="50" spans="1:15" ht="26" x14ac:dyDescent="0.35">
      <c r="A50" s="114" t="s">
        <v>2842</v>
      </c>
      <c r="B50" s="120"/>
      <c r="C50" s="120"/>
      <c r="D50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50" s="125" t="s">
        <v>2810</v>
      </c>
      <c r="F50" s="188" t="str">
        <f>VLOOKUP(RTATimings[[#This Row],[Route Code]], TrueRouteCodes[], 2, FALSE)</f>
        <v>BAMBOLI GMC-GOA UNVRSTY-DONAPAULA-MIRAMAR BCH-PANAJI</v>
      </c>
      <c r="G50" s="139" t="s">
        <v>2848</v>
      </c>
      <c r="H50" s="194" t="str">
        <f>REPLACE(SUBSTITUTE(SUBSTITUTE(SUBSTITUTE(SUBSTITUTE(SUBSTITUTE(TRIM(RTATimings[[#This Row],[Dep Txt]]), ": ",":"), "a.m", "AM",1), "p.m", "PM"),"  AM"," AM"),"  PM", " PM"), 9,100,"")</f>
        <v>4:00 PM</v>
      </c>
      <c r="I50" s="195">
        <f>TIMEVALUE(RTATimings[[#This Row],[Dep Tm Txt]])</f>
        <v>0.66666666666666663</v>
      </c>
      <c r="N5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0.69097222222222221</v>
      </c>
      <c r="O50" t="s">
        <v>3985</v>
      </c>
    </row>
    <row r="51" spans="1:15" ht="26" x14ac:dyDescent="0.35">
      <c r="A51" s="114" t="s">
        <v>2842</v>
      </c>
      <c r="B51" s="120"/>
      <c r="C51" s="120"/>
      <c r="D51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51" s="125" t="s">
        <v>2810</v>
      </c>
      <c r="F51" s="188" t="str">
        <f>VLOOKUP(RTATimings[[#This Row],[Route Code]], TrueRouteCodes[], 2, FALSE)</f>
        <v>BAMBOLI GMC-GOA UNVRSTY-DONAPAULA-MIRAMAR BCH-PANAJI</v>
      </c>
      <c r="G51" s="139" t="s">
        <v>2849</v>
      </c>
      <c r="H51" s="194" t="str">
        <f>REPLACE(SUBSTITUTE(SUBSTITUTE(SUBSTITUTE(SUBSTITUTE(SUBSTITUTE(TRIM(RTATimings[[#This Row],[Dep Txt]]), ": ",":"), "a.m", "AM",1), "p.m", "PM"),"  AM"," AM"),"  PM", " PM"), 9,100,"")</f>
        <v>5:55 PM</v>
      </c>
      <c r="I51" s="195">
        <f>TIMEVALUE(RTATimings[[#This Row],[Dep Tm Txt]])</f>
        <v>0.74652777777777779</v>
      </c>
      <c r="N5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0.77083333333333337</v>
      </c>
      <c r="O51" t="s">
        <v>3985</v>
      </c>
    </row>
    <row r="52" spans="1:15" ht="26" x14ac:dyDescent="0.35">
      <c r="A52" s="114" t="s">
        <v>2850</v>
      </c>
      <c r="B52" s="120"/>
      <c r="C52" s="120"/>
      <c r="D52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52" s="125" t="s">
        <v>2810</v>
      </c>
      <c r="F52" s="188" t="str">
        <f>VLOOKUP(RTATimings[[#This Row],[Route Code]], TrueRouteCodes[], 2, FALSE)</f>
        <v>BAMBOLI GMC-GOA UNVRSTY-DONAPAULA-MIRAMAR BCH-PANAJI</v>
      </c>
      <c r="G52" s="139" t="s">
        <v>2851</v>
      </c>
      <c r="H52" s="194" t="str">
        <f>REPLACE(SUBSTITUTE(SUBSTITUTE(SUBSTITUTE(SUBSTITUTE(SUBSTITUTE(TRIM(RTATimings[[#This Row],[Dep Txt]]), ": ",":"), "a.m", "AM",1), "p.m", "PM"),"  AM"," AM"),"  PM", " PM"), 9,100,"")</f>
        <v>7:40 AM</v>
      </c>
      <c r="I52" s="195">
        <f>TIMEVALUE(RTATimings[[#This Row],[Dep Tm Txt]])</f>
        <v>0.31944444444444448</v>
      </c>
      <c r="N5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0.34375000000000006</v>
      </c>
      <c r="O52" t="s">
        <v>3985</v>
      </c>
    </row>
    <row r="53" spans="1:15" ht="26" x14ac:dyDescent="0.35">
      <c r="A53" s="114" t="s">
        <v>2850</v>
      </c>
      <c r="B53" s="120"/>
      <c r="C53" s="120"/>
      <c r="D53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53" s="125" t="s">
        <v>2810</v>
      </c>
      <c r="F53" s="188" t="str">
        <f>VLOOKUP(RTATimings[[#This Row],[Route Code]], TrueRouteCodes[], 2, FALSE)</f>
        <v>BAMBOLI GMC-GOA UNVRSTY-DONAPAULA-MIRAMAR BCH-PANAJI</v>
      </c>
      <c r="G53" s="139" t="s">
        <v>2852</v>
      </c>
      <c r="H53" s="194" t="str">
        <f>REPLACE(SUBSTITUTE(SUBSTITUTE(SUBSTITUTE(SUBSTITUTE(SUBSTITUTE(TRIM(RTATimings[[#This Row],[Dep Txt]]), ": ",":"), "a.m", "AM",1), "p.m", "PM"),"  AM"," AM"),"  PM", " PM"), 9,100,"")</f>
        <v>9:10 AM</v>
      </c>
      <c r="I53" s="195">
        <f>TIMEVALUE(RTATimings[[#This Row],[Dep Tm Txt]])</f>
        <v>0.38194444444444442</v>
      </c>
      <c r="N5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0.40625</v>
      </c>
      <c r="O53" t="s">
        <v>3985</v>
      </c>
    </row>
    <row r="54" spans="1:15" ht="26" x14ac:dyDescent="0.35">
      <c r="A54" s="114" t="s">
        <v>2850</v>
      </c>
      <c r="B54" s="120"/>
      <c r="C54" s="120"/>
      <c r="D54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54" s="125" t="s">
        <v>2810</v>
      </c>
      <c r="F54" s="188" t="str">
        <f>VLOOKUP(RTATimings[[#This Row],[Route Code]], TrueRouteCodes[], 2, FALSE)</f>
        <v>BAMBOLI GMC-GOA UNVRSTY-DONAPAULA-MIRAMAR BCH-PANAJI</v>
      </c>
      <c r="G54" s="139" t="s">
        <v>2823</v>
      </c>
      <c r="H54" s="194" t="str">
        <f>REPLACE(SUBSTITUTE(SUBSTITUTE(SUBSTITUTE(SUBSTITUTE(SUBSTITUTE(TRIM(RTATimings[[#This Row],[Dep Txt]]), ": ",":"), "a.m", "AM",1), "p.m", "PM"),"  AM"," AM"),"  PM", " PM"), 9,100,"")</f>
        <v>10:50 AM</v>
      </c>
      <c r="I54" s="195">
        <f>TIMEVALUE(RTATimings[[#This Row],[Dep Tm Txt]])</f>
        <v>0.4513888888888889</v>
      </c>
      <c r="N5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0.47569444444444448</v>
      </c>
      <c r="O54" t="s">
        <v>3985</v>
      </c>
    </row>
    <row r="55" spans="1:15" ht="26" x14ac:dyDescent="0.35">
      <c r="A55" s="114" t="s">
        <v>2850</v>
      </c>
      <c r="B55" s="120"/>
      <c r="C55" s="120"/>
      <c r="D55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55" s="125" t="s">
        <v>2810</v>
      </c>
      <c r="F55" s="188" t="str">
        <f>VLOOKUP(RTATimings[[#This Row],[Route Code]], TrueRouteCodes[], 2, FALSE)</f>
        <v>BAMBOLI GMC-GOA UNVRSTY-DONAPAULA-MIRAMAR BCH-PANAJI</v>
      </c>
      <c r="G55" s="139" t="s">
        <v>2853</v>
      </c>
      <c r="H55" s="194" t="str">
        <f>REPLACE(SUBSTITUTE(SUBSTITUTE(SUBSTITUTE(SUBSTITUTE(SUBSTITUTE(TRIM(RTATimings[[#This Row],[Dep Txt]]), ": ",":"), "a.m", "AM",1), "p.m", "PM"),"  AM"," AM"),"  PM", " PM"), 9,100,"")</f>
        <v>12:15 PM</v>
      </c>
      <c r="I55" s="195">
        <f>TIMEVALUE(RTATimings[[#This Row],[Dep Tm Txt]])</f>
        <v>0.51041666666666663</v>
      </c>
      <c r="N5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0.53472222222222221</v>
      </c>
      <c r="O55" t="s">
        <v>3985</v>
      </c>
    </row>
    <row r="56" spans="1:15" ht="26" x14ac:dyDescent="0.35">
      <c r="A56" s="114" t="s">
        <v>2850</v>
      </c>
      <c r="B56" s="120"/>
      <c r="C56" s="120"/>
      <c r="D56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56" s="125" t="s">
        <v>2810</v>
      </c>
      <c r="F56" s="188" t="str">
        <f>VLOOKUP(RTATimings[[#This Row],[Route Code]], TrueRouteCodes[], 2, FALSE)</f>
        <v>BAMBOLI GMC-GOA UNVRSTY-DONAPAULA-MIRAMAR BCH-PANAJI</v>
      </c>
      <c r="G56" s="139" t="s">
        <v>2854</v>
      </c>
      <c r="H56" s="194" t="str">
        <f>REPLACE(SUBSTITUTE(SUBSTITUTE(SUBSTITUTE(SUBSTITUTE(SUBSTITUTE(TRIM(RTATimings[[#This Row],[Dep Txt]]), ": ",":"), "a.m", "AM",1), "p.m", "PM"),"  AM"," AM"),"  PM", " PM"), 9,100,"")</f>
        <v>14:10 PM</v>
      </c>
      <c r="I56" s="195" t="e">
        <f>TIMEVALUE(RTATimings[[#This Row],[Dep Tm Txt]])</f>
        <v>#VALUE!</v>
      </c>
      <c r="N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56" t="s">
        <v>3985</v>
      </c>
    </row>
    <row r="57" spans="1:15" ht="26" x14ac:dyDescent="0.35">
      <c r="A57" s="114" t="s">
        <v>2850</v>
      </c>
      <c r="B57" s="120"/>
      <c r="C57" s="120"/>
      <c r="D57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57" s="125" t="s">
        <v>2810</v>
      </c>
      <c r="F57" s="188" t="str">
        <f>VLOOKUP(RTATimings[[#This Row],[Route Code]], TrueRouteCodes[], 2, FALSE)</f>
        <v>BAMBOLI GMC-GOA UNVRSTY-DONAPAULA-MIRAMAR BCH-PANAJI</v>
      </c>
      <c r="G57" s="139" t="s">
        <v>2855</v>
      </c>
      <c r="H57" s="194" t="str">
        <f>REPLACE(SUBSTITUTE(SUBSTITUTE(SUBSTITUTE(SUBSTITUTE(SUBSTITUTE(TRIM(RTATimings[[#This Row],[Dep Txt]]), ": ",":"), "a.m", "AM",1), "p.m", "PM"),"  AM"," AM"),"  PM", " PM"), 9,100,"")</f>
        <v>15:40 PM</v>
      </c>
      <c r="I57" s="195" t="e">
        <f>TIMEVALUE(RTATimings[[#This Row],[Dep Tm Txt]])</f>
        <v>#VALUE!</v>
      </c>
      <c r="N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57" t="s">
        <v>3985</v>
      </c>
    </row>
    <row r="58" spans="1:15" ht="26" x14ac:dyDescent="0.35">
      <c r="A58" s="114" t="s">
        <v>2850</v>
      </c>
      <c r="B58" s="120"/>
      <c r="C58" s="120"/>
      <c r="D58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58" s="125" t="s">
        <v>2810</v>
      </c>
      <c r="F58" s="188" t="str">
        <f>VLOOKUP(RTATimings[[#This Row],[Route Code]], TrueRouteCodes[], 2, FALSE)</f>
        <v>BAMBOLI GMC-GOA UNVRSTY-DONAPAULA-MIRAMAR BCH-PANAJI</v>
      </c>
      <c r="G58" s="139" t="s">
        <v>2856</v>
      </c>
      <c r="H58" s="194" t="str">
        <f>REPLACE(SUBSTITUTE(SUBSTITUTE(SUBSTITUTE(SUBSTITUTE(SUBSTITUTE(TRIM(RTATimings[[#This Row],[Dep Txt]]), ": ",":"), "a.m", "AM",1), "p.m", "PM"),"  AM"," AM"),"  PM", " PM"), 9,100,"")</f>
        <v>17:05 PM</v>
      </c>
      <c r="I58" s="195" t="e">
        <f>TIMEVALUE(RTATimings[[#This Row],[Dep Tm Txt]])</f>
        <v>#VALUE!</v>
      </c>
      <c r="N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58" t="s">
        <v>3985</v>
      </c>
    </row>
    <row r="59" spans="1:15" ht="26" x14ac:dyDescent="0.35">
      <c r="A59" s="114" t="s">
        <v>2850</v>
      </c>
      <c r="B59" s="120"/>
      <c r="C59" s="120"/>
      <c r="D59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59" s="125" t="s">
        <v>2810</v>
      </c>
      <c r="F59" s="188" t="str">
        <f>VLOOKUP(RTATimings[[#This Row],[Route Code]], TrueRouteCodes[], 2, FALSE)</f>
        <v>BAMBOLI GMC-GOA UNVRSTY-DONAPAULA-MIRAMAR BCH-PANAJI</v>
      </c>
      <c r="G59" s="139" t="s">
        <v>2857</v>
      </c>
      <c r="H59" s="194" t="str">
        <f>REPLACE(SUBSTITUTE(SUBSTITUTE(SUBSTITUTE(SUBSTITUTE(SUBSTITUTE(TRIM(RTATimings[[#This Row],[Dep Txt]]), ": ",":"), "a.m", "AM",1), "p.m", "PM"),"  AM"," AM"),"  PM", " PM"), 9,100,"")</f>
        <v>18:20 PM</v>
      </c>
      <c r="I59" s="195" t="e">
        <f>TIMEVALUE(RTATimings[[#This Row],[Dep Tm Txt]])</f>
        <v>#VALUE!</v>
      </c>
      <c r="N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59" t="s">
        <v>3985</v>
      </c>
    </row>
    <row r="60" spans="1:15" ht="29" x14ac:dyDescent="0.35">
      <c r="A60" s="114" t="s">
        <v>2850</v>
      </c>
      <c r="B60" s="120"/>
      <c r="C60" s="120"/>
      <c r="D60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60" s="126" t="s">
        <v>2900</v>
      </c>
      <c r="F60" s="185" t="e">
        <f>VLOOKUP(RTATimings[[#This Row],[Route Code]], TrueRouteCodes[], 2, FALSE)</f>
        <v>#N/A</v>
      </c>
      <c r="G60" s="139" t="s">
        <v>2858</v>
      </c>
      <c r="H60" s="194" t="str">
        <f>REPLACE(SUBSTITUTE(SUBSTITUTE(SUBSTITUTE(SUBSTITUTE(SUBSTITUTE(TRIM(RTATimings[[#This Row],[Dep Txt]]), ": ",":"), "a.m", "AM",1), "p.m", "PM"),"  AM"," AM"),"  PM", " PM"), 9,100,"")</f>
        <v xml:space="preserve">8:30 AM </v>
      </c>
      <c r="I60" s="195">
        <f>TIMEVALUE(RTATimings[[#This Row],[Dep Tm Txt]])</f>
        <v>0.35416666666666669</v>
      </c>
      <c r="N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60" t="s">
        <v>3985</v>
      </c>
    </row>
    <row r="61" spans="1:15" ht="26" x14ac:dyDescent="0.35">
      <c r="A61" s="114" t="s">
        <v>2850</v>
      </c>
      <c r="B61" s="120"/>
      <c r="C61" s="120"/>
      <c r="D61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61" s="125" t="s">
        <v>2899</v>
      </c>
      <c r="F61" s="188" t="str">
        <f>VLOOKUP(RTATimings[[#This Row],[Route Code]], TrueRouteCodes[], 2, FALSE)</f>
        <v>PANAJI-MIRAMAR BCH-DONAPAULA-GOA UNVRSTY-BAMBOLI GMC</v>
      </c>
      <c r="G61" s="139" t="s">
        <v>2859</v>
      </c>
      <c r="H61" s="194" t="str">
        <f>REPLACE(SUBSTITUTE(SUBSTITUTE(SUBSTITUTE(SUBSTITUTE(SUBSTITUTE(TRIM(RTATimings[[#This Row],[Dep Txt]]), ": ",":"), "a.m", "AM",1), "p.m", "PM"),"  AM"," AM"),"  PM", " PM"), 9,100,"")</f>
        <v>10:10 AM</v>
      </c>
      <c r="I61" s="195">
        <f>TIMEVALUE(RTATimings[[#This Row],[Dep Tm Txt]])</f>
        <v>0.4236111111111111</v>
      </c>
      <c r="N6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0.44791666666666669</v>
      </c>
      <c r="O61" t="s">
        <v>3985</v>
      </c>
    </row>
    <row r="62" spans="1:15" ht="26" x14ac:dyDescent="0.35">
      <c r="A62" s="114" t="s">
        <v>2850</v>
      </c>
      <c r="B62" s="120"/>
      <c r="C62" s="120"/>
      <c r="D62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62" s="125" t="s">
        <v>2899</v>
      </c>
      <c r="F62" s="188" t="str">
        <f>VLOOKUP(RTATimings[[#This Row],[Route Code]], TrueRouteCodes[], 2, FALSE)</f>
        <v>PANAJI-MIRAMAR BCH-DONAPAULA-GOA UNVRSTY-BAMBOLI GMC</v>
      </c>
      <c r="G62" s="139" t="s">
        <v>2860</v>
      </c>
      <c r="H62" s="194" t="str">
        <f>REPLACE(SUBSTITUTE(SUBSTITUTE(SUBSTITUTE(SUBSTITUTE(SUBSTITUTE(TRIM(RTATimings[[#This Row],[Dep Txt]]), ": ",":"), "a.m", "AM",1), "p.m", "PM"),"  AM"," AM"),"  PM", " PM"), 9,100,"")</f>
        <v>11:35 AM</v>
      </c>
      <c r="I62" s="195">
        <f>TIMEVALUE(RTATimings[[#This Row],[Dep Tm Txt]])</f>
        <v>0.4826388888888889</v>
      </c>
      <c r="N6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0.50694444444444442</v>
      </c>
      <c r="O62" t="s">
        <v>3985</v>
      </c>
    </row>
    <row r="63" spans="1:15" ht="26" x14ac:dyDescent="0.35">
      <c r="A63" s="114" t="s">
        <v>2850</v>
      </c>
      <c r="B63" s="120"/>
      <c r="C63" s="120"/>
      <c r="D63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63" s="125" t="s">
        <v>2899</v>
      </c>
      <c r="F63" s="188" t="str">
        <f>VLOOKUP(RTATimings[[#This Row],[Route Code]], TrueRouteCodes[], 2, FALSE)</f>
        <v>PANAJI-MIRAMAR BCH-DONAPAULA-GOA UNVRSTY-BAMBOLI GMC</v>
      </c>
      <c r="G63" s="139" t="s">
        <v>2861</v>
      </c>
      <c r="H63" s="194" t="str">
        <f>REPLACE(SUBSTITUTE(SUBSTITUTE(SUBSTITUTE(SUBSTITUTE(SUBSTITUTE(TRIM(RTATimings[[#This Row],[Dep Txt]]), ": ",":"), "a.m", "AM",1), "p.m", "PM"),"  AM"," AM"),"  PM", " PM"), 9,100,"")</f>
        <v>13:20 PM</v>
      </c>
      <c r="I63" s="195" t="e">
        <f>TIMEVALUE(RTATimings[[#This Row],[Dep Tm Txt]])</f>
        <v>#VALUE!</v>
      </c>
      <c r="N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3" t="s">
        <v>3985</v>
      </c>
    </row>
    <row r="64" spans="1:15" ht="26" x14ac:dyDescent="0.35">
      <c r="A64" s="114" t="s">
        <v>2850</v>
      </c>
      <c r="B64" s="120"/>
      <c r="C64" s="120"/>
      <c r="D64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64" s="125" t="s">
        <v>2899</v>
      </c>
      <c r="F64" s="188" t="str">
        <f>VLOOKUP(RTATimings[[#This Row],[Route Code]], TrueRouteCodes[], 2, FALSE)</f>
        <v>PANAJI-MIRAMAR BCH-DONAPAULA-GOA UNVRSTY-BAMBOLI GMC</v>
      </c>
      <c r="G64" s="139" t="s">
        <v>2862</v>
      </c>
      <c r="H64" s="194" t="str">
        <f>REPLACE(SUBSTITUTE(SUBSTITUTE(SUBSTITUTE(SUBSTITUTE(SUBSTITUTE(TRIM(RTATimings[[#This Row],[Dep Txt]]), ": ",":"), "a.m", "AM",1), "p.m", "PM"),"  AM"," AM"),"  PM", " PM"), 9,100,"")</f>
        <v>15:05 PM</v>
      </c>
      <c r="I64" s="195" t="e">
        <f>TIMEVALUE(RTATimings[[#This Row],[Dep Tm Txt]])</f>
        <v>#VALUE!</v>
      </c>
      <c r="N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4" t="s">
        <v>3985</v>
      </c>
    </row>
    <row r="65" spans="1:15" ht="26" x14ac:dyDescent="0.35">
      <c r="A65" s="114" t="s">
        <v>2850</v>
      </c>
      <c r="B65" s="120"/>
      <c r="C65" s="120"/>
      <c r="D65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65" s="125" t="s">
        <v>2899</v>
      </c>
      <c r="F65" s="188" t="str">
        <f>VLOOKUP(RTATimings[[#This Row],[Route Code]], TrueRouteCodes[], 2, FALSE)</f>
        <v>PANAJI-MIRAMAR BCH-DONAPAULA-GOA UNVRSTY-BAMBOLI GMC</v>
      </c>
      <c r="G65" s="139" t="s">
        <v>2863</v>
      </c>
      <c r="H65" s="194" t="str">
        <f>REPLACE(SUBSTITUTE(SUBSTITUTE(SUBSTITUTE(SUBSTITUTE(SUBSTITUTE(TRIM(RTATimings[[#This Row],[Dep Txt]]), ": ",":"), "a.m", "AM",1), "p.m", "PM"),"  AM"," AM"),"  PM", " PM"), 9,100,"")</f>
        <v>16:05 PM</v>
      </c>
      <c r="I65" s="195" t="e">
        <f>TIMEVALUE(RTATimings[[#This Row],[Dep Tm Txt]])</f>
        <v>#VALUE!</v>
      </c>
      <c r="N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5" t="s">
        <v>3985</v>
      </c>
    </row>
    <row r="66" spans="1:15" ht="26" x14ac:dyDescent="0.35">
      <c r="A66" s="114" t="s">
        <v>2850</v>
      </c>
      <c r="B66" s="120"/>
      <c r="C66" s="120"/>
      <c r="D66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66" s="125" t="s">
        <v>2899</v>
      </c>
      <c r="F66" s="188" t="str">
        <f>VLOOKUP(RTATimings[[#This Row],[Route Code]], TrueRouteCodes[], 2, FALSE)</f>
        <v>PANAJI-MIRAMAR BCH-DONAPAULA-GOA UNVRSTY-BAMBOLI GMC</v>
      </c>
      <c r="G66" s="139" t="s">
        <v>2864</v>
      </c>
      <c r="H66" s="194" t="str">
        <f>REPLACE(SUBSTITUTE(SUBSTITUTE(SUBSTITUTE(SUBSTITUTE(SUBSTITUTE(TRIM(RTATimings[[#This Row],[Dep Txt]]), ": ",":"), "a.m", "AM",1), "p.m", "PM"),"  AM"," AM"),"  PM", " PM"), 9,100,"")</f>
        <v>17:35 PM</v>
      </c>
      <c r="I66" s="195" t="e">
        <f>TIMEVALUE(RTATimings[[#This Row],[Dep Tm Txt]])</f>
        <v>#VALUE!</v>
      </c>
      <c r="N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6" t="s">
        <v>3985</v>
      </c>
    </row>
    <row r="67" spans="1:15" ht="26" x14ac:dyDescent="0.35">
      <c r="A67" s="114" t="s">
        <v>2850</v>
      </c>
      <c r="B67" s="120"/>
      <c r="C67" s="120"/>
      <c r="D67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67" s="125" t="s">
        <v>2899</v>
      </c>
      <c r="F67" s="188" t="str">
        <f>VLOOKUP(RTATimings[[#This Row],[Route Code]], TrueRouteCodes[], 2, FALSE)</f>
        <v>PANAJI-MIRAMAR BCH-DONAPAULA-GOA UNVRSTY-BAMBOLI GMC</v>
      </c>
      <c r="G67" s="139" t="s">
        <v>2865</v>
      </c>
      <c r="H67" s="194" t="str">
        <f>REPLACE(SUBSTITUTE(SUBSTITUTE(SUBSTITUTE(SUBSTITUTE(SUBSTITUTE(TRIM(RTATimings[[#This Row],[Dep Txt]]), ": ",":"), "a.m", "AM",1), "p.m", "PM"),"  AM"," AM"),"  PM", " PM"), 9,100,"")</f>
        <v>19:30 PM</v>
      </c>
      <c r="I67" s="195" t="e">
        <f>TIMEVALUE(RTATimings[[#This Row],[Dep Tm Txt]])</f>
        <v>#VALUE!</v>
      </c>
      <c r="N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7" t="s">
        <v>3985</v>
      </c>
    </row>
    <row r="68" spans="1:15" ht="26" x14ac:dyDescent="0.35">
      <c r="A68" s="114" t="s">
        <v>2866</v>
      </c>
      <c r="B68" s="120"/>
      <c r="C68" s="120"/>
      <c r="D68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68" s="125" t="s">
        <v>2899</v>
      </c>
      <c r="F68" s="188" t="str">
        <f>VLOOKUP(RTATimings[[#This Row],[Route Code]], TrueRouteCodes[], 2, FALSE)</f>
        <v>PANAJI-MIRAMAR BCH-DONAPAULA-GOA UNVRSTY-BAMBOLI GMC</v>
      </c>
      <c r="G68" s="139" t="s">
        <v>2867</v>
      </c>
      <c r="H68" s="194" t="str">
        <f>REPLACE(SUBSTITUTE(SUBSTITUTE(SUBSTITUTE(SUBSTITUTE(SUBSTITUTE(TRIM(RTATimings[[#This Row],[Dep Txt]]), ": ",":"), "a.m", "AM",1), "p.m", "PM"),"  AM"," AM"),"  PM", " PM"), 9,100,"")</f>
        <v>8:35 AM</v>
      </c>
      <c r="I68" s="195">
        <f>TIMEVALUE(RTATimings[[#This Row],[Dep Tm Txt]])</f>
        <v>0.3576388888888889</v>
      </c>
      <c r="N6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0.38194444444444448</v>
      </c>
      <c r="O68" t="s">
        <v>3985</v>
      </c>
    </row>
    <row r="69" spans="1:15" ht="26" x14ac:dyDescent="0.35">
      <c r="A69" s="114" t="s">
        <v>2866</v>
      </c>
      <c r="B69" s="120"/>
      <c r="C69" s="120"/>
      <c r="D69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69" s="125" t="s">
        <v>2899</v>
      </c>
      <c r="F69" s="188" t="str">
        <f>VLOOKUP(RTATimings[[#This Row],[Route Code]], TrueRouteCodes[], 2, FALSE)</f>
        <v>PANAJI-MIRAMAR BCH-DONAPAULA-GOA UNVRSTY-BAMBOLI GMC</v>
      </c>
      <c r="G69" s="139" t="s">
        <v>2868</v>
      </c>
      <c r="H69" s="194" t="str">
        <f>REPLACE(SUBSTITUTE(SUBSTITUTE(SUBSTITUTE(SUBSTITUTE(SUBSTITUTE(TRIM(RTATimings[[#This Row],[Dep Txt]]), ": ",":"), "a.m", "AM",1), "p.m", "PM"),"  AM"," AM"),"  PM", " PM"), 9,100,"")</f>
        <v>10:20 AM</v>
      </c>
      <c r="I69" s="195">
        <f>TIMEVALUE(RTATimings[[#This Row],[Dep Tm Txt]])</f>
        <v>0.43055555555555558</v>
      </c>
      <c r="N6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0.45486111111111116</v>
      </c>
      <c r="O69" t="s">
        <v>3985</v>
      </c>
    </row>
    <row r="70" spans="1:15" ht="26" x14ac:dyDescent="0.35">
      <c r="A70" s="114" t="s">
        <v>2866</v>
      </c>
      <c r="B70" s="120"/>
      <c r="C70" s="120"/>
      <c r="D70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70" s="125" t="s">
        <v>2899</v>
      </c>
      <c r="F70" s="188" t="str">
        <f>VLOOKUP(RTATimings[[#This Row],[Route Code]], TrueRouteCodes[], 2, FALSE)</f>
        <v>PANAJI-MIRAMAR BCH-DONAPAULA-GOA UNVRSTY-BAMBOLI GMC</v>
      </c>
      <c r="G70" s="139" t="s">
        <v>2853</v>
      </c>
      <c r="H70" s="194" t="str">
        <f>REPLACE(SUBSTITUTE(SUBSTITUTE(SUBSTITUTE(SUBSTITUTE(SUBSTITUTE(TRIM(RTATimings[[#This Row],[Dep Txt]]), ": ",":"), "a.m", "AM",1), "p.m", "PM"),"  AM"," AM"),"  PM", " PM"), 9,100,"")</f>
        <v>12:15 PM</v>
      </c>
      <c r="I70" s="195">
        <f>TIMEVALUE(RTATimings[[#This Row],[Dep Tm Txt]])</f>
        <v>0.51041666666666663</v>
      </c>
      <c r="N7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0.53472222222222221</v>
      </c>
      <c r="O70" t="s">
        <v>3985</v>
      </c>
    </row>
    <row r="71" spans="1:15" ht="26" x14ac:dyDescent="0.35">
      <c r="A71" s="114" t="s">
        <v>2866</v>
      </c>
      <c r="B71" s="120"/>
      <c r="C71" s="120"/>
      <c r="D71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71" s="125" t="s">
        <v>2899</v>
      </c>
      <c r="F71" s="188" t="str">
        <f>VLOOKUP(RTATimings[[#This Row],[Route Code]], TrueRouteCodes[], 2, FALSE)</f>
        <v>PANAJI-MIRAMAR BCH-DONAPAULA-GOA UNVRSTY-BAMBOLI GMC</v>
      </c>
      <c r="G71" s="139" t="s">
        <v>2869</v>
      </c>
      <c r="H71" s="194" t="str">
        <f>REPLACE(SUBSTITUTE(SUBSTITUTE(SUBSTITUTE(SUBSTITUTE(SUBSTITUTE(TRIM(RTATimings[[#This Row],[Dep Txt]]), ": ",":"), "a.m", "AM",1), "p.m", "PM"),"  AM"," AM"),"  PM", " PM"), 9,100,"")</f>
        <v>14:15 PM</v>
      </c>
      <c r="I71" s="195" t="e">
        <f>TIMEVALUE(RTATimings[[#This Row],[Dep Tm Txt]])</f>
        <v>#VALUE!</v>
      </c>
      <c r="N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71" t="s">
        <v>3985</v>
      </c>
    </row>
    <row r="72" spans="1:15" ht="26" x14ac:dyDescent="0.35">
      <c r="A72" s="114" t="s">
        <v>2866</v>
      </c>
      <c r="B72" s="120"/>
      <c r="C72" s="120"/>
      <c r="D72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72" s="125" t="s">
        <v>2899</v>
      </c>
      <c r="F72" s="188" t="str">
        <f>VLOOKUP(RTATimings[[#This Row],[Route Code]], TrueRouteCodes[], 2, FALSE)</f>
        <v>PANAJI-MIRAMAR BCH-DONAPAULA-GOA UNVRSTY-BAMBOLI GMC</v>
      </c>
      <c r="G72" s="139" t="s">
        <v>2870</v>
      </c>
      <c r="H72" s="194" t="str">
        <f>REPLACE(SUBSTITUTE(SUBSTITUTE(SUBSTITUTE(SUBSTITUTE(SUBSTITUTE(TRIM(RTATimings[[#This Row],[Dep Txt]]), ": ",":"), "a.m", "AM",1), "p.m", "PM"),"  AM"," AM"),"  PM", " PM"), 9,100,"")</f>
        <v>6:00 PM</v>
      </c>
      <c r="I72" s="195">
        <f>TIMEVALUE(RTATimings[[#This Row],[Dep Tm Txt]])</f>
        <v>0.75</v>
      </c>
      <c r="N7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0.77430555555555558</v>
      </c>
      <c r="O72" t="s">
        <v>3985</v>
      </c>
    </row>
    <row r="73" spans="1:15" ht="26" x14ac:dyDescent="0.35">
      <c r="A73" s="114" t="s">
        <v>2866</v>
      </c>
      <c r="B73" s="120"/>
      <c r="C73" s="120"/>
      <c r="D73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73" s="125" t="s">
        <v>2899</v>
      </c>
      <c r="F73" s="188" t="str">
        <f>VLOOKUP(RTATimings[[#This Row],[Route Code]], TrueRouteCodes[], 2, FALSE)</f>
        <v>PANAJI-MIRAMAR BCH-DONAPAULA-GOA UNVRSTY-BAMBOLI GMC</v>
      </c>
      <c r="G73" s="139" t="s">
        <v>2871</v>
      </c>
      <c r="H73" s="194" t="str">
        <f>REPLACE(SUBSTITUTE(SUBSTITUTE(SUBSTITUTE(SUBSTITUTE(SUBSTITUTE(TRIM(RTATimings[[#This Row],[Dep Txt]]), ": ",":"), "a.m", "AM",1), "p.m", "PM"),"  AM"," AM"),"  PM", " PM"), 9,100,"")</f>
        <v>7:15 PM</v>
      </c>
      <c r="I73" s="195">
        <f>TIMEVALUE(RTATimings[[#This Row],[Dep Tm Txt]])</f>
        <v>0.80208333333333337</v>
      </c>
      <c r="N7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0.82638888888888895</v>
      </c>
      <c r="O73" t="s">
        <v>3985</v>
      </c>
    </row>
    <row r="74" spans="1:15" ht="26" x14ac:dyDescent="0.35">
      <c r="A74" s="114" t="s">
        <v>2866</v>
      </c>
      <c r="B74" s="120"/>
      <c r="C74" s="120"/>
      <c r="D74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74" s="125" t="s">
        <v>2899</v>
      </c>
      <c r="F74" s="188" t="str">
        <f>VLOOKUP(RTATimings[[#This Row],[Route Code]], TrueRouteCodes[], 2, FALSE)</f>
        <v>PANAJI-MIRAMAR BCH-DONAPAULA-GOA UNVRSTY-BAMBOLI GMC</v>
      </c>
      <c r="G74" s="139" t="s">
        <v>2872</v>
      </c>
      <c r="H74" s="194" t="str">
        <f>REPLACE(SUBSTITUTE(SUBSTITUTE(SUBSTITUTE(SUBSTITUTE(SUBSTITUTE(TRIM(RTATimings[[#This Row],[Dep Txt]]), ": ",":"), "a.m", "AM",1), "p.m", "PM"),"  AM"," AM"),"  PM", " PM"), 9,100,"")</f>
        <v>8:45 PM</v>
      </c>
      <c r="I74" s="195">
        <f>TIMEVALUE(RTATimings[[#This Row],[Dep Tm Txt]])</f>
        <v>0.86458333333333337</v>
      </c>
      <c r="N7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0.88888888888888895</v>
      </c>
      <c r="O74" t="s">
        <v>3985</v>
      </c>
    </row>
    <row r="75" spans="1:15" ht="26" x14ac:dyDescent="0.35">
      <c r="A75" s="114" t="s">
        <v>2866</v>
      </c>
      <c r="B75" s="120"/>
      <c r="C75" s="120"/>
      <c r="D75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75" s="125" t="s">
        <v>2810</v>
      </c>
      <c r="F75" s="188" t="str">
        <f>VLOOKUP(RTATimings[[#This Row],[Route Code]], TrueRouteCodes[], 2, FALSE)</f>
        <v>BAMBOLI GMC-GOA UNVRSTY-DONAPAULA-MIRAMAR BCH-PANAJI</v>
      </c>
      <c r="G75" s="139" t="s">
        <v>2873</v>
      </c>
      <c r="H75" s="194" t="str">
        <f>REPLACE(SUBSTITUTE(SUBSTITUTE(SUBSTITUTE(SUBSTITUTE(SUBSTITUTE(TRIM(RTATimings[[#This Row],[Dep Txt]]), ": ",":"), "a.m", "AM",1), "p.m", "PM"),"  AM"," AM"),"  PM", " PM"), 9,100,"")</f>
        <v>7:50 AM</v>
      </c>
      <c r="I75" s="195">
        <f>TIMEVALUE(RTATimings[[#This Row],[Dep Tm Txt]])</f>
        <v>0.3263888888888889</v>
      </c>
      <c r="N7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0.35069444444444448</v>
      </c>
      <c r="O75" t="s">
        <v>3985</v>
      </c>
    </row>
    <row r="76" spans="1:15" ht="26" x14ac:dyDescent="0.35">
      <c r="A76" s="114" t="s">
        <v>2866</v>
      </c>
      <c r="B76" s="120"/>
      <c r="C76" s="120"/>
      <c r="D76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76" s="125" t="s">
        <v>2810</v>
      </c>
      <c r="F76" s="188" t="str">
        <f>VLOOKUP(RTATimings[[#This Row],[Route Code]], TrueRouteCodes[], 2, FALSE)</f>
        <v>BAMBOLI GMC-GOA UNVRSTY-DONAPAULA-MIRAMAR BCH-PANAJI</v>
      </c>
      <c r="G76" s="139" t="s">
        <v>2874</v>
      </c>
      <c r="H76" s="194" t="str">
        <f>REPLACE(SUBSTITUTE(SUBSTITUTE(SUBSTITUTE(SUBSTITUTE(SUBSTITUTE(TRIM(RTATimings[[#This Row],[Dep Txt]]), ": ",":"), "a.m", "AM",1), "p.m", "PM"),"  AM"," AM"),"  PM", " PM"), 9,100,"")</f>
        <v>9:40 AM</v>
      </c>
      <c r="I76" s="195">
        <f>TIMEVALUE(RTATimings[[#This Row],[Dep Tm Txt]])</f>
        <v>0.40277777777777773</v>
      </c>
      <c r="N7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0.42708333333333331</v>
      </c>
      <c r="O76" t="s">
        <v>3985</v>
      </c>
    </row>
    <row r="77" spans="1:15" ht="26" x14ac:dyDescent="0.35">
      <c r="A77" s="114" t="s">
        <v>2866</v>
      </c>
      <c r="B77" s="120"/>
      <c r="C77" s="120"/>
      <c r="D77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77" s="125" t="s">
        <v>2810</v>
      </c>
      <c r="F77" s="188" t="str">
        <f>VLOOKUP(RTATimings[[#This Row],[Route Code]], TrueRouteCodes[], 2, FALSE)</f>
        <v>BAMBOLI GMC-GOA UNVRSTY-DONAPAULA-MIRAMAR BCH-PANAJI</v>
      </c>
      <c r="G77" s="139" t="s">
        <v>2875</v>
      </c>
      <c r="H77" s="194" t="str">
        <f>REPLACE(SUBSTITUTE(SUBSTITUTE(SUBSTITUTE(SUBSTITUTE(SUBSTITUTE(TRIM(RTATimings[[#This Row],[Dep Txt]]), ": ",":"), "a.m", "AM",1), "p.m", "PM"),"  AM"," AM"),"  PM", " PM"), 9,100,"")</f>
        <v>11:00 AM</v>
      </c>
      <c r="I77" s="195">
        <f>TIMEVALUE(RTATimings[[#This Row],[Dep Tm Txt]])</f>
        <v>0.45833333333333331</v>
      </c>
      <c r="N7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0.4826388888888889</v>
      </c>
      <c r="O77" t="s">
        <v>3985</v>
      </c>
    </row>
    <row r="78" spans="1:15" ht="26" x14ac:dyDescent="0.35">
      <c r="A78" s="114" t="s">
        <v>2866</v>
      </c>
      <c r="B78" s="120"/>
      <c r="C78" s="120"/>
      <c r="D78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78" s="125" t="s">
        <v>2810</v>
      </c>
      <c r="F78" s="188" t="str">
        <f>VLOOKUP(RTATimings[[#This Row],[Route Code]], TrueRouteCodes[], 2, FALSE)</f>
        <v>BAMBOLI GMC-GOA UNVRSTY-DONAPAULA-MIRAMAR BCH-PANAJI</v>
      </c>
      <c r="G78" s="139" t="s">
        <v>2876</v>
      </c>
      <c r="H78" s="194" t="str">
        <f>REPLACE(SUBSTITUTE(SUBSTITUTE(SUBSTITUTE(SUBSTITUTE(SUBSTITUTE(TRIM(RTATimings[[#This Row],[Dep Txt]]), ": ",":"), "a.m", "AM",1), "p.m", "PM"),"  AM"," AM"),"  PM", " PM"), 9,100,"")</f>
        <v>1:25 PM</v>
      </c>
      <c r="I78" s="195">
        <f>TIMEVALUE(RTATimings[[#This Row],[Dep Tm Txt]])</f>
        <v>0.55902777777777779</v>
      </c>
      <c r="N7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0.58333333333333337</v>
      </c>
      <c r="O78" t="s">
        <v>3985</v>
      </c>
    </row>
    <row r="79" spans="1:15" ht="26" x14ac:dyDescent="0.35">
      <c r="A79" s="114" t="s">
        <v>2866</v>
      </c>
      <c r="B79" s="120"/>
      <c r="C79" s="120"/>
      <c r="D79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79" s="125" t="s">
        <v>2810</v>
      </c>
      <c r="F79" s="188" t="str">
        <f>VLOOKUP(RTATimings[[#This Row],[Route Code]], TrueRouteCodes[], 2, FALSE)</f>
        <v>BAMBOLI GMC-GOA UNVRSTY-DONAPAULA-MIRAMAR BCH-PANAJI</v>
      </c>
      <c r="G79" s="139" t="s">
        <v>2877</v>
      </c>
      <c r="H79" s="194" t="str">
        <f>REPLACE(SUBSTITUTE(SUBSTITUTE(SUBSTITUTE(SUBSTITUTE(SUBSTITUTE(TRIM(RTATimings[[#This Row],[Dep Txt]]), ": ",":"), "a.m", "AM",1), "p.m", "PM"),"  AM"," AM"),"  PM", " PM"), 9,100,"")</f>
        <v>5:00 PM</v>
      </c>
      <c r="I79" s="195">
        <f>TIMEVALUE(RTATimings[[#This Row],[Dep Tm Txt]])</f>
        <v>0.70833333333333337</v>
      </c>
      <c r="N7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0.73263888888888895</v>
      </c>
      <c r="O79" t="s">
        <v>3985</v>
      </c>
    </row>
    <row r="80" spans="1:15" ht="26" x14ac:dyDescent="0.35">
      <c r="A80" s="114" t="s">
        <v>2866</v>
      </c>
      <c r="B80" s="120"/>
      <c r="C80" s="120"/>
      <c r="D80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80" s="125" t="s">
        <v>2810</v>
      </c>
      <c r="F80" s="188" t="str">
        <f>VLOOKUP(RTATimings[[#This Row],[Route Code]], TrueRouteCodes[], 2, FALSE)</f>
        <v>BAMBOLI GMC-GOA UNVRSTY-DONAPAULA-MIRAMAR BCH-PANAJI</v>
      </c>
      <c r="G80" s="139" t="s">
        <v>2878</v>
      </c>
      <c r="H80" s="194" t="str">
        <f>REPLACE(SUBSTITUTE(SUBSTITUTE(SUBSTITUTE(SUBSTITUTE(SUBSTITUTE(TRIM(RTATimings[[#This Row],[Dep Txt]]), ": ",":"), "a.m", "AM",1), "p.m", "PM"),"  AM"," AM"),"  PM", " PM"), 9,100,"")</f>
        <v>6:40 PM</v>
      </c>
      <c r="I80" s="195">
        <f>TIMEVALUE(RTATimings[[#This Row],[Dep Tm Txt]])</f>
        <v>0.77777777777777779</v>
      </c>
      <c r="N8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0.80208333333333337</v>
      </c>
      <c r="O80" t="s">
        <v>3985</v>
      </c>
    </row>
    <row r="81" spans="1:15" ht="26" x14ac:dyDescent="0.35">
      <c r="A81" s="114" t="s">
        <v>2866</v>
      </c>
      <c r="B81" s="120"/>
      <c r="C81" s="120"/>
      <c r="D81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81" s="125" t="s">
        <v>2810</v>
      </c>
      <c r="F81" s="188" t="str">
        <f>VLOOKUP(RTATimings[[#This Row],[Route Code]], TrueRouteCodes[], 2, FALSE)</f>
        <v>BAMBOLI GMC-GOA UNVRSTY-DONAPAULA-MIRAMAR BCH-PANAJI</v>
      </c>
      <c r="G81" s="139" t="s">
        <v>2879</v>
      </c>
      <c r="H81" s="194" t="str">
        <f>REPLACE(SUBSTITUTE(SUBSTITUTE(SUBSTITUTE(SUBSTITUTE(SUBSTITUTE(TRIM(RTATimings[[#This Row],[Dep Txt]]), ": ",":"), "a.m", "AM",1), "p.m", "PM"),"  AM"," AM"),"  PM", " PM"), 9,100,"")</f>
        <v>8:05 PM</v>
      </c>
      <c r="I81" s="195">
        <f>TIMEVALUE(RTATimings[[#This Row],[Dep Tm Txt]])</f>
        <v>0.83680555555555547</v>
      </c>
      <c r="N8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0.86111111111111105</v>
      </c>
      <c r="O81" t="s">
        <v>3985</v>
      </c>
    </row>
    <row r="82" spans="1:15" ht="26" x14ac:dyDescent="0.35">
      <c r="A82" s="114" t="s">
        <v>2880</v>
      </c>
      <c r="B82" s="120"/>
      <c r="C82" s="120"/>
      <c r="D82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82" s="125" t="s">
        <v>2810</v>
      </c>
      <c r="F82" s="188" t="str">
        <f>VLOOKUP(RTATimings[[#This Row],[Route Code]], TrueRouteCodes[], 2, FALSE)</f>
        <v>BAMBOLI GMC-GOA UNVRSTY-DONAPAULA-MIRAMAR BCH-PANAJI</v>
      </c>
      <c r="G82" s="139" t="s">
        <v>2881</v>
      </c>
      <c r="H82" s="194" t="str">
        <f>REPLACE(SUBSTITUTE(SUBSTITUTE(SUBSTITUTE(SUBSTITUTE(SUBSTITUTE(TRIM(RTATimings[[#This Row],[Dep Txt]]), ": ",":"), "a.m", "AM",1), "p.m", "PM"),"  AM"," AM"),"  PM", " PM"), 9,100,"")</f>
        <v>07:15 AM</v>
      </c>
      <c r="I82" s="195">
        <f>TIMEVALUE(RTATimings[[#This Row],[Dep Tm Txt]])</f>
        <v>0.30208333333333331</v>
      </c>
      <c r="N8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0.3263888888888889</v>
      </c>
      <c r="O82" t="s">
        <v>3985</v>
      </c>
    </row>
    <row r="83" spans="1:15" ht="26" x14ac:dyDescent="0.35">
      <c r="A83" s="114" t="s">
        <v>2880</v>
      </c>
      <c r="B83" s="120"/>
      <c r="C83" s="120"/>
      <c r="D83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83" s="125" t="s">
        <v>2810</v>
      </c>
      <c r="F83" s="188" t="str">
        <f>VLOOKUP(RTATimings[[#This Row],[Route Code]], TrueRouteCodes[], 2, FALSE)</f>
        <v>BAMBOLI GMC-GOA UNVRSTY-DONAPAULA-MIRAMAR BCH-PANAJI</v>
      </c>
      <c r="G83" s="139" t="s">
        <v>2882</v>
      </c>
      <c r="H83" s="194" t="str">
        <f>REPLACE(SUBSTITUTE(SUBSTITUTE(SUBSTITUTE(SUBSTITUTE(SUBSTITUTE(TRIM(RTATimings[[#This Row],[Dep Txt]]), ": ",":"), "a.m", "AM",1), "p.m", "PM"),"  AM"," AM"),"  PM", " PM"), 9,100,"")</f>
        <v>08:40AM</v>
      </c>
      <c r="I83" s="195" t="e">
        <f>TIMEVALUE(RTATimings[[#This Row],[Dep Tm Txt]])</f>
        <v>#VALUE!</v>
      </c>
      <c r="N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83" t="s">
        <v>3985</v>
      </c>
    </row>
    <row r="84" spans="1:15" ht="26" x14ac:dyDescent="0.35">
      <c r="A84" s="114" t="s">
        <v>2880</v>
      </c>
      <c r="B84" s="120"/>
      <c r="C84" s="120"/>
      <c r="D84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84" s="125" t="s">
        <v>2810</v>
      </c>
      <c r="F84" s="188" t="str">
        <f>VLOOKUP(RTATimings[[#This Row],[Route Code]], TrueRouteCodes[], 2, FALSE)</f>
        <v>BAMBOLI GMC-GOA UNVRSTY-DONAPAULA-MIRAMAR BCH-PANAJI</v>
      </c>
      <c r="G84" s="139" t="s">
        <v>2883</v>
      </c>
      <c r="H84" s="194" t="str">
        <f>REPLACE(SUBSTITUTE(SUBSTITUTE(SUBSTITUTE(SUBSTITUTE(SUBSTITUTE(TRIM(RTATimings[[#This Row],[Dep Txt]]), ": ",":"), "a.m", "AM",1), "p.m", "PM"),"  AM"," AM"),"  PM", " PM"), 9,100,"")</f>
        <v>10:05 AM</v>
      </c>
      <c r="I84" s="195">
        <f>TIMEVALUE(RTATimings[[#This Row],[Dep Tm Txt]])</f>
        <v>0.4201388888888889</v>
      </c>
      <c r="N8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0.44444444444444448</v>
      </c>
      <c r="O84" t="s">
        <v>3985</v>
      </c>
    </row>
    <row r="85" spans="1:15" ht="26" x14ac:dyDescent="0.35">
      <c r="A85" s="114" t="s">
        <v>2880</v>
      </c>
      <c r="B85" s="120"/>
      <c r="C85" s="120"/>
      <c r="D85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85" s="125" t="s">
        <v>2810</v>
      </c>
      <c r="F85" s="188" t="str">
        <f>VLOOKUP(RTATimings[[#This Row],[Route Code]], TrueRouteCodes[], 2, FALSE)</f>
        <v>BAMBOLI GMC-GOA UNVRSTY-DONAPAULA-MIRAMAR BCH-PANAJI</v>
      </c>
      <c r="G85" s="139" t="s">
        <v>2884</v>
      </c>
      <c r="H85" s="194" t="str">
        <f>REPLACE(SUBSTITUTE(SUBSTITUTE(SUBSTITUTE(SUBSTITUTE(SUBSTITUTE(TRIM(RTATimings[[#This Row],[Dep Txt]]), ": ",":"), "a.m", "AM",1), "p.m", "PM"),"  AM"," AM"),"  PM", " PM"), 9,100,"")</f>
        <v>12:00 no</v>
      </c>
      <c r="I85" s="195" t="e">
        <f>TIMEVALUE(RTATimings[[#This Row],[Dep Tm Txt]])</f>
        <v>#VALUE!</v>
      </c>
      <c r="N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85" t="s">
        <v>3985</v>
      </c>
    </row>
    <row r="86" spans="1:15" ht="26" x14ac:dyDescent="0.35">
      <c r="A86" s="114" t="s">
        <v>2880</v>
      </c>
      <c r="B86" s="120"/>
      <c r="C86" s="120"/>
      <c r="D86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86" s="125" t="s">
        <v>2810</v>
      </c>
      <c r="F86" s="188" t="str">
        <f>VLOOKUP(RTATimings[[#This Row],[Route Code]], TrueRouteCodes[], 2, FALSE)</f>
        <v>BAMBOLI GMC-GOA UNVRSTY-DONAPAULA-MIRAMAR BCH-PANAJI</v>
      </c>
      <c r="G86" s="139" t="s">
        <v>2885</v>
      </c>
      <c r="H86" s="194" t="str">
        <f>REPLACE(SUBSTITUTE(SUBSTITUTE(SUBSTITUTE(SUBSTITUTE(SUBSTITUTE(TRIM(RTATimings[[#This Row],[Dep Txt]]), ": ",":"), "a.m", "AM",1), "p.m", "PM"),"  AM"," AM"),"  PM", " PM"), 9,100,"")</f>
        <v>01:30 PM</v>
      </c>
      <c r="I86" s="195">
        <f>TIMEVALUE(RTATimings[[#This Row],[Dep Tm Txt]])</f>
        <v>0.5625</v>
      </c>
      <c r="N8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0.58680555555555558</v>
      </c>
      <c r="O86" t="s">
        <v>3985</v>
      </c>
    </row>
    <row r="87" spans="1:15" ht="26" x14ac:dyDescent="0.35">
      <c r="A87" s="114" t="s">
        <v>2880</v>
      </c>
      <c r="B87" s="120"/>
      <c r="C87" s="120"/>
      <c r="D87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87" s="125" t="s">
        <v>2810</v>
      </c>
      <c r="F87" s="188" t="str">
        <f>VLOOKUP(RTATimings[[#This Row],[Route Code]], TrueRouteCodes[], 2, FALSE)</f>
        <v>BAMBOLI GMC-GOA UNVRSTY-DONAPAULA-MIRAMAR BCH-PANAJI</v>
      </c>
      <c r="G87" s="139" t="s">
        <v>2886</v>
      </c>
      <c r="H87" s="194" t="str">
        <f>REPLACE(SUBSTITUTE(SUBSTITUTE(SUBSTITUTE(SUBSTITUTE(SUBSTITUTE(TRIM(RTATimings[[#This Row],[Dep Txt]]), ": ",":"), "a.m", "AM",1), "p.m", "PM"),"  AM"," AM"),"  PM", " PM"), 9,100,"")</f>
        <v>03:05 PM</v>
      </c>
      <c r="I87" s="195">
        <f>TIMEVALUE(RTATimings[[#This Row],[Dep Tm Txt]])</f>
        <v>0.62847222222222221</v>
      </c>
      <c r="N8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0.65277777777777779</v>
      </c>
      <c r="O87" t="s">
        <v>3985</v>
      </c>
    </row>
    <row r="88" spans="1:15" ht="26" x14ac:dyDescent="0.35">
      <c r="A88" s="114" t="s">
        <v>2880</v>
      </c>
      <c r="B88" s="120"/>
      <c r="C88" s="120"/>
      <c r="D88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88" s="125" t="s">
        <v>2810</v>
      </c>
      <c r="F88" s="188" t="str">
        <f>VLOOKUP(RTATimings[[#This Row],[Route Code]], TrueRouteCodes[], 2, FALSE)</f>
        <v>BAMBOLI GMC-GOA UNVRSTY-DONAPAULA-MIRAMAR BCH-PANAJI</v>
      </c>
      <c r="G88" s="139" t="s">
        <v>2887</v>
      </c>
      <c r="H88" s="194" t="str">
        <f>REPLACE(SUBSTITUTE(SUBSTITUTE(SUBSTITUTE(SUBSTITUTE(SUBSTITUTE(TRIM(RTATimings[[#This Row],[Dep Txt]]), ": ",":"), "a.m", "AM",1), "p.m", "PM"),"  AM"," AM"),"  PM", " PM"), 9,100,"")</f>
        <v>04:30 PM</v>
      </c>
      <c r="I88" s="195">
        <f>TIMEVALUE(RTATimings[[#This Row],[Dep Tm Txt]])</f>
        <v>0.6875</v>
      </c>
      <c r="N8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0.71180555555555558</v>
      </c>
      <c r="O88" t="s">
        <v>3985</v>
      </c>
    </row>
    <row r="89" spans="1:15" ht="26" x14ac:dyDescent="0.35">
      <c r="A89" s="114" t="s">
        <v>2880</v>
      </c>
      <c r="B89" s="120"/>
      <c r="C89" s="120"/>
      <c r="D89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89" s="125" t="s">
        <v>2810</v>
      </c>
      <c r="F89" s="188" t="str">
        <f>VLOOKUP(RTATimings[[#This Row],[Route Code]], TrueRouteCodes[], 2, FALSE)</f>
        <v>BAMBOLI GMC-GOA UNVRSTY-DONAPAULA-MIRAMAR BCH-PANAJI</v>
      </c>
      <c r="G89" s="139" t="s">
        <v>2888</v>
      </c>
      <c r="H89" s="194" t="str">
        <f>REPLACE(SUBSTITUTE(SUBSTITUTE(SUBSTITUTE(SUBSTITUTE(SUBSTITUTE(TRIM(RTATimings[[#This Row],[Dep Txt]]), ": ",":"), "a.m", "AM",1), "p.m", "PM"),"  AM"," AM"),"  PM", " PM"), 9,100,"")</f>
        <v>05:45 PM</v>
      </c>
      <c r="I89" s="195">
        <f>TIMEVALUE(RTATimings[[#This Row],[Dep Tm Txt]])</f>
        <v>0.73958333333333337</v>
      </c>
      <c r="N8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0.76388888888888895</v>
      </c>
      <c r="O89" t="s">
        <v>3985</v>
      </c>
    </row>
    <row r="90" spans="1:15" ht="26" x14ac:dyDescent="0.35">
      <c r="A90" s="114" t="s">
        <v>2880</v>
      </c>
      <c r="B90" s="120"/>
      <c r="C90" s="120"/>
      <c r="D90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90" s="125" t="s">
        <v>2810</v>
      </c>
      <c r="F90" s="188" t="str">
        <f>VLOOKUP(RTATimings[[#This Row],[Route Code]], TrueRouteCodes[], 2, FALSE)</f>
        <v>BAMBOLI GMC-GOA UNVRSTY-DONAPAULA-MIRAMAR BCH-PANAJI</v>
      </c>
      <c r="G90" s="139" t="s">
        <v>2889</v>
      </c>
      <c r="H90" s="194" t="str">
        <f>REPLACE(SUBSTITUTE(SUBSTITUTE(SUBSTITUTE(SUBSTITUTE(SUBSTITUTE(TRIM(RTATimings[[#This Row],[Dep Txt]]), ": ",":"), "a.m", "AM",1), "p.m", "PM"),"  AM"," AM"),"  PM", " PM"), 9,100,"")</f>
        <v>07:15 PM</v>
      </c>
      <c r="I90" s="195">
        <f>TIMEVALUE(RTATimings[[#This Row],[Dep Tm Txt]])</f>
        <v>0.80208333333333337</v>
      </c>
      <c r="N9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0.82638888888888895</v>
      </c>
      <c r="O90" t="s">
        <v>3985</v>
      </c>
    </row>
    <row r="91" spans="1:15" ht="26" x14ac:dyDescent="0.35">
      <c r="A91" s="114" t="s">
        <v>2880</v>
      </c>
      <c r="B91" s="120"/>
      <c r="C91" s="120"/>
      <c r="D91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91" s="125" t="s">
        <v>2899</v>
      </c>
      <c r="F91" s="188" t="str">
        <f>VLOOKUP(RTATimings[[#This Row],[Route Code]], TrueRouteCodes[], 2, FALSE)</f>
        <v>PANAJI-MIRAMAR BCH-DONAPAULA-GOA UNVRSTY-BAMBOLI GMC</v>
      </c>
      <c r="G91" s="139" t="s">
        <v>2890</v>
      </c>
      <c r="H91" s="194" t="str">
        <f>REPLACE(SUBSTITUTE(SUBSTITUTE(SUBSTITUTE(SUBSTITUTE(SUBSTITUTE(TRIM(RTATimings[[#This Row],[Dep Txt]]), ": ",":"), "a.m", "AM",1), "p.m", "PM"),"  AM"," AM"),"  PM", " PM"), 9,100,"")</f>
        <v>07:55 AM</v>
      </c>
      <c r="I91" s="195">
        <f>TIMEVALUE(RTATimings[[#This Row],[Dep Tm Txt]])</f>
        <v>0.3298611111111111</v>
      </c>
      <c r="N9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0.35416666666666669</v>
      </c>
      <c r="O91" t="s">
        <v>3985</v>
      </c>
    </row>
    <row r="92" spans="1:15" ht="26" x14ac:dyDescent="0.35">
      <c r="A92" s="114" t="s">
        <v>2880</v>
      </c>
      <c r="B92" s="120"/>
      <c r="C92" s="120"/>
      <c r="D92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92" s="125" t="s">
        <v>2899</v>
      </c>
      <c r="F92" s="188" t="str">
        <f>VLOOKUP(RTATimings[[#This Row],[Route Code]], TrueRouteCodes[], 2, FALSE)</f>
        <v>PANAJI-MIRAMAR BCH-DONAPAULA-GOA UNVRSTY-BAMBOLI GMC</v>
      </c>
      <c r="G92" s="139" t="s">
        <v>2891</v>
      </c>
      <c r="H92" s="194" t="str">
        <f>REPLACE(SUBSTITUTE(SUBSTITUTE(SUBSTITUTE(SUBSTITUTE(SUBSTITUTE(TRIM(RTATimings[[#This Row],[Dep Txt]]), ": ",":"), "a.m", "AM",1), "p.m", "PM"),"  AM"," AM"),"  PM", " PM"), 9,100,"")</f>
        <v>09:20 AM</v>
      </c>
      <c r="I92" s="195">
        <f>TIMEVALUE(RTATimings[[#This Row],[Dep Tm Txt]])</f>
        <v>0.3888888888888889</v>
      </c>
      <c r="N9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0.41319444444444448</v>
      </c>
      <c r="O92" t="s">
        <v>3985</v>
      </c>
    </row>
    <row r="93" spans="1:15" ht="26" x14ac:dyDescent="0.35">
      <c r="A93" s="114" t="s">
        <v>2880</v>
      </c>
      <c r="B93" s="120"/>
      <c r="C93" s="120"/>
      <c r="D93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93" s="125" t="s">
        <v>2899</v>
      </c>
      <c r="F93" s="188" t="str">
        <f>VLOOKUP(RTATimings[[#This Row],[Route Code]], TrueRouteCodes[], 2, FALSE)</f>
        <v>PANAJI-MIRAMAR BCH-DONAPAULA-GOA UNVRSTY-BAMBOLI GMC</v>
      </c>
      <c r="G93" s="139" t="s">
        <v>2845</v>
      </c>
      <c r="H93" s="194" t="str">
        <f>REPLACE(SUBSTITUTE(SUBSTITUTE(SUBSTITUTE(SUBSTITUTE(SUBSTITUTE(TRIM(RTATimings[[#This Row],[Dep Txt]]), ": ",":"), "a.m", "AM",1), "p.m", "PM"),"  AM"," AM"),"  PM", " PM"), 9,100,"")</f>
        <v>11:10 AM</v>
      </c>
      <c r="I93" s="195">
        <f>TIMEVALUE(RTATimings[[#This Row],[Dep Tm Txt]])</f>
        <v>0.46527777777777773</v>
      </c>
      <c r="N9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0.48958333333333331</v>
      </c>
      <c r="O93" t="s">
        <v>3985</v>
      </c>
    </row>
    <row r="94" spans="1:15" ht="26" x14ac:dyDescent="0.35">
      <c r="A94" s="114" t="s">
        <v>2880</v>
      </c>
      <c r="B94" s="120"/>
      <c r="C94" s="120"/>
      <c r="D94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94" s="125" t="s">
        <v>2899</v>
      </c>
      <c r="F94" s="188" t="str">
        <f>VLOOKUP(RTATimings[[#This Row],[Route Code]], TrueRouteCodes[], 2, FALSE)</f>
        <v>PANAJI-MIRAMAR BCH-DONAPAULA-GOA UNVRSTY-BAMBOLI GMC</v>
      </c>
      <c r="G94" s="139" t="s">
        <v>3519</v>
      </c>
      <c r="H94" s="194" t="str">
        <f>REPLACE(SUBSTITUTE(SUBSTITUTE(SUBSTITUTE(SUBSTITUTE(SUBSTITUTE(TRIM(RTATimings[[#This Row],[Dep Txt]]), ": ",":"), "a.m", "AM",1), "p.m", "PM"),"  AM"," AM"),"  PM", " PM"), 9,100,"")</f>
        <v>12:40 PM</v>
      </c>
      <c r="I94" s="195">
        <f>TIMEVALUE(RTATimings[[#This Row],[Dep Tm Txt]])</f>
        <v>0.52777777777777779</v>
      </c>
      <c r="N9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0.55208333333333337</v>
      </c>
      <c r="O94" t="s">
        <v>3985</v>
      </c>
    </row>
    <row r="95" spans="1:15" ht="26" x14ac:dyDescent="0.35">
      <c r="A95" s="114" t="s">
        <v>2880</v>
      </c>
      <c r="B95" s="120"/>
      <c r="C95" s="120"/>
      <c r="D95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95" s="125" t="s">
        <v>2899</v>
      </c>
      <c r="F95" s="188" t="str">
        <f>VLOOKUP(RTATimings[[#This Row],[Route Code]], TrueRouteCodes[], 2, FALSE)</f>
        <v>PANAJI-MIRAMAR BCH-DONAPAULA-GOA UNVRSTY-BAMBOLI GMC</v>
      </c>
      <c r="G95" s="139" t="s">
        <v>2892</v>
      </c>
      <c r="H95" s="194" t="str">
        <f>REPLACE(SUBSTITUTE(SUBSTITUTE(SUBSTITUTE(SUBSTITUTE(SUBSTITUTE(TRIM(RTATimings[[#This Row],[Dep Txt]]), ": ",":"), "a.m", "AM",1), "p.m", "PM"),"  AM"," AM"),"  PM", " PM"), 9,100,"")</f>
        <v>02:15 PM</v>
      </c>
      <c r="I95" s="195">
        <f>TIMEVALUE(RTATimings[[#This Row],[Dep Tm Txt]])</f>
        <v>0.59375</v>
      </c>
      <c r="N9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0.61805555555555558</v>
      </c>
      <c r="O95" t="s">
        <v>3985</v>
      </c>
    </row>
    <row r="96" spans="1:15" ht="26" x14ac:dyDescent="0.35">
      <c r="A96" s="114" t="s">
        <v>2880</v>
      </c>
      <c r="B96" s="120"/>
      <c r="C96" s="120"/>
      <c r="D96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96" s="125" t="s">
        <v>2899</v>
      </c>
      <c r="F96" s="188" t="str">
        <f>VLOOKUP(RTATimings[[#This Row],[Route Code]], TrueRouteCodes[], 2, FALSE)</f>
        <v>PANAJI-MIRAMAR BCH-DONAPAULA-GOA UNVRSTY-BAMBOLI GMC</v>
      </c>
      <c r="G96" s="139" t="s">
        <v>2893</v>
      </c>
      <c r="H96" s="194" t="str">
        <f>REPLACE(SUBSTITUTE(SUBSTITUTE(SUBSTITUTE(SUBSTITUTE(SUBSTITUTE(TRIM(RTATimings[[#This Row],[Dep Txt]]), ": ",":"), "a.m", "AM",1), "p.m", "PM"),"  AM"," AM"),"  PM", " PM"), 9,100,"")</f>
        <v>03:55 PM</v>
      </c>
      <c r="I96" s="195">
        <f>TIMEVALUE(RTATimings[[#This Row],[Dep Tm Txt]])</f>
        <v>0.66319444444444442</v>
      </c>
      <c r="N9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0.6875</v>
      </c>
      <c r="O96" t="s">
        <v>3985</v>
      </c>
    </row>
    <row r="97" spans="1:15" ht="26" x14ac:dyDescent="0.35">
      <c r="A97" s="114" t="s">
        <v>2880</v>
      </c>
      <c r="B97" s="120"/>
      <c r="C97" s="120"/>
      <c r="D97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97" s="125" t="s">
        <v>2899</v>
      </c>
      <c r="F97" s="188" t="str">
        <f>VLOOKUP(RTATimings[[#This Row],[Route Code]], TrueRouteCodes[], 2, FALSE)</f>
        <v>PANAJI-MIRAMAR BCH-DONAPAULA-GOA UNVRSTY-BAMBOLI GMC</v>
      </c>
      <c r="G97" s="139" t="s">
        <v>2894</v>
      </c>
      <c r="H97" s="194" t="str">
        <f>REPLACE(SUBSTITUTE(SUBSTITUTE(SUBSTITUTE(SUBSTITUTE(SUBSTITUTE(TRIM(RTATimings[[#This Row],[Dep Txt]]), ": ",":"), "a.m", "AM",1), "p.m", "PM"),"  AM"," AM"),"  PM", " PM"), 9,100,"")</f>
        <v>05:15 PM</v>
      </c>
      <c r="I97" s="195">
        <f>TIMEVALUE(RTATimings[[#This Row],[Dep Tm Txt]])</f>
        <v>0.71875</v>
      </c>
      <c r="N9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0.74305555555555558</v>
      </c>
      <c r="O97" t="s">
        <v>3985</v>
      </c>
    </row>
    <row r="98" spans="1:15" ht="26" x14ac:dyDescent="0.35">
      <c r="A98" s="114" t="s">
        <v>2880</v>
      </c>
      <c r="B98" s="120"/>
      <c r="C98" s="120"/>
      <c r="D98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98" s="125" t="s">
        <v>2899</v>
      </c>
      <c r="F98" s="188" t="str">
        <f>VLOOKUP(RTATimings[[#This Row],[Route Code]], TrueRouteCodes[], 2, FALSE)</f>
        <v>PANAJI-MIRAMAR BCH-DONAPAULA-GOA UNVRSTY-BAMBOLI GMC</v>
      </c>
      <c r="G98" s="139" t="s">
        <v>2895</v>
      </c>
      <c r="H98" s="194" t="str">
        <f>REPLACE(SUBSTITUTE(SUBSTITUTE(SUBSTITUTE(SUBSTITUTE(SUBSTITUTE(TRIM(RTATimings[[#This Row],[Dep Txt]]), ": ",":"), "a.m", "AM",1), "p.m", "PM"),"  AM"," AM"),"  PM", " PM"), 9,100,"")</f>
        <v>06:20 PM</v>
      </c>
      <c r="I98" s="195">
        <f>TIMEVALUE(RTATimings[[#This Row],[Dep Tm Txt]])</f>
        <v>0.76388888888888884</v>
      </c>
      <c r="N9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0.78819444444444442</v>
      </c>
      <c r="O98" t="s">
        <v>3985</v>
      </c>
    </row>
    <row r="99" spans="1:15" ht="26" x14ac:dyDescent="0.35">
      <c r="A99" s="114" t="s">
        <v>2880</v>
      </c>
      <c r="B99" s="120"/>
      <c r="C99" s="120"/>
      <c r="D99" s="185" t="str">
        <f>IF(ISBLANK(RTATimings[[#This Row],[Vehicle No.]]), VLOOKUP(RTATimings[[#This Row],[Rotation Group]], Table9[#All], 4, FALSE), VLOOKUP(RTATimings[[#This Row],[Vehicle No.]], VehLicense,2,FALSE))</f>
        <v>Goa University to Panaji via Bambolim Dona Paula Miramar &amp; back</v>
      </c>
      <c r="E99" s="125" t="s">
        <v>2899</v>
      </c>
      <c r="F99" s="188" t="str">
        <f>VLOOKUP(RTATimings[[#This Row],[Route Code]], TrueRouteCodes[], 2, FALSE)</f>
        <v>PANAJI-MIRAMAR BCH-DONAPAULA-GOA UNVRSTY-BAMBOLI GMC</v>
      </c>
      <c r="G99" s="139" t="s">
        <v>2896</v>
      </c>
      <c r="H99" s="194" t="str">
        <f>REPLACE(SUBSTITUTE(SUBSTITUTE(SUBSTITUTE(SUBSTITUTE(SUBSTITUTE(TRIM(RTATimings[[#This Row],[Dep Txt]]), ": ",":"), "a.m", "AM",1), "p.m", "PM"),"  AM"," AM"),"  PM", " PM"), 9,100,"")</f>
        <v>08:00 PM</v>
      </c>
      <c r="I99" s="195">
        <f>TIMEVALUE(RTATimings[[#This Row],[Dep Tm Txt]])</f>
        <v>0.83333333333333337</v>
      </c>
      <c r="N9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0.85763888888888895</v>
      </c>
      <c r="O99" t="s">
        <v>3985</v>
      </c>
    </row>
    <row r="100" spans="1:15" ht="16" x14ac:dyDescent="0.35">
      <c r="A100" s="113" t="s">
        <v>2951</v>
      </c>
      <c r="B100" s="119"/>
      <c r="C100" s="119"/>
      <c r="D100" s="185" t="str">
        <f>IF(ISBLANK(RTATimings[[#This Row],[Vehicle No.]]), VLOOKUP(RTATimings[[#This Row],[Rotation Group]], Table9[#All], 4, FALSE), VLOOKUP(RTATimings[[#This Row],[Vehicle No.]], VehLicense,2,FALSE))</f>
        <v>Siridao to Panaji  via St. Cruz &amp; back</v>
      </c>
      <c r="E100" s="126" t="s">
        <v>2952</v>
      </c>
      <c r="F100" s="185" t="str">
        <f>VLOOKUP(RTATimings[[#This Row],[Route Code]], TrueRouteCodes[], 2, FALSE)</f>
        <v>SIRDON/ZUAR-ST.CRUZ-PANAJI</v>
      </c>
      <c r="G100" s="141" t="s">
        <v>2953</v>
      </c>
      <c r="H100" s="194" t="str">
        <f>REPLACE(SUBSTITUTE(SUBSTITUTE(SUBSTITUTE(SUBSTITUTE(SUBSTITUTE(TRIM(RTATimings[[#This Row],[Dep Txt]]), ": ",":"), "a.m", "AM",1), "p.m", "PM"),"  AM"," AM"),"  PM", " PM"), 9,100,"")</f>
        <v>07:00 AM</v>
      </c>
      <c r="I100" s="195">
        <f>TIMEVALUE(RTATimings[[#This Row],[Dep Tm Txt]])</f>
        <v>0.29166666666666669</v>
      </c>
      <c r="N10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0.3125</v>
      </c>
      <c r="O100" t="s">
        <v>3985</v>
      </c>
    </row>
    <row r="101" spans="1:15" ht="16" x14ac:dyDescent="0.35">
      <c r="A101" s="113" t="s">
        <v>2951</v>
      </c>
      <c r="B101" s="119"/>
      <c r="C101" s="119"/>
      <c r="D101" s="185" t="str">
        <f>IF(ISBLANK(RTATimings[[#This Row],[Vehicle No.]]), VLOOKUP(RTATimings[[#This Row],[Rotation Group]], Table9[#All], 4, FALSE), VLOOKUP(RTATimings[[#This Row],[Vehicle No.]], VehLicense,2,FALSE))</f>
        <v>Siridao to Panaji  via St. Cruz &amp; back</v>
      </c>
      <c r="E101" s="126" t="s">
        <v>2952</v>
      </c>
      <c r="F101" s="185" t="str">
        <f>VLOOKUP(RTATimings[[#This Row],[Route Code]], TrueRouteCodes[], 2, FALSE)</f>
        <v>SIRDON/ZUAR-ST.CRUZ-PANAJI</v>
      </c>
      <c r="G101" s="141" t="s">
        <v>2954</v>
      </c>
      <c r="H101" s="194" t="str">
        <f>REPLACE(SUBSTITUTE(SUBSTITUTE(SUBSTITUTE(SUBSTITUTE(SUBSTITUTE(TRIM(RTATimings[[#This Row],[Dep Txt]]), ": ",":"), "a.m", "AM",1), "p.m", "PM"),"  AM"," AM"),"  PM", " PM"), 9,100,"")</f>
        <v>08:25 AM</v>
      </c>
      <c r="I101" s="195">
        <f>TIMEVALUE(RTATimings[[#This Row],[Dep Tm Txt]])</f>
        <v>0.35069444444444442</v>
      </c>
      <c r="N10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0.37152777777777773</v>
      </c>
      <c r="O101" t="s">
        <v>3985</v>
      </c>
    </row>
    <row r="102" spans="1:15" ht="16" x14ac:dyDescent="0.35">
      <c r="A102" s="113" t="s">
        <v>2951</v>
      </c>
      <c r="B102" s="119"/>
      <c r="C102" s="119"/>
      <c r="D102" s="185" t="str">
        <f>IF(ISBLANK(RTATimings[[#This Row],[Vehicle No.]]), VLOOKUP(RTATimings[[#This Row],[Rotation Group]], Table9[#All], 4, FALSE), VLOOKUP(RTATimings[[#This Row],[Vehicle No.]], VehLicense,2,FALSE))</f>
        <v>Siridao to Panaji  via St. Cruz &amp; back</v>
      </c>
      <c r="E102" s="126" t="s">
        <v>2956</v>
      </c>
      <c r="F102" s="185" t="str">
        <f>VLOOKUP(RTATimings[[#This Row],[Route Code]], TrueRouteCodes[], 2, FALSE)</f>
        <v>PANAJI-MIRAMAR BCH</v>
      </c>
      <c r="G102" s="141"/>
      <c r="H102" s="194" t="str">
        <f>REPLACE(SUBSTITUTE(SUBSTITUTE(SUBSTITUTE(SUBSTITUTE(SUBSTITUTE(TRIM(RTATimings[[#This Row],[Dep Txt]]), ": ",":"), "a.m", "AM",1), "p.m", "PM"),"  AM"," AM"),"  PM", " PM"), 9,100,"")</f>
        <v/>
      </c>
      <c r="I102" s="195" t="e">
        <f>TIMEVALUE(RTATimings[[#This Row],[Dep Tm Txt]])</f>
        <v>#VALUE!</v>
      </c>
      <c r="N1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02" t="s">
        <v>3985</v>
      </c>
    </row>
    <row r="103" spans="1:15" ht="16" x14ac:dyDescent="0.35">
      <c r="A103" s="113" t="s">
        <v>2951</v>
      </c>
      <c r="B103" s="119"/>
      <c r="C103" s="119"/>
      <c r="D103" s="185" t="str">
        <f>IF(ISBLANK(RTATimings[[#This Row],[Vehicle No.]]), VLOOKUP(RTATimings[[#This Row],[Rotation Group]], Table9[#All], 4, FALSE), VLOOKUP(RTATimings[[#This Row],[Vehicle No.]], VehLicense,2,FALSE))</f>
        <v>Siridao to Panaji  via St. Cruz &amp; back</v>
      </c>
      <c r="E103" s="126" t="s">
        <v>2952</v>
      </c>
      <c r="F103" s="185" t="str">
        <f>VLOOKUP(RTATimings[[#This Row],[Route Code]], TrueRouteCodes[], 2, FALSE)</f>
        <v>SIRDON/ZUAR-ST.CRUZ-PANAJI</v>
      </c>
      <c r="G103" s="141" t="s">
        <v>2955</v>
      </c>
      <c r="H103" s="194" t="str">
        <f>REPLACE(SUBSTITUTE(SUBSTITUTE(SUBSTITUTE(SUBSTITUTE(SUBSTITUTE(TRIM(RTATimings[[#This Row],[Dep Txt]]), ": ",":"), "a.m", "AM",1), "p.m", "PM"),"  AM"," AM"),"  PM", " PM"), 9,100,"")</f>
        <v>02:10 PM</v>
      </c>
      <c r="I103" s="195">
        <f>TIMEVALUE(RTATimings[[#This Row],[Dep Tm Txt]])</f>
        <v>0.59027777777777779</v>
      </c>
      <c r="N10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0.61111111111111116</v>
      </c>
      <c r="O103" t="s">
        <v>3985</v>
      </c>
    </row>
    <row r="104" spans="1:15" x14ac:dyDescent="0.35">
      <c r="A104" s="113" t="s">
        <v>2951</v>
      </c>
      <c r="B104" s="119"/>
      <c r="C104" s="119"/>
      <c r="D104" s="185" t="str">
        <f>IF(ISBLANK(RTATimings[[#This Row],[Vehicle No.]]), VLOOKUP(RTATimings[[#This Row],[Rotation Group]], Table9[#All], 4, FALSE), VLOOKUP(RTATimings[[#This Row],[Vehicle No.]], VehLicense,2,FALSE))</f>
        <v>Siridao to Panaji  via St. Cruz &amp; back</v>
      </c>
      <c r="E104" s="126" t="s">
        <v>2956</v>
      </c>
      <c r="F104" s="185" t="str">
        <f>VLOOKUP(RTATimings[[#This Row],[Route Code]], TrueRouteCodes[], 2, FALSE)</f>
        <v>PANAJI-MIRAMAR BCH</v>
      </c>
      <c r="H104" s="194" t="str">
        <f>REPLACE(SUBSTITUTE(SUBSTITUTE(SUBSTITUTE(SUBSTITUTE(SUBSTITUTE(TRIM(RTATimings[[#This Row],[Dep Txt]]), ": ",":"), "a.m", "AM",1), "p.m", "PM"),"  AM"," AM"),"  PM", " PM"), 9,100,"")</f>
        <v/>
      </c>
      <c r="I104" s="195" t="e">
        <f>TIMEVALUE(RTATimings[[#This Row],[Dep Tm Txt]])</f>
        <v>#VALUE!</v>
      </c>
      <c r="N1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04" t="s">
        <v>3985</v>
      </c>
    </row>
    <row r="105" spans="1:15" ht="16" x14ac:dyDescent="0.35">
      <c r="A105" s="113" t="s">
        <v>2951</v>
      </c>
      <c r="B105" s="119"/>
      <c r="C105" s="119"/>
      <c r="D105" s="185" t="str">
        <f>IF(ISBLANK(RTATimings[[#This Row],[Vehicle No.]]), VLOOKUP(RTATimings[[#This Row],[Rotation Group]], Table9[#All], 4, FALSE), VLOOKUP(RTATimings[[#This Row],[Vehicle No.]], VehLicense,2,FALSE))</f>
        <v>Siridao to Panaji  via St. Cruz &amp; back</v>
      </c>
      <c r="E105" s="126" t="s">
        <v>2950</v>
      </c>
      <c r="F105" s="185" t="str">
        <f>VLOOKUP(RTATimings[[#This Row],[Route Code]], TrueRouteCodes[], 2, FALSE)</f>
        <v>PANAJI-ST.CRUZ-SIRDON/ZUAR</v>
      </c>
      <c r="G105" s="142" t="s">
        <v>2890</v>
      </c>
      <c r="H105" s="194" t="str">
        <f>REPLACE(SUBSTITUTE(SUBSTITUTE(SUBSTITUTE(SUBSTITUTE(SUBSTITUTE(TRIM(RTATimings[[#This Row],[Dep Txt]]), ": ",":"), "a.m", "AM",1), "p.m", "PM"),"  AM"," AM"),"  PM", " PM"), 9,100,"")</f>
        <v>07:55 AM</v>
      </c>
      <c r="I105" s="195">
        <f>TIMEVALUE(RTATimings[[#This Row],[Dep Tm Txt]])</f>
        <v>0.3298611111111111</v>
      </c>
      <c r="N10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0.35069444444444442</v>
      </c>
      <c r="O105" t="s">
        <v>3985</v>
      </c>
    </row>
    <row r="106" spans="1:15" ht="16" x14ac:dyDescent="0.35">
      <c r="A106" s="113" t="s">
        <v>2951</v>
      </c>
      <c r="B106" s="119"/>
      <c r="C106" s="119"/>
      <c r="D106" s="185" t="str">
        <f>IF(ISBLANK(RTATimings[[#This Row],[Vehicle No.]]), VLOOKUP(RTATimings[[#This Row],[Rotation Group]], Table9[#All], 4, FALSE), VLOOKUP(RTATimings[[#This Row],[Vehicle No.]], VehLicense,2,FALSE))</f>
        <v>Siridao to Panaji  via St. Cruz &amp; back</v>
      </c>
      <c r="E106" s="126" t="s">
        <v>2950</v>
      </c>
      <c r="F106" s="185" t="str">
        <f>VLOOKUP(RTATimings[[#This Row],[Route Code]], TrueRouteCodes[], 2, FALSE)</f>
        <v>PANAJI-ST.CRUZ-SIRDON/ZUAR</v>
      </c>
      <c r="G106" s="142" t="s">
        <v>2957</v>
      </c>
      <c r="H106" s="194" t="str">
        <f>REPLACE(SUBSTITUTE(SUBSTITUTE(SUBSTITUTE(SUBSTITUTE(SUBSTITUTE(TRIM(RTATimings[[#This Row],[Dep Txt]]), ": ",":"), "a.m", "AM",1), "p.m", "PM"),"  AM"," AM"),"  PM", " PM"), 9,100,"")</f>
        <v>01:25 PM</v>
      </c>
      <c r="I106" s="195">
        <f>TIMEVALUE(RTATimings[[#This Row],[Dep Tm Txt]])</f>
        <v>0.55902777777777779</v>
      </c>
      <c r="N10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0.57986111111111116</v>
      </c>
      <c r="O106" t="s">
        <v>3985</v>
      </c>
    </row>
    <row r="107" spans="1:15" ht="16" x14ac:dyDescent="0.35">
      <c r="A107" s="113" t="s">
        <v>2951</v>
      </c>
      <c r="B107" s="119"/>
      <c r="C107" s="119"/>
      <c r="D107" s="185" t="str">
        <f>IF(ISBLANK(RTATimings[[#This Row],[Vehicle No.]]), VLOOKUP(RTATimings[[#This Row],[Rotation Group]], Table9[#All], 4, FALSE), VLOOKUP(RTATimings[[#This Row],[Vehicle No.]], VehLicense,2,FALSE))</f>
        <v>Siridao to Panaji  via St. Cruz &amp; back</v>
      </c>
      <c r="E107" s="126" t="s">
        <v>2950</v>
      </c>
      <c r="F107" s="185" t="str">
        <f>VLOOKUP(RTATimings[[#This Row],[Route Code]], TrueRouteCodes[], 2, FALSE)</f>
        <v>PANAJI-ST.CRUZ-SIRDON/ZUAR</v>
      </c>
      <c r="G107" s="142" t="s">
        <v>2958</v>
      </c>
      <c r="H107" s="194" t="str">
        <f>REPLACE(SUBSTITUTE(SUBSTITUTE(SUBSTITUTE(SUBSTITUTE(SUBSTITUTE(TRIM(RTATimings[[#This Row],[Dep Txt]]), ": ",":"), "a.m", "AM",1), "p.m", "PM"),"  AM"," AM"),"  PM", " PM"), 9,100,"")</f>
        <v>06:30 PM</v>
      </c>
      <c r="I107" s="195">
        <f>TIMEVALUE(RTATimings[[#This Row],[Dep Tm Txt]])</f>
        <v>0.77083333333333337</v>
      </c>
      <c r="N10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0.79166666666666674</v>
      </c>
      <c r="O107" t="s">
        <v>3985</v>
      </c>
    </row>
    <row r="108" spans="1:15" ht="15" x14ac:dyDescent="0.35">
      <c r="A108" s="113" t="s">
        <v>2962</v>
      </c>
      <c r="B108" s="119"/>
      <c r="C108" s="119"/>
      <c r="D108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08" s="126" t="s">
        <v>2976</v>
      </c>
      <c r="F108" s="185" t="str">
        <f>VLOOKUP(RTATimings[[#This Row],[Route Code]], TrueRouteCodes[], 2, FALSE)</f>
        <v>BAMBOLI GMC-ST.CRUZ-PANAJI</v>
      </c>
      <c r="G108" s="143" t="s">
        <v>2963</v>
      </c>
      <c r="H108" s="194" t="str">
        <f>REPLACE(SUBSTITUTE(SUBSTITUTE(SUBSTITUTE(SUBSTITUTE(SUBSTITUTE(TRIM(RTATimings[[#This Row],[Dep Txt]]), ": ",":"), "a.m", "AM",1), "p.m", "PM"),"  AM"," AM"),"  PM", " PM"), 9,100,"")</f>
        <v>07:30 AM</v>
      </c>
      <c r="I108" s="195">
        <f>TIMEVALUE(RTATimings[[#This Row],[Dep Tm Txt]])</f>
        <v>0.3125</v>
      </c>
      <c r="N10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0.3125</v>
      </c>
      <c r="O108" t="s">
        <v>3985</v>
      </c>
    </row>
    <row r="109" spans="1:15" ht="15" x14ac:dyDescent="0.35">
      <c r="A109" s="113" t="s">
        <v>2962</v>
      </c>
      <c r="B109" s="119"/>
      <c r="C109" s="119"/>
      <c r="D109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09" s="126" t="s">
        <v>2976</v>
      </c>
      <c r="F109" s="185" t="str">
        <f>VLOOKUP(RTATimings[[#This Row],[Route Code]], TrueRouteCodes[], 2, FALSE)</f>
        <v>BAMBOLI GMC-ST.CRUZ-PANAJI</v>
      </c>
      <c r="G109" s="143" t="s">
        <v>2964</v>
      </c>
      <c r="H109" s="194" t="str">
        <f>REPLACE(SUBSTITUTE(SUBSTITUTE(SUBSTITUTE(SUBSTITUTE(SUBSTITUTE(TRIM(RTATimings[[#This Row],[Dep Txt]]), ": ",":"), "a.m", "AM",1), "p.m", "PM"),"  AM"," AM"),"  PM", " PM"), 9,100,"")</f>
        <v>08:30 AM</v>
      </c>
      <c r="I109" s="195">
        <f>TIMEVALUE(RTATimings[[#This Row],[Dep Tm Txt]])</f>
        <v>0.35416666666666669</v>
      </c>
      <c r="N10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0.35416666666666669</v>
      </c>
      <c r="O109" t="s">
        <v>3985</v>
      </c>
    </row>
    <row r="110" spans="1:15" ht="15" x14ac:dyDescent="0.35">
      <c r="A110" s="113" t="s">
        <v>2962</v>
      </c>
      <c r="B110" s="119"/>
      <c r="C110" s="119"/>
      <c r="D110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10" s="126" t="s">
        <v>2976</v>
      </c>
      <c r="F110" s="185" t="str">
        <f>VLOOKUP(RTATimings[[#This Row],[Route Code]], TrueRouteCodes[], 2, FALSE)</f>
        <v>BAMBOLI GMC-ST.CRUZ-PANAJI</v>
      </c>
      <c r="G110" s="143" t="s">
        <v>2965</v>
      </c>
      <c r="H110" s="194" t="str">
        <f>REPLACE(SUBSTITUTE(SUBSTITUTE(SUBSTITUTE(SUBSTITUTE(SUBSTITUTE(TRIM(RTATimings[[#This Row],[Dep Txt]]), ": ",":"), "a.m", "AM",1), "p.m", "PM"),"  AM"," AM"),"  PM", " PM"), 9,100,"")</f>
        <v>09:30 AM</v>
      </c>
      <c r="I110" s="195">
        <f>TIMEVALUE(RTATimings[[#This Row],[Dep Tm Txt]])</f>
        <v>0.39583333333333331</v>
      </c>
      <c r="N11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0.39583333333333331</v>
      </c>
      <c r="O110" t="s">
        <v>3985</v>
      </c>
    </row>
    <row r="111" spans="1:15" ht="15" x14ac:dyDescent="0.35">
      <c r="A111" s="113" t="s">
        <v>2962</v>
      </c>
      <c r="B111" s="119"/>
      <c r="C111" s="119"/>
      <c r="D111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11" s="126" t="s">
        <v>2976</v>
      </c>
      <c r="F111" s="185" t="str">
        <f>VLOOKUP(RTATimings[[#This Row],[Route Code]], TrueRouteCodes[], 2, FALSE)</f>
        <v>BAMBOLI GMC-ST.CRUZ-PANAJI</v>
      </c>
      <c r="G111" s="143" t="s">
        <v>2966</v>
      </c>
      <c r="H111" s="194" t="str">
        <f>REPLACE(SUBSTITUTE(SUBSTITUTE(SUBSTITUTE(SUBSTITUTE(SUBSTITUTE(TRIM(RTATimings[[#This Row],[Dep Txt]]), ": ",":"), "a.m", "AM",1), "p.m", "PM"),"  AM"," AM"),"  PM", " PM"), 9,100,"")</f>
        <v>10:30 AM</v>
      </c>
      <c r="I111" s="195">
        <f>TIMEVALUE(RTATimings[[#This Row],[Dep Tm Txt]])</f>
        <v>0.4375</v>
      </c>
      <c r="N11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0.4375</v>
      </c>
      <c r="O111" t="s">
        <v>3985</v>
      </c>
    </row>
    <row r="112" spans="1:15" ht="15" x14ac:dyDescent="0.35">
      <c r="A112" s="113" t="s">
        <v>2962</v>
      </c>
      <c r="B112" s="119"/>
      <c r="C112" s="119"/>
      <c r="D112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12" s="126" t="s">
        <v>2976</v>
      </c>
      <c r="F112" s="185" t="str">
        <f>VLOOKUP(RTATimings[[#This Row],[Route Code]], TrueRouteCodes[], 2, FALSE)</f>
        <v>BAMBOLI GMC-ST.CRUZ-PANAJI</v>
      </c>
      <c r="G112" s="143" t="s">
        <v>2967</v>
      </c>
      <c r="H112" s="194" t="str">
        <f>REPLACE(SUBSTITUTE(SUBSTITUTE(SUBSTITUTE(SUBSTITUTE(SUBSTITUTE(TRIM(RTATimings[[#This Row],[Dep Txt]]), ": ",":"), "a.m", "AM",1), "p.m", "PM"),"  AM"," AM"),"  PM", " PM"), 9,100,"")</f>
        <v>11:30 AM</v>
      </c>
      <c r="I112" s="195">
        <f>TIMEVALUE(RTATimings[[#This Row],[Dep Tm Txt]])</f>
        <v>0.47916666666666669</v>
      </c>
      <c r="N11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0.47916666666666669</v>
      </c>
      <c r="O112" t="s">
        <v>3985</v>
      </c>
    </row>
    <row r="113" spans="1:15" ht="15" x14ac:dyDescent="0.35">
      <c r="A113" s="113" t="s">
        <v>2962</v>
      </c>
      <c r="B113" s="119"/>
      <c r="C113" s="119"/>
      <c r="D113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13" s="126" t="s">
        <v>2976</v>
      </c>
      <c r="F113" s="185" t="str">
        <f>VLOOKUP(RTATimings[[#This Row],[Route Code]], TrueRouteCodes[], 2, FALSE)</f>
        <v>BAMBOLI GMC-ST.CRUZ-PANAJI</v>
      </c>
      <c r="G113" s="143" t="s">
        <v>2968</v>
      </c>
      <c r="H113" s="194" t="str">
        <f>REPLACE(SUBSTITUTE(SUBSTITUTE(SUBSTITUTE(SUBSTITUTE(SUBSTITUTE(TRIM(RTATimings[[#This Row],[Dep Txt]]), ": ",":"), "a.m", "AM",1), "p.m", "PM"),"  AM"," AM"),"  PM", " PM"), 9,100,"")</f>
        <v>12:30 PM</v>
      </c>
      <c r="I113" s="195">
        <f>TIMEVALUE(RTATimings[[#This Row],[Dep Tm Txt]])</f>
        <v>0.52083333333333337</v>
      </c>
      <c r="N11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0.52083333333333337</v>
      </c>
      <c r="O113" t="s">
        <v>3985</v>
      </c>
    </row>
    <row r="114" spans="1:15" ht="15" x14ac:dyDescent="0.35">
      <c r="A114" s="113" t="s">
        <v>2962</v>
      </c>
      <c r="B114" s="119"/>
      <c r="C114" s="119"/>
      <c r="D114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14" s="126" t="s">
        <v>2976</v>
      </c>
      <c r="F114" s="185" t="str">
        <f>VLOOKUP(RTATimings[[#This Row],[Route Code]], TrueRouteCodes[], 2, FALSE)</f>
        <v>BAMBOLI GMC-ST.CRUZ-PANAJI</v>
      </c>
      <c r="G114" s="143" t="s">
        <v>2969</v>
      </c>
      <c r="H114" s="194" t="str">
        <f>REPLACE(SUBSTITUTE(SUBSTITUTE(SUBSTITUTE(SUBSTITUTE(SUBSTITUTE(TRIM(RTATimings[[#This Row],[Dep Txt]]), ": ",":"), "a.m", "AM",1), "p.m", "PM"),"  AM"," AM"),"  PM", " PM"), 9,100,"")</f>
        <v>01:30 PM</v>
      </c>
      <c r="I114" s="195">
        <f>TIMEVALUE(RTATimings[[#This Row],[Dep Tm Txt]])</f>
        <v>0.5625</v>
      </c>
      <c r="N11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0.5625</v>
      </c>
      <c r="O114" t="s">
        <v>3985</v>
      </c>
    </row>
    <row r="115" spans="1:15" ht="15" x14ac:dyDescent="0.35">
      <c r="A115" s="113" t="s">
        <v>2962</v>
      </c>
      <c r="B115" s="119"/>
      <c r="C115" s="119"/>
      <c r="D115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15" s="126" t="s">
        <v>2976</v>
      </c>
      <c r="F115" s="185" t="str">
        <f>VLOOKUP(RTATimings[[#This Row],[Route Code]], TrueRouteCodes[], 2, FALSE)</f>
        <v>BAMBOLI GMC-ST.CRUZ-PANAJI</v>
      </c>
      <c r="G115" s="143" t="s">
        <v>2970</v>
      </c>
      <c r="H115" s="194" t="str">
        <f>REPLACE(SUBSTITUTE(SUBSTITUTE(SUBSTITUTE(SUBSTITUTE(SUBSTITUTE(TRIM(RTATimings[[#This Row],[Dep Txt]]), ": ",":"), "a.m", "AM",1), "p.m", "PM"),"  AM"," AM"),"  PM", " PM"), 9,100,"")</f>
        <v>02:30 PM</v>
      </c>
      <c r="I115" s="195">
        <f>TIMEVALUE(RTATimings[[#This Row],[Dep Tm Txt]])</f>
        <v>0.60416666666666663</v>
      </c>
      <c r="N11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0.60416666666666663</v>
      </c>
      <c r="O115" t="s">
        <v>3985</v>
      </c>
    </row>
    <row r="116" spans="1:15" ht="15" x14ac:dyDescent="0.35">
      <c r="A116" s="113" t="s">
        <v>2962</v>
      </c>
      <c r="B116" s="119"/>
      <c r="C116" s="119"/>
      <c r="D116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16" s="126" t="s">
        <v>2976</v>
      </c>
      <c r="F116" s="185" t="str">
        <f>VLOOKUP(RTATimings[[#This Row],[Route Code]], TrueRouteCodes[], 2, FALSE)</f>
        <v>BAMBOLI GMC-ST.CRUZ-PANAJI</v>
      </c>
      <c r="G116" s="143" t="s">
        <v>2971</v>
      </c>
      <c r="H116" s="194" t="str">
        <f>REPLACE(SUBSTITUTE(SUBSTITUTE(SUBSTITUTE(SUBSTITUTE(SUBSTITUTE(TRIM(RTATimings[[#This Row],[Dep Txt]]), ": ",":"), "a.m", "AM",1), "p.m", "PM"),"  AM"," AM"),"  PM", " PM"), 9,100,"")</f>
        <v>03:30 PM</v>
      </c>
      <c r="I116" s="195">
        <f>TIMEVALUE(RTATimings[[#This Row],[Dep Tm Txt]])</f>
        <v>0.64583333333333337</v>
      </c>
      <c r="N11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0.64583333333333337</v>
      </c>
      <c r="O116" t="s">
        <v>3985</v>
      </c>
    </row>
    <row r="117" spans="1:15" ht="15" x14ac:dyDescent="0.35">
      <c r="A117" s="113" t="s">
        <v>2962</v>
      </c>
      <c r="B117" s="119"/>
      <c r="C117" s="119"/>
      <c r="D117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17" s="126" t="s">
        <v>2976</v>
      </c>
      <c r="F117" s="185" t="str">
        <f>VLOOKUP(RTATimings[[#This Row],[Route Code]], TrueRouteCodes[], 2, FALSE)</f>
        <v>BAMBOLI GMC-ST.CRUZ-PANAJI</v>
      </c>
      <c r="G117" s="143" t="s">
        <v>2972</v>
      </c>
      <c r="H117" s="194" t="str">
        <f>REPLACE(SUBSTITUTE(SUBSTITUTE(SUBSTITUTE(SUBSTITUTE(SUBSTITUTE(TRIM(RTATimings[[#This Row],[Dep Txt]]), ": ",":"), "a.m", "AM",1), "p.m", "PM"),"  AM"," AM"),"  PM", " PM"), 9,100,"")</f>
        <v>04:30 PM</v>
      </c>
      <c r="I117" s="195">
        <f>TIMEVALUE(RTATimings[[#This Row],[Dep Tm Txt]])</f>
        <v>0.6875</v>
      </c>
      <c r="N11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0.6875</v>
      </c>
      <c r="O117" t="s">
        <v>3985</v>
      </c>
    </row>
    <row r="118" spans="1:15" ht="15" x14ac:dyDescent="0.35">
      <c r="A118" s="113" t="s">
        <v>2962</v>
      </c>
      <c r="B118" s="119"/>
      <c r="C118" s="119"/>
      <c r="D118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18" s="126" t="s">
        <v>2976</v>
      </c>
      <c r="F118" s="185" t="str">
        <f>VLOOKUP(RTATimings[[#This Row],[Route Code]], TrueRouteCodes[], 2, FALSE)</f>
        <v>BAMBOLI GMC-ST.CRUZ-PANAJI</v>
      </c>
      <c r="G118" s="143" t="s">
        <v>2973</v>
      </c>
      <c r="H118" s="194" t="str">
        <f>REPLACE(SUBSTITUTE(SUBSTITUTE(SUBSTITUTE(SUBSTITUTE(SUBSTITUTE(TRIM(RTATimings[[#This Row],[Dep Txt]]), ": ",":"), "a.m", "AM",1), "p.m", "PM"),"  AM"," AM"),"  PM", " PM"), 9,100,"")</f>
        <v>05:30 PM</v>
      </c>
      <c r="I118" s="195">
        <f>TIMEVALUE(RTATimings[[#This Row],[Dep Tm Txt]])</f>
        <v>0.72916666666666663</v>
      </c>
      <c r="N11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0.72916666666666663</v>
      </c>
      <c r="O118" t="s">
        <v>3985</v>
      </c>
    </row>
    <row r="119" spans="1:15" ht="15" x14ac:dyDescent="0.35">
      <c r="A119" s="113" t="s">
        <v>2962</v>
      </c>
      <c r="B119" s="119"/>
      <c r="C119" s="119"/>
      <c r="D119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19" s="126" t="s">
        <v>2976</v>
      </c>
      <c r="F119" s="185" t="str">
        <f>VLOOKUP(RTATimings[[#This Row],[Route Code]], TrueRouteCodes[], 2, FALSE)</f>
        <v>BAMBOLI GMC-ST.CRUZ-PANAJI</v>
      </c>
      <c r="G119" s="143" t="s">
        <v>2974</v>
      </c>
      <c r="H119" s="194" t="str">
        <f>REPLACE(SUBSTITUTE(SUBSTITUTE(SUBSTITUTE(SUBSTITUTE(SUBSTITUTE(TRIM(RTATimings[[#This Row],[Dep Txt]]), ": ",":"), "a.m", "AM",1), "p.m", "PM"),"  AM"," AM"),"  PM", " PM"), 9,100,"")</f>
        <v>06:30 PM</v>
      </c>
      <c r="I119" s="195">
        <f>TIMEVALUE(RTATimings[[#This Row],[Dep Tm Txt]])</f>
        <v>0.77083333333333337</v>
      </c>
      <c r="N11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0.77083333333333337</v>
      </c>
      <c r="O119" t="s">
        <v>3985</v>
      </c>
    </row>
    <row r="120" spans="1:15" ht="15" x14ac:dyDescent="0.35">
      <c r="A120" s="113" t="s">
        <v>2962</v>
      </c>
      <c r="B120" s="119"/>
      <c r="C120" s="119"/>
      <c r="D120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20" s="126" t="s">
        <v>2976</v>
      </c>
      <c r="F120" s="185" t="str">
        <f>VLOOKUP(RTATimings[[#This Row],[Route Code]], TrueRouteCodes[], 2, FALSE)</f>
        <v>BAMBOLI GMC-ST.CRUZ-PANAJI</v>
      </c>
      <c r="G120" s="143" t="s">
        <v>2975</v>
      </c>
      <c r="H120" s="194" t="str">
        <f>REPLACE(SUBSTITUTE(SUBSTITUTE(SUBSTITUTE(SUBSTITUTE(SUBSTITUTE(TRIM(RTATimings[[#This Row],[Dep Txt]]), ": ",":"), "a.m", "AM",1), "p.m", "PM"),"  AM"," AM"),"  PM", " PM"), 9,100,"")</f>
        <v>07:30 PM</v>
      </c>
      <c r="I120" s="195">
        <f>TIMEVALUE(RTATimings[[#This Row],[Dep Tm Txt]])</f>
        <v>0.8125</v>
      </c>
      <c r="N12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0.8125</v>
      </c>
      <c r="O120" t="s">
        <v>3985</v>
      </c>
    </row>
    <row r="121" spans="1:15" ht="15" x14ac:dyDescent="0.35">
      <c r="A121" s="113" t="s">
        <v>2962</v>
      </c>
      <c r="B121" s="119"/>
      <c r="C121" s="119"/>
      <c r="D121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21" s="126" t="s">
        <v>2989</v>
      </c>
      <c r="F121" s="185" t="str">
        <f>VLOOKUP(RTATimings[[#This Row],[Route Code]], TrueRouteCodes[], 2, FALSE)</f>
        <v>PANAJI-ST.CRUZ-BAMBOLI GMC</v>
      </c>
      <c r="G121" s="144" t="s">
        <v>2953</v>
      </c>
      <c r="H121" s="194" t="str">
        <f>REPLACE(SUBSTITUTE(SUBSTITUTE(SUBSTITUTE(SUBSTITUTE(SUBSTITUTE(TRIM(RTATimings[[#This Row],[Dep Txt]]), ": ",":"), "a.m", "AM",1), "p.m", "PM"),"  AM"," AM"),"  PM", " PM"), 9,100,"")</f>
        <v>07:00 AM</v>
      </c>
      <c r="I121" s="195">
        <f>TIMEVALUE(RTATimings[[#This Row],[Dep Tm Txt]])</f>
        <v>0.29166666666666669</v>
      </c>
      <c r="N12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0.29166666666666669</v>
      </c>
      <c r="O121" t="s">
        <v>3985</v>
      </c>
    </row>
    <row r="122" spans="1:15" ht="15" x14ac:dyDescent="0.35">
      <c r="A122" s="113" t="s">
        <v>2962</v>
      </c>
      <c r="B122" s="119"/>
      <c r="C122" s="119"/>
      <c r="D122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22" s="126" t="s">
        <v>2989</v>
      </c>
      <c r="F122" s="185" t="str">
        <f>VLOOKUP(RTATimings[[#This Row],[Route Code]], TrueRouteCodes[], 2, FALSE)</f>
        <v>PANAJI-ST.CRUZ-BAMBOLI GMC</v>
      </c>
      <c r="G122" s="144" t="s">
        <v>2977</v>
      </c>
      <c r="H122" s="194" t="str">
        <f>REPLACE(SUBSTITUTE(SUBSTITUTE(SUBSTITUTE(SUBSTITUTE(SUBSTITUTE(TRIM(RTATimings[[#This Row],[Dep Txt]]), ": ",":"), "a.m", "AM",1), "p.m", "PM"),"  AM"," AM"),"  PM", " PM"), 9,100,"")</f>
        <v>08:00 AM</v>
      </c>
      <c r="I122" s="195">
        <f>TIMEVALUE(RTATimings[[#This Row],[Dep Tm Txt]])</f>
        <v>0.33333333333333331</v>
      </c>
      <c r="N12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0.33333333333333331</v>
      </c>
      <c r="O122" t="s">
        <v>3985</v>
      </c>
    </row>
    <row r="123" spans="1:15" ht="15" x14ac:dyDescent="0.35">
      <c r="A123" s="113" t="s">
        <v>2962</v>
      </c>
      <c r="B123" s="119"/>
      <c r="C123" s="119"/>
      <c r="D123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23" s="126" t="s">
        <v>2989</v>
      </c>
      <c r="F123" s="185" t="str">
        <f>VLOOKUP(RTATimings[[#This Row],[Route Code]], TrueRouteCodes[], 2, FALSE)</f>
        <v>PANAJI-ST.CRUZ-BAMBOLI GMC</v>
      </c>
      <c r="G123" s="144" t="s">
        <v>2978</v>
      </c>
      <c r="H123" s="194" t="str">
        <f>REPLACE(SUBSTITUTE(SUBSTITUTE(SUBSTITUTE(SUBSTITUTE(SUBSTITUTE(TRIM(RTATimings[[#This Row],[Dep Txt]]), ": ",":"), "a.m", "AM",1), "p.m", "PM"),"  AM"," AM"),"  PM", " PM"), 9,100,"")</f>
        <v>09:00 AM</v>
      </c>
      <c r="I123" s="195">
        <f>TIMEVALUE(RTATimings[[#This Row],[Dep Tm Txt]])</f>
        <v>0.375</v>
      </c>
      <c r="N12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0.375</v>
      </c>
      <c r="O123" t="s">
        <v>3985</v>
      </c>
    </row>
    <row r="124" spans="1:15" ht="15" x14ac:dyDescent="0.35">
      <c r="A124" s="113" t="s">
        <v>2962</v>
      </c>
      <c r="B124" s="119"/>
      <c r="C124" s="119"/>
      <c r="D124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24" s="126" t="s">
        <v>2989</v>
      </c>
      <c r="F124" s="185" t="str">
        <f>VLOOKUP(RTATimings[[#This Row],[Route Code]], TrueRouteCodes[], 2, FALSE)</f>
        <v>PANAJI-ST.CRUZ-BAMBOLI GMC</v>
      </c>
      <c r="G124" s="144" t="s">
        <v>2979</v>
      </c>
      <c r="H124" s="194" t="str">
        <f>REPLACE(SUBSTITUTE(SUBSTITUTE(SUBSTITUTE(SUBSTITUTE(SUBSTITUTE(TRIM(RTATimings[[#This Row],[Dep Txt]]), ": ",":"), "a.m", "AM",1), "p.m", "PM"),"  AM"," AM"),"  PM", " PM"), 9,100,"")</f>
        <v>10:00 AM</v>
      </c>
      <c r="I124" s="195">
        <f>TIMEVALUE(RTATimings[[#This Row],[Dep Tm Txt]])</f>
        <v>0.41666666666666669</v>
      </c>
      <c r="N12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0.41666666666666669</v>
      </c>
      <c r="O124" t="s">
        <v>3985</v>
      </c>
    </row>
    <row r="125" spans="1:15" ht="15" x14ac:dyDescent="0.35">
      <c r="A125" s="113" t="s">
        <v>2962</v>
      </c>
      <c r="B125" s="119"/>
      <c r="C125" s="119"/>
      <c r="D125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25" s="126" t="s">
        <v>2989</v>
      </c>
      <c r="F125" s="185" t="str">
        <f>VLOOKUP(RTATimings[[#This Row],[Route Code]], TrueRouteCodes[], 2, FALSE)</f>
        <v>PANAJI-ST.CRUZ-BAMBOLI GMC</v>
      </c>
      <c r="G125" s="144" t="s">
        <v>2980</v>
      </c>
      <c r="H125" s="194" t="str">
        <f>REPLACE(SUBSTITUTE(SUBSTITUTE(SUBSTITUTE(SUBSTITUTE(SUBSTITUTE(TRIM(RTATimings[[#This Row],[Dep Txt]]), ": ",":"), "a.m", "AM",1), "p.m", "PM"),"  AM"," AM"),"  PM", " PM"), 9,100,"")</f>
        <v>11:00 AM</v>
      </c>
      <c r="I125" s="195">
        <f>TIMEVALUE(RTATimings[[#This Row],[Dep Tm Txt]])</f>
        <v>0.45833333333333331</v>
      </c>
      <c r="N12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0.45833333333333331</v>
      </c>
      <c r="O125" t="s">
        <v>3985</v>
      </c>
    </row>
    <row r="126" spans="1:15" ht="15" x14ac:dyDescent="0.35">
      <c r="A126" s="113" t="s">
        <v>2962</v>
      </c>
      <c r="B126" s="119"/>
      <c r="C126" s="119"/>
      <c r="D126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26" s="126" t="s">
        <v>2989</v>
      </c>
      <c r="F126" s="185" t="str">
        <f>VLOOKUP(RTATimings[[#This Row],[Route Code]], TrueRouteCodes[], 2, FALSE)</f>
        <v>PANAJI-ST.CRUZ-BAMBOLI GMC</v>
      </c>
      <c r="G126" s="144" t="s">
        <v>2981</v>
      </c>
      <c r="H126" s="194" t="str">
        <f>REPLACE(SUBSTITUTE(SUBSTITUTE(SUBSTITUTE(SUBSTITUTE(SUBSTITUTE(TRIM(RTATimings[[#This Row],[Dep Txt]]), ": ",":"), "a.m", "AM",1), "p.m", "PM"),"  AM"," AM"),"  PM", " PM"), 9,100,"")</f>
        <v>12:00 AM</v>
      </c>
      <c r="I126" s="195">
        <f>TIMEVALUE(RTATimings[[#This Row],[Dep Tm Txt]])</f>
        <v>0</v>
      </c>
      <c r="N12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</v>
      </c>
      <c r="O126" t="s">
        <v>3985</v>
      </c>
    </row>
    <row r="127" spans="1:15" ht="15" x14ac:dyDescent="0.35">
      <c r="A127" s="113" t="s">
        <v>2962</v>
      </c>
      <c r="B127" s="119"/>
      <c r="C127" s="119"/>
      <c r="D127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27" s="126" t="s">
        <v>2989</v>
      </c>
      <c r="F127" s="185" t="str">
        <f>VLOOKUP(RTATimings[[#This Row],[Route Code]], TrueRouteCodes[], 2, FALSE)</f>
        <v>PANAJI-ST.CRUZ-BAMBOLI GMC</v>
      </c>
      <c r="G127" s="144" t="s">
        <v>2982</v>
      </c>
      <c r="H127" s="194" t="str">
        <f>REPLACE(SUBSTITUTE(SUBSTITUTE(SUBSTITUTE(SUBSTITUTE(SUBSTITUTE(TRIM(RTATimings[[#This Row],[Dep Txt]]), ": ",":"), "a.m", "AM",1), "p.m", "PM"),"  AM"," AM"),"  PM", " PM"), 9,100,"")</f>
        <v>01:00 PM</v>
      </c>
      <c r="I127" s="195">
        <f>TIMEVALUE(RTATimings[[#This Row],[Dep Tm Txt]])</f>
        <v>0.54166666666666663</v>
      </c>
      <c r="N12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0.54166666666666663</v>
      </c>
      <c r="O127" t="s">
        <v>3985</v>
      </c>
    </row>
    <row r="128" spans="1:15" ht="15" x14ac:dyDescent="0.35">
      <c r="A128" s="113" t="s">
        <v>2962</v>
      </c>
      <c r="B128" s="119"/>
      <c r="C128" s="119"/>
      <c r="D128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28" s="126" t="s">
        <v>2989</v>
      </c>
      <c r="F128" s="185" t="str">
        <f>VLOOKUP(RTATimings[[#This Row],[Route Code]], TrueRouteCodes[], 2, FALSE)</f>
        <v>PANAJI-ST.CRUZ-BAMBOLI GMC</v>
      </c>
      <c r="G128" s="144" t="s">
        <v>2983</v>
      </c>
      <c r="H128" s="194" t="str">
        <f>REPLACE(SUBSTITUTE(SUBSTITUTE(SUBSTITUTE(SUBSTITUTE(SUBSTITUTE(TRIM(RTATimings[[#This Row],[Dep Txt]]), ": ",":"), "a.m", "AM",1), "p.m", "PM"),"  AM"," AM"),"  PM", " PM"), 9,100,"")</f>
        <v>02:00 PM</v>
      </c>
      <c r="I128" s="195">
        <f>TIMEVALUE(RTATimings[[#This Row],[Dep Tm Txt]])</f>
        <v>0.58333333333333337</v>
      </c>
      <c r="N12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0.58333333333333337</v>
      </c>
      <c r="O128" t="s">
        <v>3985</v>
      </c>
    </row>
    <row r="129" spans="1:15" ht="15" x14ac:dyDescent="0.35">
      <c r="A129" s="113" t="s">
        <v>2962</v>
      </c>
      <c r="B129" s="119"/>
      <c r="C129" s="119"/>
      <c r="D129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29" s="126" t="s">
        <v>2989</v>
      </c>
      <c r="F129" s="185" t="str">
        <f>VLOOKUP(RTATimings[[#This Row],[Route Code]], TrueRouteCodes[], 2, FALSE)</f>
        <v>PANAJI-ST.CRUZ-BAMBOLI GMC</v>
      </c>
      <c r="G129" s="144" t="s">
        <v>2984</v>
      </c>
      <c r="H129" s="194" t="str">
        <f>REPLACE(SUBSTITUTE(SUBSTITUTE(SUBSTITUTE(SUBSTITUTE(SUBSTITUTE(TRIM(RTATimings[[#This Row],[Dep Txt]]), ": ",":"), "a.m", "AM",1), "p.m", "PM"),"  AM"," AM"),"  PM", " PM"), 9,100,"")</f>
        <v>03:00 PM</v>
      </c>
      <c r="I129" s="195">
        <f>TIMEVALUE(RTATimings[[#This Row],[Dep Tm Txt]])</f>
        <v>0.625</v>
      </c>
      <c r="N12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0.625</v>
      </c>
      <c r="O129" t="s">
        <v>3985</v>
      </c>
    </row>
    <row r="130" spans="1:15" ht="15" x14ac:dyDescent="0.35">
      <c r="A130" s="113" t="s">
        <v>2962</v>
      </c>
      <c r="B130" s="119"/>
      <c r="C130" s="119"/>
      <c r="D130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30" s="126" t="s">
        <v>2989</v>
      </c>
      <c r="F130" s="185" t="str">
        <f>VLOOKUP(RTATimings[[#This Row],[Route Code]], TrueRouteCodes[], 2, FALSE)</f>
        <v>PANAJI-ST.CRUZ-BAMBOLI GMC</v>
      </c>
      <c r="G130" s="144" t="s">
        <v>2985</v>
      </c>
      <c r="H130" s="194" t="str">
        <f>REPLACE(SUBSTITUTE(SUBSTITUTE(SUBSTITUTE(SUBSTITUTE(SUBSTITUTE(TRIM(RTATimings[[#This Row],[Dep Txt]]), ": ",":"), "a.m", "AM",1), "p.m", "PM"),"  AM"," AM"),"  PM", " PM"), 9,100,"")</f>
        <v>04:00 PM</v>
      </c>
      <c r="I130" s="195">
        <f>TIMEVALUE(RTATimings[[#This Row],[Dep Tm Txt]])</f>
        <v>0.66666666666666663</v>
      </c>
      <c r="N13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0.66666666666666663</v>
      </c>
      <c r="O130" t="s">
        <v>3985</v>
      </c>
    </row>
    <row r="131" spans="1:15" ht="15" x14ac:dyDescent="0.35">
      <c r="A131" s="113" t="s">
        <v>2962</v>
      </c>
      <c r="B131" s="119"/>
      <c r="C131" s="119"/>
      <c r="D131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31" s="126" t="s">
        <v>2989</v>
      </c>
      <c r="F131" s="185" t="str">
        <f>VLOOKUP(RTATimings[[#This Row],[Route Code]], TrueRouteCodes[], 2, FALSE)</f>
        <v>PANAJI-ST.CRUZ-BAMBOLI GMC</v>
      </c>
      <c r="G131" s="144" t="s">
        <v>2986</v>
      </c>
      <c r="H131" s="194" t="str">
        <f>REPLACE(SUBSTITUTE(SUBSTITUTE(SUBSTITUTE(SUBSTITUTE(SUBSTITUTE(TRIM(RTATimings[[#This Row],[Dep Txt]]), ": ",":"), "a.m", "AM",1), "p.m", "PM"),"  AM"," AM"),"  PM", " PM"), 9,100,"")</f>
        <v>05:00 PM</v>
      </c>
      <c r="I131" s="195">
        <f>TIMEVALUE(RTATimings[[#This Row],[Dep Tm Txt]])</f>
        <v>0.70833333333333337</v>
      </c>
      <c r="N13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0.70833333333333337</v>
      </c>
      <c r="O131" t="s">
        <v>3985</v>
      </c>
    </row>
    <row r="132" spans="1:15" ht="15" x14ac:dyDescent="0.35">
      <c r="A132" s="113" t="s">
        <v>2962</v>
      </c>
      <c r="B132" s="119"/>
      <c r="C132" s="119"/>
      <c r="D132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32" s="126" t="s">
        <v>2989</v>
      </c>
      <c r="F132" s="185" t="str">
        <f>VLOOKUP(RTATimings[[#This Row],[Route Code]], TrueRouteCodes[], 2, FALSE)</f>
        <v>PANAJI-ST.CRUZ-BAMBOLI GMC</v>
      </c>
      <c r="G132" s="144" t="s">
        <v>2987</v>
      </c>
      <c r="H132" s="194" t="str">
        <f>REPLACE(SUBSTITUTE(SUBSTITUTE(SUBSTITUTE(SUBSTITUTE(SUBSTITUTE(TRIM(RTATimings[[#This Row],[Dep Txt]]), ": ",":"), "a.m", "AM",1), "p.m", "PM"),"  AM"," AM"),"  PM", " PM"), 9,100,"")</f>
        <v>06:00 PM</v>
      </c>
      <c r="I132" s="195">
        <f>TIMEVALUE(RTATimings[[#This Row],[Dep Tm Txt]])</f>
        <v>0.75</v>
      </c>
      <c r="N13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0.75</v>
      </c>
      <c r="O132" t="s">
        <v>3985</v>
      </c>
    </row>
    <row r="133" spans="1:15" ht="15" x14ac:dyDescent="0.35">
      <c r="A133" s="113" t="s">
        <v>2962</v>
      </c>
      <c r="B133" s="119"/>
      <c r="C133" s="119"/>
      <c r="D133" s="185" t="str">
        <f>IF(ISBLANK(RTATimings[[#This Row],[Vehicle No.]]), VLOOKUP(RTATimings[[#This Row],[Rotation Group]], Table9[#All], 4, FALSE), VLOOKUP(RTATimings[[#This Row],[Vehicle No.]], VehLicense,2,FALSE))</f>
        <v>Bambolim to Panaji via St. Cruz &amp; back</v>
      </c>
      <c r="E133" s="126" t="s">
        <v>2989</v>
      </c>
      <c r="F133" s="185" t="str">
        <f>VLOOKUP(RTATimings[[#This Row],[Route Code]], TrueRouteCodes[], 2, FALSE)</f>
        <v>PANAJI-ST.CRUZ-BAMBOLI GMC</v>
      </c>
      <c r="G133" s="144" t="s">
        <v>2988</v>
      </c>
      <c r="H133" s="194" t="str">
        <f>REPLACE(SUBSTITUTE(SUBSTITUTE(SUBSTITUTE(SUBSTITUTE(SUBSTITUTE(TRIM(RTATimings[[#This Row],[Dep Txt]]), ": ",":"), "a.m", "AM",1), "p.m", "PM"),"  AM"," AM"),"  PM", " PM"), 9,100,"")</f>
        <v>07:00 PM</v>
      </c>
      <c r="I133" s="195">
        <f>TIMEVALUE(RTATimings[[#This Row],[Dep Tm Txt]])</f>
        <v>0.79166666666666663</v>
      </c>
      <c r="N13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0.79166666666666663</v>
      </c>
      <c r="O133" t="s">
        <v>3985</v>
      </c>
    </row>
    <row r="134" spans="1:15" ht="16.5" x14ac:dyDescent="0.35">
      <c r="A134" s="115" t="s">
        <v>3080</v>
      </c>
      <c r="B134" s="121"/>
      <c r="C134" s="121"/>
      <c r="D134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34" s="127" t="s">
        <v>2995</v>
      </c>
      <c r="F134" s="189" t="str">
        <f>VLOOKUP(RTATimings[[#This Row],[Route Code]], TrueRouteCodes[], 2, FALSE)</f>
        <v>KUMBHARJUA-MARCEL-PANAJI</v>
      </c>
      <c r="G134" s="145" t="s">
        <v>3392</v>
      </c>
      <c r="H134" s="194" t="str">
        <f>REPLACE(SUBSTITUTE(SUBSTITUTE(SUBSTITUTE(SUBSTITUTE(SUBSTITUTE(TRIM(RTATimings[[#This Row],[Dep Txt]]), ": ",":"), "a.m", "AM",1), "p.m", "PM"),"  AM"," AM"),"  PM", " PM"), 9,100,"")</f>
        <v>06:20 AM</v>
      </c>
      <c r="I134" s="195">
        <f>TIMEVALUE(RTATimings[[#This Row],[Dep Tm Txt]])</f>
        <v>0.2638888888888889</v>
      </c>
      <c r="N13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0.29166666666666669</v>
      </c>
      <c r="O134" t="s">
        <v>3985</v>
      </c>
    </row>
    <row r="135" spans="1:15" ht="16.5" x14ac:dyDescent="0.35">
      <c r="A135" s="115" t="s">
        <v>3080</v>
      </c>
      <c r="B135" s="121"/>
      <c r="C135" s="121"/>
      <c r="D135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35" s="127" t="s">
        <v>2995</v>
      </c>
      <c r="F135" s="189" t="str">
        <f>VLOOKUP(RTATimings[[#This Row],[Route Code]], TrueRouteCodes[], 2, FALSE)</f>
        <v>KUMBHARJUA-MARCEL-PANAJI</v>
      </c>
      <c r="G135" s="145" t="s">
        <v>3394</v>
      </c>
      <c r="H135" s="194" t="str">
        <f>REPLACE(SUBSTITUTE(SUBSTITUTE(SUBSTITUTE(SUBSTITUTE(SUBSTITUTE(TRIM(RTATimings[[#This Row],[Dep Txt]]), ": ",":"), "a.m", "AM",1), "p.m", "PM"),"  AM"," AM"),"  PM", " PM"), 9,100,"")</f>
        <v>08:45 AM</v>
      </c>
      <c r="I135" s="195">
        <f>TIMEVALUE(RTATimings[[#This Row],[Dep Tm Txt]])</f>
        <v>0.36458333333333331</v>
      </c>
      <c r="N13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0.3923611111111111</v>
      </c>
      <c r="O135" t="s">
        <v>3985</v>
      </c>
    </row>
    <row r="136" spans="1:15" ht="16.5" x14ac:dyDescent="0.35">
      <c r="A136" s="115" t="s">
        <v>3080</v>
      </c>
      <c r="B136" s="121"/>
      <c r="C136" s="121"/>
      <c r="D136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36" s="127" t="s">
        <v>2995</v>
      </c>
      <c r="F136" s="189" t="str">
        <f>VLOOKUP(RTATimings[[#This Row],[Route Code]], TrueRouteCodes[], 2, FALSE)</f>
        <v>KUMBHARJUA-MARCEL-PANAJI</v>
      </c>
      <c r="G136" s="145" t="s">
        <v>3396</v>
      </c>
      <c r="H136" s="194" t="str">
        <f>REPLACE(SUBSTITUTE(SUBSTITUTE(SUBSTITUTE(SUBSTITUTE(SUBSTITUTE(TRIM(RTATimings[[#This Row],[Dep Txt]]), ": ",":"), "a.m", "AM",1), "p.m", "PM"),"  AM"," AM"),"  PM", " PM"), 9,100,"")</f>
        <v>11:35 AM</v>
      </c>
      <c r="I136" s="195">
        <f>TIMEVALUE(RTATimings[[#This Row],[Dep Tm Txt]])</f>
        <v>0.4826388888888889</v>
      </c>
      <c r="N13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0.51041666666666663</v>
      </c>
      <c r="O136" t="s">
        <v>3985</v>
      </c>
    </row>
    <row r="137" spans="1:15" ht="16.5" x14ac:dyDescent="0.35">
      <c r="A137" s="115" t="s">
        <v>3080</v>
      </c>
      <c r="B137" s="121"/>
      <c r="C137" s="121"/>
      <c r="D137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37" s="127" t="s">
        <v>2995</v>
      </c>
      <c r="F137" s="189" t="str">
        <f>VLOOKUP(RTATimings[[#This Row],[Route Code]], TrueRouteCodes[], 2, FALSE)</f>
        <v>KUMBHARJUA-MARCEL-PANAJI</v>
      </c>
      <c r="G137" s="145" t="s">
        <v>3398</v>
      </c>
      <c r="H137" s="194" t="str">
        <f>REPLACE(SUBSTITUTE(SUBSTITUTE(SUBSTITUTE(SUBSTITUTE(SUBSTITUTE(TRIM(RTATimings[[#This Row],[Dep Txt]]), ": ",":"), "a.m", "AM",1), "p.m", "PM"),"  AM"," AM"),"  PM", " PM"), 9,100,"")</f>
        <v>03:20 PM</v>
      </c>
      <c r="I137" s="195">
        <f>TIMEVALUE(RTATimings[[#This Row],[Dep Tm Txt]])</f>
        <v>0.63888888888888895</v>
      </c>
      <c r="N13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0.66666666666666674</v>
      </c>
      <c r="O137" t="s">
        <v>3985</v>
      </c>
    </row>
    <row r="138" spans="1:15" ht="16.5" x14ac:dyDescent="0.35">
      <c r="A138" s="115" t="s">
        <v>3080</v>
      </c>
      <c r="B138" s="121"/>
      <c r="C138" s="121"/>
      <c r="D138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38" s="127" t="s">
        <v>2995</v>
      </c>
      <c r="F138" s="189" t="str">
        <f>VLOOKUP(RTATimings[[#This Row],[Route Code]], TrueRouteCodes[], 2, FALSE)</f>
        <v>KUMBHARJUA-MARCEL-PANAJI</v>
      </c>
      <c r="G138" s="145" t="s">
        <v>3400</v>
      </c>
      <c r="H138" s="194" t="str">
        <f>REPLACE(SUBSTITUTE(SUBSTITUTE(SUBSTITUTE(SUBSTITUTE(SUBSTITUTE(TRIM(RTATimings[[#This Row],[Dep Txt]]), ": ",":"), "a.m", "AM",1), "p.m", "PM"),"  AM"," AM"),"  PM", " PM"), 9,100,"")</f>
        <v>06:05 PM</v>
      </c>
      <c r="I138" s="195">
        <f>TIMEVALUE(RTATimings[[#This Row],[Dep Tm Txt]])</f>
        <v>0.75347222222222221</v>
      </c>
      <c r="N13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0.78125</v>
      </c>
      <c r="O138" t="s">
        <v>3985</v>
      </c>
    </row>
    <row r="139" spans="1:15" ht="16.5" x14ac:dyDescent="0.35">
      <c r="A139" s="115" t="s">
        <v>3080</v>
      </c>
      <c r="B139" s="121"/>
      <c r="C139" s="121"/>
      <c r="D139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39" s="126" t="s">
        <v>3005</v>
      </c>
      <c r="F139" s="185" t="str">
        <f>VLOOKUP(RTATimings[[#This Row],[Route Code]], TrueRouteCodes[], 2, FALSE)</f>
        <v>PANAJI-MARCEL-KUMBHARJUA</v>
      </c>
      <c r="G139" s="145" t="s">
        <v>3393</v>
      </c>
      <c r="H139" s="194" t="str">
        <f>REPLACE(SUBSTITUTE(SUBSTITUTE(SUBSTITUTE(SUBSTITUTE(SUBSTITUTE(TRIM(RTATimings[[#This Row],[Dep Txt]]), ": ",":"), "a.m", "AM",1), "p.m", "PM"),"  AM"," AM"),"  PM", " PM"), 9,100,"")</f>
        <v>07:30 AM</v>
      </c>
      <c r="I139" s="195">
        <f>TIMEVALUE(RTATimings[[#This Row],[Dep Tm Txt]])</f>
        <v>0.3125</v>
      </c>
      <c r="N13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0.34027777777777779</v>
      </c>
      <c r="O139" t="s">
        <v>3985</v>
      </c>
    </row>
    <row r="140" spans="1:15" ht="16.5" x14ac:dyDescent="0.35">
      <c r="A140" s="115" t="s">
        <v>3080</v>
      </c>
      <c r="B140" s="121"/>
      <c r="C140" s="121"/>
      <c r="D140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40" s="126" t="s">
        <v>3005</v>
      </c>
      <c r="F140" s="185" t="str">
        <f>VLOOKUP(RTATimings[[#This Row],[Route Code]], TrueRouteCodes[], 2, FALSE)</f>
        <v>PANAJI-MARCEL-KUMBHARJUA</v>
      </c>
      <c r="G140" s="145" t="s">
        <v>3395</v>
      </c>
      <c r="H140" s="194" t="str">
        <f>REPLACE(SUBSTITUTE(SUBSTITUTE(SUBSTITUTE(SUBSTITUTE(SUBSTITUTE(TRIM(RTATimings[[#This Row],[Dep Txt]]), ": ",":"), "a.m", "AM",1), "p.m", "PM"),"  AM"," AM"),"  PM", " PM"), 9,100,"")</f>
        <v>10:25 AM</v>
      </c>
      <c r="I140" s="195">
        <f>TIMEVALUE(RTATimings[[#This Row],[Dep Tm Txt]])</f>
        <v>0.43402777777777773</v>
      </c>
      <c r="N14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0.46180555555555552</v>
      </c>
      <c r="O140" t="s">
        <v>3985</v>
      </c>
    </row>
    <row r="141" spans="1:15" ht="16.5" x14ac:dyDescent="0.35">
      <c r="A141" s="115" t="s">
        <v>3080</v>
      </c>
      <c r="B141" s="121"/>
      <c r="C141" s="121"/>
      <c r="D141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41" s="126" t="s">
        <v>3005</v>
      </c>
      <c r="F141" s="185" t="str">
        <f>VLOOKUP(RTATimings[[#This Row],[Route Code]], TrueRouteCodes[], 2, FALSE)</f>
        <v>PANAJI-MARCEL-KUMBHARJUA</v>
      </c>
      <c r="G141" s="145" t="s">
        <v>3397</v>
      </c>
      <c r="H141" s="194" t="str">
        <f>REPLACE(SUBSTITUTE(SUBSTITUTE(SUBSTITUTE(SUBSTITUTE(SUBSTITUTE(TRIM(RTATimings[[#This Row],[Dep Txt]]), ": ",":"), "a.m", "AM",1), "p.m", "PM"),"  AM"," AM"),"  PM", " PM"), 9,100,"")</f>
        <v>01:35 PM</v>
      </c>
      <c r="I141" s="195">
        <f>TIMEVALUE(RTATimings[[#This Row],[Dep Tm Txt]])</f>
        <v>0.56597222222222221</v>
      </c>
      <c r="N14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0.59375</v>
      </c>
      <c r="O141" t="s">
        <v>3985</v>
      </c>
    </row>
    <row r="142" spans="1:15" ht="16.5" x14ac:dyDescent="0.35">
      <c r="A142" s="115" t="s">
        <v>3080</v>
      </c>
      <c r="B142" s="121"/>
      <c r="C142" s="121"/>
      <c r="D142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42" s="126" t="s">
        <v>3005</v>
      </c>
      <c r="F142" s="185" t="str">
        <f>VLOOKUP(RTATimings[[#This Row],[Route Code]], TrueRouteCodes[], 2, FALSE)</f>
        <v>PANAJI-MARCEL-KUMBHARJUA</v>
      </c>
      <c r="G142" s="145" t="s">
        <v>3399</v>
      </c>
      <c r="H142" s="194" t="str">
        <f>REPLACE(SUBSTITUTE(SUBSTITUTE(SUBSTITUTE(SUBSTITUTE(SUBSTITUTE(TRIM(RTATimings[[#This Row],[Dep Txt]]), ": ",":"), "a.m", "AM",1), "p.m", "PM"),"  AM"," AM"),"  PM", " PM"), 9,100,"")</f>
        <v>05:25 PM</v>
      </c>
      <c r="I142" s="195">
        <f>TIMEVALUE(RTATimings[[#This Row],[Dep Tm Txt]])</f>
        <v>0.72569444444444453</v>
      </c>
      <c r="N14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0.75347222222222232</v>
      </c>
      <c r="O142" t="s">
        <v>3985</v>
      </c>
    </row>
    <row r="143" spans="1:15" ht="16.5" x14ac:dyDescent="0.35">
      <c r="A143" s="115" t="s">
        <v>3080</v>
      </c>
      <c r="B143" s="121"/>
      <c r="C143" s="121"/>
      <c r="D143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43" s="126" t="s">
        <v>3005</v>
      </c>
      <c r="F143" s="185" t="str">
        <f>VLOOKUP(RTATimings[[#This Row],[Route Code]], TrueRouteCodes[], 2, FALSE)</f>
        <v>PANAJI-MARCEL-KUMBHARJUA</v>
      </c>
      <c r="G143" s="145" t="s">
        <v>3401</v>
      </c>
      <c r="H143" s="194" t="str">
        <f>REPLACE(SUBSTITUTE(SUBSTITUTE(SUBSTITUTE(SUBSTITUTE(SUBSTITUTE(TRIM(RTATimings[[#This Row],[Dep Txt]]), ": ",":"), "a.m", "AM",1), "p.m", "PM"),"  AM"," AM"),"  PM", " PM"), 9,100,"")</f>
        <v>08:10 PM</v>
      </c>
      <c r="I143" s="195">
        <f>TIMEVALUE(RTATimings[[#This Row],[Dep Tm Txt]])</f>
        <v>0.84027777777777779</v>
      </c>
      <c r="N14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0.86805555555555558</v>
      </c>
      <c r="O143" t="s">
        <v>3985</v>
      </c>
    </row>
    <row r="144" spans="1:15" x14ac:dyDescent="0.35">
      <c r="A144" s="115" t="s">
        <v>3083</v>
      </c>
      <c r="B144" s="121"/>
      <c r="C144" s="121"/>
      <c r="D144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44" s="126" t="s">
        <v>2994</v>
      </c>
      <c r="F144" s="185" t="str">
        <f>VLOOKUP(RTATimings[[#This Row],[Route Code]], TrueRouteCodes[], 2, FALSE)</f>
        <v>Kumbharjua Gawant-Khandola-PANAJI</v>
      </c>
      <c r="G144" s="139" t="s">
        <v>3402</v>
      </c>
      <c r="H144" s="194" t="str">
        <f>REPLACE(SUBSTITUTE(SUBSTITUTE(SUBSTITUTE(SUBSTITUTE(SUBSTITUTE(TRIM(RTATimings[[#This Row],[Dep Txt]]), ": ",":"), "a.m", "AM",1), "p.m", "PM"),"  AM"," AM"),"  PM", " PM"), 9,100,"")</f>
        <v>05:45 AM</v>
      </c>
      <c r="I144" s="195">
        <f>TIMEVALUE(RTATimings[[#This Row],[Dep Tm Txt]])</f>
        <v>0.23958333333333334</v>
      </c>
      <c r="N14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0.2673611111111111</v>
      </c>
      <c r="O144" t="s">
        <v>3985</v>
      </c>
    </row>
    <row r="145" spans="1:15" ht="16.5" thickBot="1" x14ac:dyDescent="0.4">
      <c r="A145" s="115" t="s">
        <v>3083</v>
      </c>
      <c r="B145" s="122"/>
      <c r="C145" s="122"/>
      <c r="D145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45" s="126" t="s">
        <v>4120</v>
      </c>
      <c r="F145" s="185" t="str">
        <f>VLOOKUP(RTATimings[[#This Row],[Route Code]], TrueRouteCodes[], 2, FALSE)</f>
        <v>PANAJI-MARCEL-AMONA</v>
      </c>
      <c r="G145" s="146" t="s">
        <v>3403</v>
      </c>
      <c r="H145" s="194" t="str">
        <f>REPLACE(SUBSTITUTE(SUBSTITUTE(SUBSTITUTE(SUBSTITUTE(SUBSTITUTE(TRIM(RTATimings[[#This Row],[Dep Txt]]), ": ",":"), "a.m", "AM",1), "p.m", "PM"),"  AM"," AM"),"  PM", " PM"), 9,100,"")</f>
        <v>06:45 AM</v>
      </c>
      <c r="I145" s="195">
        <f>TIMEVALUE(RTATimings[[#This Row],[Dep Tm Txt]])</f>
        <v>0.28125</v>
      </c>
      <c r="N14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0.28125</v>
      </c>
      <c r="O145" t="s">
        <v>3985</v>
      </c>
    </row>
    <row r="146" spans="1:15" ht="16.5" thickBot="1" x14ac:dyDescent="0.4">
      <c r="A146" s="115" t="s">
        <v>3083</v>
      </c>
      <c r="B146" s="122"/>
      <c r="C146" s="122"/>
      <c r="D146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46" s="126" t="s">
        <v>4050</v>
      </c>
      <c r="F146" s="185" t="str">
        <f>VLOOKUP(RTATimings[[#This Row],[Route Code]], TrueRouteCodes[], 2, FALSE)</f>
        <v>AMONA-Khandola Ferry-PANAJI</v>
      </c>
      <c r="G146" s="147" t="s">
        <v>3404</v>
      </c>
      <c r="H146" s="194" t="str">
        <f>REPLACE(SUBSTITUTE(SUBSTITUTE(SUBSTITUTE(SUBSTITUTE(SUBSTITUTE(TRIM(RTATimings[[#This Row],[Dep Txt]]), ": ",":"), "a.m", "AM",1), "p.m", "PM"),"  AM"," AM"),"  PM", " PM"), 9,100,"")</f>
        <v>07:40 AM</v>
      </c>
      <c r="I146" s="195">
        <f>TIMEVALUE(RTATimings[[#This Row],[Dep Tm Txt]])</f>
        <v>0.31944444444444448</v>
      </c>
      <c r="N14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0.31944444444444448</v>
      </c>
      <c r="O146" t="s">
        <v>3985</v>
      </c>
    </row>
    <row r="147" spans="1:15" ht="32.5" thickBot="1" x14ac:dyDescent="0.4">
      <c r="A147" s="115" t="s">
        <v>3083</v>
      </c>
      <c r="B147" s="122"/>
      <c r="C147" s="122"/>
      <c r="D147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47" s="126" t="s">
        <v>3005</v>
      </c>
      <c r="F147" s="185" t="str">
        <f>VLOOKUP(RTATimings[[#This Row],[Route Code]], TrueRouteCodes[], 2, FALSE)</f>
        <v>PANAJI-MARCEL-KUMBHARJUA</v>
      </c>
      <c r="G147" s="146" t="s">
        <v>3406</v>
      </c>
      <c r="H147" s="194" t="str">
        <f>REPLACE(SUBSTITUTE(SUBSTITUTE(SUBSTITUTE(SUBSTITUTE(SUBSTITUTE(TRIM(RTATimings[[#This Row],[Dep Txt]]), ": ",":"), "a.m", "AM",1), "p.m", "PM"),"  AM"," AM"),"  PM", " PM"), 9,100,"")</f>
        <v>09:40 AM</v>
      </c>
      <c r="I147" s="195">
        <f>TIMEVALUE(RTATimings[[#This Row],[Dep Tm Txt]])</f>
        <v>0.40277777777777773</v>
      </c>
      <c r="N14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0.43055555555555552</v>
      </c>
      <c r="O147" t="s">
        <v>3985</v>
      </c>
    </row>
    <row r="148" spans="1:15" ht="16.5" thickBot="1" x14ac:dyDescent="0.4">
      <c r="A148" s="115" t="s">
        <v>3083</v>
      </c>
      <c r="B148" s="122"/>
      <c r="C148" s="122"/>
      <c r="D148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48" s="126" t="s">
        <v>4050</v>
      </c>
      <c r="F148" s="185" t="str">
        <f>VLOOKUP(RTATimings[[#This Row],[Route Code]], TrueRouteCodes[], 2, FALSE)</f>
        <v>AMONA-Khandola Ferry-PANAJI</v>
      </c>
      <c r="G148" s="147" t="s">
        <v>2955</v>
      </c>
      <c r="H148" s="194" t="str">
        <f>REPLACE(SUBSTITUTE(SUBSTITUTE(SUBSTITUTE(SUBSTITUTE(SUBSTITUTE(TRIM(RTATimings[[#This Row],[Dep Txt]]), ": ",":"), "a.m", "AM",1), "p.m", "PM"),"  AM"," AM"),"  PM", " PM"), 9,100,"")</f>
        <v>02:10 PM</v>
      </c>
      <c r="I148" s="195">
        <f>TIMEVALUE(RTATimings[[#This Row],[Dep Tm Txt]])</f>
        <v>0.59027777777777779</v>
      </c>
      <c r="N14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0.59027777777777779</v>
      </c>
      <c r="O148" t="s">
        <v>3985</v>
      </c>
    </row>
    <row r="149" spans="1:15" ht="16.5" thickBot="1" x14ac:dyDescent="0.4">
      <c r="A149" s="115" t="s">
        <v>3083</v>
      </c>
      <c r="B149" s="122"/>
      <c r="C149" s="122"/>
      <c r="D149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49" s="126" t="s">
        <v>4050</v>
      </c>
      <c r="F149" s="185" t="str">
        <f>VLOOKUP(RTATimings[[#This Row],[Route Code]], TrueRouteCodes[], 2, FALSE)</f>
        <v>AMONA-Khandola Ferry-PANAJI</v>
      </c>
      <c r="G149" s="147" t="s">
        <v>3408</v>
      </c>
      <c r="H149" s="194" t="str">
        <f>REPLACE(SUBSTITUTE(SUBSTITUTE(SUBSTITUTE(SUBSTITUTE(SUBSTITUTE(TRIM(RTATimings[[#This Row],[Dep Txt]]), ": ",":"), "a.m", "AM",1), "p.m", "PM"),"  AM"," AM"),"  PM", " PM"), 9,100,"")</f>
        <v>04:20 PM</v>
      </c>
      <c r="I149" s="195">
        <f>TIMEVALUE(RTATimings[[#This Row],[Dep Tm Txt]])</f>
        <v>0.68055555555555547</v>
      </c>
      <c r="N14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0.68055555555555547</v>
      </c>
      <c r="O149" t="s">
        <v>3985</v>
      </c>
    </row>
    <row r="150" spans="1:15" ht="16.5" thickBot="1" x14ac:dyDescent="0.4">
      <c r="A150" s="115" t="s">
        <v>3083</v>
      </c>
      <c r="B150" s="122"/>
      <c r="C150" s="122"/>
      <c r="D150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50" s="126" t="s">
        <v>4050</v>
      </c>
      <c r="F150" s="185" t="str">
        <f>VLOOKUP(RTATimings[[#This Row],[Route Code]], TrueRouteCodes[], 2, FALSE)</f>
        <v>AMONA-Khandola Ferry-PANAJI</v>
      </c>
      <c r="G150" s="147" t="s">
        <v>3409</v>
      </c>
      <c r="H150" s="194" t="str">
        <f>REPLACE(SUBSTITUTE(SUBSTITUTE(SUBSTITUTE(SUBSTITUTE(SUBSTITUTE(TRIM(RTATimings[[#This Row],[Dep Txt]]), ": ",":"), "a.m", "AM",1), "p.m", "PM"),"  AM"," AM"),"  PM", " PM"), 9,100,"")</f>
        <v>06:45 PM</v>
      </c>
      <c r="I150" s="195">
        <f>TIMEVALUE(RTATimings[[#This Row],[Dep Tm Txt]])</f>
        <v>0.78125</v>
      </c>
      <c r="N15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0.78125</v>
      </c>
      <c r="O150" t="s">
        <v>3985</v>
      </c>
    </row>
    <row r="151" spans="1:15" ht="16.5" thickBot="1" x14ac:dyDescent="0.4">
      <c r="A151" s="115" t="s">
        <v>3083</v>
      </c>
      <c r="B151" s="122"/>
      <c r="C151" s="122"/>
      <c r="D151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51" s="126" t="s">
        <v>4118</v>
      </c>
      <c r="F151" s="185" t="str">
        <f>VLOOKUP(RTATimings[[#This Row],[Route Code]], TrueRouteCodes[], 2, FALSE)</f>
        <v>PANAJI-Khandola Ferry-AMONA</v>
      </c>
      <c r="G151" s="146" t="s">
        <v>2861</v>
      </c>
      <c r="H151" s="194" t="str">
        <f>REPLACE(SUBSTITUTE(SUBSTITUTE(SUBSTITUTE(SUBSTITUTE(SUBSTITUTE(TRIM(RTATimings[[#This Row],[Dep Txt]]), ": ",":"), "a.m", "AM",1), "p.m", "PM"),"  AM"," AM"),"  PM", " PM"), 9,100,"")</f>
        <v>13:20 PM</v>
      </c>
      <c r="I151" s="195" t="e">
        <f>TIMEVALUE(RTATimings[[#This Row],[Dep Tm Txt]])</f>
        <v>#VALUE!</v>
      </c>
      <c r="N1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51" t="s">
        <v>3985</v>
      </c>
    </row>
    <row r="152" spans="1:15" ht="16.5" thickBot="1" x14ac:dyDescent="0.4">
      <c r="A152" s="115" t="s">
        <v>3083</v>
      </c>
      <c r="B152" s="122"/>
      <c r="C152" s="122"/>
      <c r="D152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52" s="126" t="s">
        <v>4118</v>
      </c>
      <c r="F152" s="185" t="str">
        <f>VLOOKUP(RTATimings[[#This Row],[Route Code]], TrueRouteCodes[], 2, FALSE)</f>
        <v>PANAJI-Khandola Ferry-AMONA</v>
      </c>
      <c r="G152" s="146" t="s">
        <v>3410</v>
      </c>
      <c r="H152" s="194" t="str">
        <f>REPLACE(SUBSTITUTE(SUBSTITUTE(SUBSTITUTE(SUBSTITUTE(SUBSTITUTE(TRIM(RTATimings[[#This Row],[Dep Txt]]), ": ",":"), "a.m", "AM",1), "p.m", "PM"),"  AM"," AM"),"  PM", " PM"), 9,100,"")</f>
        <v>15:20 PM</v>
      </c>
      <c r="I152" s="195" t="e">
        <f>TIMEVALUE(RTATimings[[#This Row],[Dep Tm Txt]])</f>
        <v>#VALUE!</v>
      </c>
      <c r="N1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52" t="s">
        <v>3985</v>
      </c>
    </row>
    <row r="153" spans="1:15" ht="32.5" thickBot="1" x14ac:dyDescent="0.4">
      <c r="A153" s="115" t="s">
        <v>3083</v>
      </c>
      <c r="B153" s="122"/>
      <c r="C153" s="122"/>
      <c r="D153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53" s="126" t="s">
        <v>4118</v>
      </c>
      <c r="F153" s="185" t="str">
        <f>VLOOKUP(RTATimings[[#This Row],[Route Code]], TrueRouteCodes[], 2, FALSE)</f>
        <v>PANAJI-Khandola Ferry-AMONA</v>
      </c>
      <c r="G153" s="146" t="s">
        <v>3411</v>
      </c>
      <c r="H153" s="194" t="str">
        <f>REPLACE(SUBSTITUTE(SUBSTITUTE(SUBSTITUTE(SUBSTITUTE(SUBSTITUTE(TRIM(RTATimings[[#This Row],[Dep Txt]]), ": ",":"), "a.m", "AM",1), "p.m", "PM"),"  AM"," AM"),"  PM", " PM"), 9,100,"")</f>
        <v>17:50 PM</v>
      </c>
      <c r="I153" s="195" t="e">
        <f>TIMEVALUE(RTATimings[[#This Row],[Dep Tm Txt]])</f>
        <v>#VALUE!</v>
      </c>
      <c r="N1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53" t="s">
        <v>3985</v>
      </c>
    </row>
    <row r="154" spans="1:15" ht="16.5" thickBot="1" x14ac:dyDescent="0.4">
      <c r="A154" s="115" t="s">
        <v>3083</v>
      </c>
      <c r="B154" s="122"/>
      <c r="C154" s="122"/>
      <c r="D154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54" s="126" t="s">
        <v>3005</v>
      </c>
      <c r="F154" s="185" t="str">
        <f>VLOOKUP(RTATimings[[#This Row],[Route Code]], TrueRouteCodes[], 2, FALSE)</f>
        <v>PANAJI-MARCEL-KUMBHARJUA</v>
      </c>
      <c r="G154" s="146" t="s">
        <v>3412</v>
      </c>
      <c r="H154" s="194" t="str">
        <f>REPLACE(SUBSTITUTE(SUBSTITUTE(SUBSTITUTE(SUBSTITUTE(SUBSTITUTE(TRIM(RTATimings[[#This Row],[Dep Txt]]), ": ",":"), "a.m", "AM",1), "p.m", "PM"),"  AM"," AM"),"  PM", " PM"), 9,100,"")</f>
        <v>20:20 PM</v>
      </c>
      <c r="I154" s="195" t="e">
        <f>TIMEVALUE(RTATimings[[#This Row],[Dep Tm Txt]])</f>
        <v>#VALUE!</v>
      </c>
      <c r="N1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54" t="s">
        <v>3985</v>
      </c>
    </row>
    <row r="155" spans="1:15" ht="16.5" thickBot="1" x14ac:dyDescent="0.4">
      <c r="A155" s="115" t="s">
        <v>3083</v>
      </c>
      <c r="B155" s="122"/>
      <c r="C155" s="122"/>
      <c r="D155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55" s="126" t="s">
        <v>2994</v>
      </c>
      <c r="F155" s="185" t="str">
        <f>VLOOKUP(RTATimings[[#This Row],[Route Code]], TrueRouteCodes[], 2, FALSE)</f>
        <v>Kumbharjua Gawant-Khandola-PANAJI</v>
      </c>
      <c r="G155" s="147" t="s">
        <v>3407</v>
      </c>
      <c r="H155" s="194" t="str">
        <f>REPLACE(SUBSTITUTE(SUBSTITUTE(SUBSTITUTE(SUBSTITUTE(SUBSTITUTE(TRIM(RTATimings[[#This Row],[Dep Txt]]), ": ",":"), "a.m", "AM",1), "p.m", "PM"),"  AM"," AM"),"  PM", " PM"), 9,100,"")</f>
        <v>10:40 AM</v>
      </c>
      <c r="I155" s="195">
        <f>TIMEVALUE(RTATimings[[#This Row],[Dep Tm Txt]])</f>
        <v>0.44444444444444442</v>
      </c>
      <c r="N15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0.47222222222222221</v>
      </c>
      <c r="O155" t="s">
        <v>3985</v>
      </c>
    </row>
    <row r="156" spans="1:15" ht="32.5" thickBot="1" x14ac:dyDescent="0.4">
      <c r="A156" s="113" t="s">
        <v>3085</v>
      </c>
      <c r="B156" s="119"/>
      <c r="C156" s="119"/>
      <c r="D156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56" s="126" t="s">
        <v>3961</v>
      </c>
      <c r="F156" s="185" t="e">
        <f>VLOOKUP(RTATimings[[#This Row],[Route Code]], TrueRouteCodes[], 2, FALSE)</f>
        <v>#N/A</v>
      </c>
      <c r="G156" s="147" t="s">
        <v>3413</v>
      </c>
      <c r="H156" s="194" t="str">
        <f>REPLACE(SUBSTITUTE(SUBSTITUTE(SUBSTITUTE(SUBSTITUTE(SUBSTITUTE(TRIM(RTATimings[[#This Row],[Dep Txt]]), ": ",":"), "a.m", "AM",1), "p.m", "PM"),"  AM"," AM"),"  PM", " PM"), 9,100,"")</f>
        <v>06:10 AM</v>
      </c>
      <c r="I156" s="195">
        <f>TIMEVALUE(RTATimings[[#This Row],[Dep Tm Txt]])</f>
        <v>0.25694444444444448</v>
      </c>
      <c r="N1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56" t="s">
        <v>3985</v>
      </c>
    </row>
    <row r="157" spans="1:15" ht="32.5" thickBot="1" x14ac:dyDescent="0.4">
      <c r="A157" s="113" t="s">
        <v>3085</v>
      </c>
      <c r="B157" s="119"/>
      <c r="C157" s="119"/>
      <c r="D157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57" s="126" t="s">
        <v>2993</v>
      </c>
      <c r="F157" s="185" t="e">
        <f>VLOOKUP(RTATimings[[#This Row],[Route Code]], TrueRouteCodes[], 2, FALSE)</f>
        <v>#N/A</v>
      </c>
      <c r="G157" s="147" t="s">
        <v>3416</v>
      </c>
      <c r="H157" s="194" t="str">
        <f>REPLACE(SUBSTITUTE(SUBSTITUTE(SUBSTITUTE(SUBSTITUTE(SUBSTITUTE(TRIM(RTATimings[[#This Row],[Dep Txt]]), ": ",":"), "a.m", "AM",1), "p.m", "PM"),"  AM"," AM"),"  PM", " PM"), 9,100,"")</f>
        <v>10:30 AM</v>
      </c>
      <c r="I157" s="195">
        <f>TIMEVALUE(RTATimings[[#This Row],[Dep Tm Txt]])</f>
        <v>0.4375</v>
      </c>
      <c r="N1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57" t="s">
        <v>3985</v>
      </c>
    </row>
    <row r="158" spans="1:15" ht="32.5" thickBot="1" x14ac:dyDescent="0.4">
      <c r="A158" s="113" t="s">
        <v>3085</v>
      </c>
      <c r="B158" s="119"/>
      <c r="C158" s="119"/>
      <c r="D158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58" s="126" t="s">
        <v>2993</v>
      </c>
      <c r="F158" s="185" t="e">
        <f>VLOOKUP(RTATimings[[#This Row],[Route Code]], TrueRouteCodes[], 2, FALSE)</f>
        <v>#N/A</v>
      </c>
      <c r="G158" s="147" t="s">
        <v>3418</v>
      </c>
      <c r="H158" s="194" t="str">
        <f>REPLACE(SUBSTITUTE(SUBSTITUTE(SUBSTITUTE(SUBSTITUTE(SUBSTITUTE(TRIM(RTATimings[[#This Row],[Dep Txt]]), ": ",":"), "a.m", "AM",1), "p.m", "PM"),"  AM"," AM"),"  PM", " PM"), 9,100,"")</f>
        <v>01:40 PM</v>
      </c>
      <c r="I158" s="195">
        <f>TIMEVALUE(RTATimings[[#This Row],[Dep Tm Txt]])</f>
        <v>0.56944444444444442</v>
      </c>
      <c r="N1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58" t="s">
        <v>3985</v>
      </c>
    </row>
    <row r="159" spans="1:15" ht="32.5" thickBot="1" x14ac:dyDescent="0.4">
      <c r="A159" s="113" t="s">
        <v>3085</v>
      </c>
      <c r="B159" s="119"/>
      <c r="C159" s="119"/>
      <c r="D159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59" s="126" t="s">
        <v>2993</v>
      </c>
      <c r="F159" s="185" t="e">
        <f>VLOOKUP(RTATimings[[#This Row],[Route Code]], TrueRouteCodes[], 2, FALSE)</f>
        <v>#N/A</v>
      </c>
      <c r="G159" s="147" t="s">
        <v>3420</v>
      </c>
      <c r="H159" s="194" t="str">
        <f>REPLACE(SUBSTITUTE(SUBSTITUTE(SUBSTITUTE(SUBSTITUTE(SUBSTITUTE(TRIM(RTATimings[[#This Row],[Dep Txt]]), ": ",":"), "a.m", "AM",1), "p.m", "PM"),"  AM"," AM"),"  PM", " PM"), 9,100,"")</f>
        <v>04:35 PM</v>
      </c>
      <c r="I159" s="195">
        <f>TIMEVALUE(RTATimings[[#This Row],[Dep Tm Txt]])</f>
        <v>0.69097222222222221</v>
      </c>
      <c r="N1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59" t="s">
        <v>3985</v>
      </c>
    </row>
    <row r="160" spans="1:15" ht="48.5" thickBot="1" x14ac:dyDescent="0.4">
      <c r="A160" s="113" t="s">
        <v>3085</v>
      </c>
      <c r="B160" s="119"/>
      <c r="C160" s="119"/>
      <c r="D160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60" s="126" t="s">
        <v>3965</v>
      </c>
      <c r="F160" s="185" t="e">
        <f>VLOOKUP(RTATimings[[#This Row],[Route Code]], TrueRouteCodes[], 2, FALSE)</f>
        <v>#N/A</v>
      </c>
      <c r="G160" s="147" t="s">
        <v>3414</v>
      </c>
      <c r="H160" s="194" t="str">
        <f>REPLACE(SUBSTITUTE(SUBSTITUTE(SUBSTITUTE(SUBSTITUTE(SUBSTITUTE(TRIM(RTATimings[[#This Row],[Dep Txt]]), ": ",":"), "a.m", "AM",1), "p.m", "PM"),"  AM"," AM"),"  PM", " PM"), 9,100,"")</f>
        <v>07:00 AM</v>
      </c>
      <c r="I160" s="195">
        <f>TIMEVALUE(RTATimings[[#This Row],[Dep Tm Txt]])</f>
        <v>0.29166666666666669</v>
      </c>
      <c r="N1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60" t="s">
        <v>3985</v>
      </c>
    </row>
    <row r="161" spans="1:15" ht="48.5" thickBot="1" x14ac:dyDescent="0.4">
      <c r="A161" s="113" t="s">
        <v>3085</v>
      </c>
      <c r="B161" s="119"/>
      <c r="C161" s="119"/>
      <c r="D161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61" s="126" t="s">
        <v>3004</v>
      </c>
      <c r="F161" s="185" t="e">
        <f>VLOOKUP(RTATimings[[#This Row],[Route Code]], TrueRouteCodes[], 2, FALSE)</f>
        <v>#N/A</v>
      </c>
      <c r="G161" s="146" t="s">
        <v>3417</v>
      </c>
      <c r="H161" s="194" t="str">
        <f>REPLACE(SUBSTITUTE(SUBSTITUTE(SUBSTITUTE(SUBSTITUTE(SUBSTITUTE(TRIM(RTATimings[[#This Row],[Dep Txt]]), ": ",":"), "a.m", "AM",1), "p.m", "PM"),"  AM"," AM"),"  PM", " PM"), 9,100,"")</f>
        <v>09:25 AM</v>
      </c>
      <c r="I161" s="195">
        <f>TIMEVALUE(RTATimings[[#This Row],[Dep Tm Txt]])</f>
        <v>0.3923611111111111</v>
      </c>
      <c r="N1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61" t="s">
        <v>3985</v>
      </c>
    </row>
    <row r="162" spans="1:15" ht="48.5" thickBot="1" x14ac:dyDescent="0.4">
      <c r="A162" s="113" t="s">
        <v>3085</v>
      </c>
      <c r="B162" s="119"/>
      <c r="C162" s="119"/>
      <c r="D162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62" s="126" t="s">
        <v>3004</v>
      </c>
      <c r="F162" s="185" t="e">
        <f>VLOOKUP(RTATimings[[#This Row],[Route Code]], TrueRouteCodes[], 2, FALSE)</f>
        <v>#N/A</v>
      </c>
      <c r="G162" s="147" t="s">
        <v>3419</v>
      </c>
      <c r="H162" s="194" t="str">
        <f>REPLACE(SUBSTITUTE(SUBSTITUTE(SUBSTITUTE(SUBSTITUTE(SUBSTITUTE(TRIM(RTATimings[[#This Row],[Dep Txt]]), ": ",":"), "a.m", "AM",1), "p.m", "PM"),"  AM"," AM"),"  PM", " PM"), 9,100,"")</f>
        <v>12:25 PM</v>
      </c>
      <c r="I162" s="195">
        <f>TIMEVALUE(RTATimings[[#This Row],[Dep Tm Txt]])</f>
        <v>0.51736111111111105</v>
      </c>
      <c r="N1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62" t="s">
        <v>3985</v>
      </c>
    </row>
    <row r="163" spans="1:15" ht="48.5" thickBot="1" x14ac:dyDescent="0.4">
      <c r="A163" s="113" t="s">
        <v>3085</v>
      </c>
      <c r="B163" s="119"/>
      <c r="C163" s="119"/>
      <c r="D163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63" s="126" t="s">
        <v>3004</v>
      </c>
      <c r="F163" s="185" t="e">
        <f>VLOOKUP(RTATimings[[#This Row],[Route Code]], TrueRouteCodes[], 2, FALSE)</f>
        <v>#N/A</v>
      </c>
      <c r="G163" s="147" t="s">
        <v>3421</v>
      </c>
      <c r="H163" s="194" t="str">
        <f>REPLACE(SUBSTITUTE(SUBSTITUTE(SUBSTITUTE(SUBSTITUTE(SUBSTITUTE(TRIM(RTATimings[[#This Row],[Dep Txt]]), ": ",":"), "a.m", "AM",1), "p.m", "PM"),"  AM"," AM"),"  PM", " PM"), 9,100,"")</f>
        <v>03:25 PM</v>
      </c>
      <c r="I163" s="195">
        <f>TIMEVALUE(RTATimings[[#This Row],[Dep Tm Txt]])</f>
        <v>0.64236111111111105</v>
      </c>
      <c r="N1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63" t="s">
        <v>3985</v>
      </c>
    </row>
    <row r="164" spans="1:15" ht="48.5" thickBot="1" x14ac:dyDescent="0.4">
      <c r="A164" s="113" t="s">
        <v>3085</v>
      </c>
      <c r="B164" s="119"/>
      <c r="C164" s="119"/>
      <c r="D164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64" s="126" t="s">
        <v>3004</v>
      </c>
      <c r="F164" s="185" t="e">
        <f>VLOOKUP(RTATimings[[#This Row],[Route Code]], TrueRouteCodes[], 2, FALSE)</f>
        <v>#N/A</v>
      </c>
      <c r="G164" s="147" t="s">
        <v>3422</v>
      </c>
      <c r="H164" s="194" t="str">
        <f>REPLACE(SUBSTITUTE(SUBSTITUTE(SUBSTITUTE(SUBSTITUTE(SUBSTITUTE(TRIM(RTATimings[[#This Row],[Dep Txt]]), ": ",":"), "a.m", "AM",1), "p.m", "PM"),"  AM"," AM"),"  PM", " PM"), 9,100,"")</f>
        <v>05:35 PM</v>
      </c>
      <c r="I164" s="195">
        <f>TIMEVALUE(RTATimings[[#This Row],[Dep Tm Txt]])</f>
        <v>0.73263888888888884</v>
      </c>
      <c r="N1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64" t="s">
        <v>3985</v>
      </c>
    </row>
    <row r="165" spans="1:15" ht="32.5" thickBot="1" x14ac:dyDescent="0.4">
      <c r="A165" s="113" t="s">
        <v>3085</v>
      </c>
      <c r="B165" s="119"/>
      <c r="C165" s="119"/>
      <c r="D165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65" s="126" t="s">
        <v>3960</v>
      </c>
      <c r="F165" s="185" t="e">
        <f>VLOOKUP(RTATimings[[#This Row],[Route Code]], TrueRouteCodes[], 2, FALSE)</f>
        <v>#N/A</v>
      </c>
      <c r="G165" s="146" t="s">
        <v>3415</v>
      </c>
      <c r="H165" s="194" t="str">
        <f>REPLACE(SUBSTITUTE(SUBSTITUTE(SUBSTITUTE(SUBSTITUTE(SUBSTITUTE(TRIM(RTATimings[[#This Row],[Dep Txt]]), ": ",":"), "a.m", "AM",1), "p.m", "PM"),"  AM"," AM"),"  PM", " PM"), 9,100,"")</f>
        <v>08:10 AM</v>
      </c>
      <c r="I165" s="195">
        <f>TIMEVALUE(RTATimings[[#This Row],[Dep Tm Txt]])</f>
        <v>0.34027777777777773</v>
      </c>
      <c r="N1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65" t="s">
        <v>3985</v>
      </c>
    </row>
    <row r="166" spans="1:15" ht="17" thickBot="1" x14ac:dyDescent="0.4">
      <c r="A166" s="113" t="s">
        <v>3087</v>
      </c>
      <c r="B166" s="119"/>
      <c r="C166" s="119"/>
      <c r="D166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66" s="126" t="s">
        <v>2993</v>
      </c>
      <c r="F166" s="185" t="e">
        <f>VLOOKUP(RTATimings[[#This Row],[Route Code]], TrueRouteCodes[], 2, FALSE)</f>
        <v>#N/A</v>
      </c>
      <c r="G166" s="148">
        <v>0.29166666666666669</v>
      </c>
      <c r="H166" s="194" t="str">
        <f>REPLACE(SUBSTITUTE(SUBSTITUTE(SUBSTITUTE(SUBSTITUTE(SUBSTITUTE(TRIM(RTATimings[[#This Row],[Dep Txt]]), ": ",":"), "a.m", "AM",1), "p.m", "PM"),"  AM"," AM"),"  PM", " PM"), 9,100,"")</f>
        <v>0.291666</v>
      </c>
      <c r="I166" s="195" t="e">
        <f>TIMEVALUE(RTATimings[[#This Row],[Dep Tm Txt]])</f>
        <v>#VALUE!</v>
      </c>
      <c r="N1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66" t="s">
        <v>3985</v>
      </c>
    </row>
    <row r="167" spans="1:15" ht="17" thickBot="1" x14ac:dyDescent="0.4">
      <c r="A167" s="113" t="s">
        <v>3087</v>
      </c>
      <c r="B167" s="119"/>
      <c r="C167" s="119"/>
      <c r="D167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67" s="126" t="s">
        <v>2993</v>
      </c>
      <c r="F167" s="185" t="e">
        <f>VLOOKUP(RTATimings[[#This Row],[Route Code]], TrueRouteCodes[], 2, FALSE)</f>
        <v>#N/A</v>
      </c>
      <c r="G167" s="148">
        <v>0.38541666666666669</v>
      </c>
      <c r="H167" s="194" t="str">
        <f>REPLACE(SUBSTITUTE(SUBSTITUTE(SUBSTITUTE(SUBSTITUTE(SUBSTITUTE(TRIM(RTATimings[[#This Row],[Dep Txt]]), ": ",":"), "a.m", "AM",1), "p.m", "PM"),"  AM"," AM"),"  PM", " PM"), 9,100,"")</f>
        <v>0.385416</v>
      </c>
      <c r="I167" s="195" t="e">
        <f>TIMEVALUE(RTATimings[[#This Row],[Dep Tm Txt]])</f>
        <v>#VALUE!</v>
      </c>
      <c r="N1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67" t="s">
        <v>3985</v>
      </c>
    </row>
    <row r="168" spans="1:15" ht="17" thickBot="1" x14ac:dyDescent="0.4">
      <c r="A168" s="113" t="s">
        <v>3087</v>
      </c>
      <c r="B168" s="119"/>
      <c r="C168" s="119"/>
      <c r="D168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68" s="126" t="s">
        <v>2993</v>
      </c>
      <c r="F168" s="185" t="e">
        <f>VLOOKUP(RTATimings[[#This Row],[Route Code]], TrueRouteCodes[], 2, FALSE)</f>
        <v>#N/A</v>
      </c>
      <c r="G168" s="148">
        <v>4.8611111111111112E-2</v>
      </c>
      <c r="H168" s="194" t="str">
        <f>REPLACE(SUBSTITUTE(SUBSTITUTE(SUBSTITUTE(SUBSTITUTE(SUBSTITUTE(TRIM(RTATimings[[#This Row],[Dep Txt]]), ": ",":"), "a.m", "AM",1), "p.m", "PM"),"  AM"," AM"),"  PM", " PM"), 9,100,"")</f>
        <v>0.048611</v>
      </c>
      <c r="I168" s="195" t="e">
        <f>TIMEVALUE(RTATimings[[#This Row],[Dep Tm Txt]])</f>
        <v>#VALUE!</v>
      </c>
      <c r="N1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68" t="s">
        <v>3985</v>
      </c>
    </row>
    <row r="169" spans="1:15" ht="17" thickBot="1" x14ac:dyDescent="0.4">
      <c r="A169" s="113" t="s">
        <v>3087</v>
      </c>
      <c r="B169" s="119"/>
      <c r="C169" s="119"/>
      <c r="D169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69" s="126" t="s">
        <v>2993</v>
      </c>
      <c r="F169" s="185" t="e">
        <f>VLOOKUP(RTATimings[[#This Row],[Route Code]], TrueRouteCodes[], 2, FALSE)</f>
        <v>#N/A</v>
      </c>
      <c r="G169" s="148">
        <v>0.17013888888888887</v>
      </c>
      <c r="H169" s="194" t="str">
        <f>REPLACE(SUBSTITUTE(SUBSTITUTE(SUBSTITUTE(SUBSTITUTE(SUBSTITUTE(TRIM(RTATimings[[#This Row],[Dep Txt]]), ": ",":"), "a.m", "AM",1), "p.m", "PM"),"  AM"," AM"),"  PM", " PM"), 9,100,"")</f>
        <v>0.170138</v>
      </c>
      <c r="I169" s="195" t="e">
        <f>TIMEVALUE(RTATimings[[#This Row],[Dep Tm Txt]])</f>
        <v>#VALUE!</v>
      </c>
      <c r="N1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69" t="s">
        <v>3985</v>
      </c>
    </row>
    <row r="170" spans="1:15" ht="17" thickBot="1" x14ac:dyDescent="0.4">
      <c r="A170" s="113" t="s">
        <v>3087</v>
      </c>
      <c r="B170" s="119"/>
      <c r="C170" s="119"/>
      <c r="D170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70" s="126" t="s">
        <v>2993</v>
      </c>
      <c r="F170" s="185" t="e">
        <f>VLOOKUP(RTATimings[[#This Row],[Route Code]], TrueRouteCodes[], 2, FALSE)</f>
        <v>#N/A</v>
      </c>
      <c r="G170" s="148">
        <v>0.28819444444444448</v>
      </c>
      <c r="H170" s="194" t="str">
        <f>REPLACE(SUBSTITUTE(SUBSTITUTE(SUBSTITUTE(SUBSTITUTE(SUBSTITUTE(TRIM(RTATimings[[#This Row],[Dep Txt]]), ": ",":"), "a.m", "AM",1), "p.m", "PM"),"  AM"," AM"),"  PM", " PM"), 9,100,"")</f>
        <v>0.288194</v>
      </c>
      <c r="I170" s="195" t="e">
        <f>TIMEVALUE(RTATimings[[#This Row],[Dep Tm Txt]])</f>
        <v>#VALUE!</v>
      </c>
      <c r="N1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70" t="s">
        <v>3985</v>
      </c>
    </row>
    <row r="171" spans="1:15" ht="17" thickBot="1" x14ac:dyDescent="0.4">
      <c r="A171" s="113" t="s">
        <v>3087</v>
      </c>
      <c r="B171" s="119"/>
      <c r="C171" s="119"/>
      <c r="D171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71" s="126" t="s">
        <v>3004</v>
      </c>
      <c r="F171" s="185" t="e">
        <f>VLOOKUP(RTATimings[[#This Row],[Route Code]], TrueRouteCodes[], 2, FALSE)</f>
        <v>#N/A</v>
      </c>
      <c r="G171" s="149">
        <v>0.34722222222222227</v>
      </c>
      <c r="H171" s="194" t="str">
        <f>REPLACE(SUBSTITUTE(SUBSTITUTE(SUBSTITUTE(SUBSTITUTE(SUBSTITUTE(TRIM(RTATimings[[#This Row],[Dep Txt]]), ": ",":"), "a.m", "AM",1), "p.m", "PM"),"  AM"," AM"),"  PM", " PM"), 9,100,"")</f>
        <v>0.347222</v>
      </c>
      <c r="I171" s="195" t="e">
        <f>TIMEVALUE(RTATimings[[#This Row],[Dep Tm Txt]])</f>
        <v>#VALUE!</v>
      </c>
      <c r="N1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71" t="s">
        <v>3985</v>
      </c>
    </row>
    <row r="172" spans="1:15" ht="17" thickBot="1" x14ac:dyDescent="0.4">
      <c r="A172" s="113" t="s">
        <v>3087</v>
      </c>
      <c r="B172" s="119"/>
      <c r="C172" s="119"/>
      <c r="D172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72" s="126" t="s">
        <v>3004</v>
      </c>
      <c r="F172" s="185" t="e">
        <f>VLOOKUP(RTATimings[[#This Row],[Route Code]], TrueRouteCodes[], 2, FALSE)</f>
        <v>#N/A</v>
      </c>
      <c r="G172" s="149">
        <v>0.49305555555555558</v>
      </c>
      <c r="H172" s="194" t="str">
        <f>REPLACE(SUBSTITUTE(SUBSTITUTE(SUBSTITUTE(SUBSTITUTE(SUBSTITUTE(TRIM(RTATimings[[#This Row],[Dep Txt]]), ": ",":"), "a.m", "AM",1), "p.m", "PM"),"  AM"," AM"),"  PM", " PM"), 9,100,"")</f>
        <v>0.493055</v>
      </c>
      <c r="I172" s="195" t="e">
        <f>TIMEVALUE(RTATimings[[#This Row],[Dep Tm Txt]])</f>
        <v>#VALUE!</v>
      </c>
      <c r="N1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72" t="s">
        <v>3985</v>
      </c>
    </row>
    <row r="173" spans="1:15" ht="17" thickBot="1" x14ac:dyDescent="0.4">
      <c r="A173" s="113" t="s">
        <v>3087</v>
      </c>
      <c r="B173" s="119"/>
      <c r="C173" s="119"/>
      <c r="D173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73" s="126" t="s">
        <v>3004</v>
      </c>
      <c r="F173" s="185" t="e">
        <f>VLOOKUP(RTATimings[[#This Row],[Route Code]], TrueRouteCodes[], 2, FALSE)</f>
        <v>#N/A</v>
      </c>
      <c r="G173" s="149">
        <v>9.375E-2</v>
      </c>
      <c r="H173" s="194" t="str">
        <f>REPLACE(SUBSTITUTE(SUBSTITUTE(SUBSTITUTE(SUBSTITUTE(SUBSTITUTE(TRIM(RTATimings[[#This Row],[Dep Txt]]), ": ",":"), "a.m", "AM",1), "p.m", "PM"),"  AM"," AM"),"  PM", " PM"), 9,100,"")</f>
        <v>0.09375</v>
      </c>
      <c r="I173" s="195" t="e">
        <f>TIMEVALUE(RTATimings[[#This Row],[Dep Tm Txt]])</f>
        <v>#VALUE!</v>
      </c>
      <c r="N1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73" t="s">
        <v>3985</v>
      </c>
    </row>
    <row r="174" spans="1:15" ht="17" thickBot="1" x14ac:dyDescent="0.4">
      <c r="A174" s="113" t="s">
        <v>3087</v>
      </c>
      <c r="B174" s="119"/>
      <c r="C174" s="119"/>
      <c r="D174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74" s="126" t="s">
        <v>3004</v>
      </c>
      <c r="F174" s="185" t="e">
        <f>VLOOKUP(RTATimings[[#This Row],[Route Code]], TrueRouteCodes[], 2, FALSE)</f>
        <v>#N/A</v>
      </c>
      <c r="G174" s="149">
        <v>0.25347222222222221</v>
      </c>
      <c r="H174" s="194" t="str">
        <f>REPLACE(SUBSTITUTE(SUBSTITUTE(SUBSTITUTE(SUBSTITUTE(SUBSTITUTE(TRIM(RTATimings[[#This Row],[Dep Txt]]), ": ",":"), "a.m", "AM",1), "p.m", "PM"),"  AM"," AM"),"  PM", " PM"), 9,100,"")</f>
        <v>0.253472</v>
      </c>
      <c r="I174" s="195" t="e">
        <f>TIMEVALUE(RTATimings[[#This Row],[Dep Tm Txt]])</f>
        <v>#VALUE!</v>
      </c>
      <c r="N1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74" t="s">
        <v>3985</v>
      </c>
    </row>
    <row r="175" spans="1:15" ht="17" thickBot="1" x14ac:dyDescent="0.4">
      <c r="A175" s="113" t="s">
        <v>3087</v>
      </c>
      <c r="B175" s="119"/>
      <c r="C175" s="119"/>
      <c r="D175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75" s="126" t="s">
        <v>3004</v>
      </c>
      <c r="F175" s="185" t="e">
        <f>VLOOKUP(RTATimings[[#This Row],[Route Code]], TrueRouteCodes[], 2, FALSE)</f>
        <v>#N/A</v>
      </c>
      <c r="G175" s="149">
        <v>0.3298611111111111</v>
      </c>
      <c r="H175" s="194" t="str">
        <f>REPLACE(SUBSTITUTE(SUBSTITUTE(SUBSTITUTE(SUBSTITUTE(SUBSTITUTE(TRIM(RTATimings[[#This Row],[Dep Txt]]), ": ",":"), "a.m", "AM",1), "p.m", "PM"),"  AM"," AM"),"  PM", " PM"), 9,100,"")</f>
        <v>0.329861</v>
      </c>
      <c r="I175" s="195" t="e">
        <f>TIMEVALUE(RTATimings[[#This Row],[Dep Tm Txt]])</f>
        <v>#VALUE!</v>
      </c>
      <c r="N1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75" t="s">
        <v>3985</v>
      </c>
    </row>
    <row r="176" spans="1:15" ht="16.5" thickBot="1" x14ac:dyDescent="0.4">
      <c r="A176" s="113" t="s">
        <v>3089</v>
      </c>
      <c r="B176" s="119"/>
      <c r="C176" s="119"/>
      <c r="D176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76" s="126" t="s">
        <v>2995</v>
      </c>
      <c r="F176" s="185" t="str">
        <f>VLOOKUP(RTATimings[[#This Row],[Route Code]], TrueRouteCodes[], 2, FALSE)</f>
        <v>KUMBHARJUA-MARCEL-PANAJI</v>
      </c>
      <c r="G176" s="147" t="s">
        <v>3423</v>
      </c>
      <c r="H176" s="194" t="str">
        <f>REPLACE(SUBSTITUTE(SUBSTITUTE(SUBSTITUTE(SUBSTITUTE(SUBSTITUTE(TRIM(RTATimings[[#This Row],[Dep Txt]]), ": ",":"), "a.m", "AM",1), "p.m", "PM"),"  AM"," AM"),"  PM", " PM"), 9,100,"")</f>
        <v>06:30 AM</v>
      </c>
      <c r="I176" s="195">
        <f>TIMEVALUE(RTATimings[[#This Row],[Dep Tm Txt]])</f>
        <v>0.27083333333333331</v>
      </c>
      <c r="N17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0.2986111111111111</v>
      </c>
      <c r="O176" t="s">
        <v>3985</v>
      </c>
    </row>
    <row r="177" spans="1:15" ht="16.5" thickBot="1" x14ac:dyDescent="0.4">
      <c r="A177" s="113" t="s">
        <v>3089</v>
      </c>
      <c r="B177" s="119"/>
      <c r="C177" s="119"/>
      <c r="D177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77" s="126" t="s">
        <v>3005</v>
      </c>
      <c r="F177" s="185" t="str">
        <f>VLOOKUP(RTATimings[[#This Row],[Route Code]], TrueRouteCodes[], 2, FALSE)</f>
        <v>PANAJI-MARCEL-KUMBHARJUA</v>
      </c>
      <c r="G177" s="147" t="s">
        <v>2958</v>
      </c>
      <c r="H177" s="194" t="str">
        <f>REPLACE(SUBSTITUTE(SUBSTITUTE(SUBSTITUTE(SUBSTITUTE(SUBSTITUTE(TRIM(RTATimings[[#This Row],[Dep Txt]]), ": ",":"), "a.m", "AM",1), "p.m", "PM"),"  AM"," AM"),"  PM", " PM"), 9,100,"")</f>
        <v>06:30 PM</v>
      </c>
      <c r="I177" s="195">
        <f>TIMEVALUE(RTATimings[[#This Row],[Dep Tm Txt]])</f>
        <v>0.77083333333333337</v>
      </c>
      <c r="N17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0.79861111111111116</v>
      </c>
      <c r="O177" t="s">
        <v>3985</v>
      </c>
    </row>
    <row r="178" spans="1:15" ht="16.5" thickBot="1" x14ac:dyDescent="0.4">
      <c r="A178" s="113" t="s">
        <v>3089</v>
      </c>
      <c r="B178" s="119"/>
      <c r="C178" s="119"/>
      <c r="D178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78" s="126" t="s">
        <v>3964</v>
      </c>
      <c r="F178" s="185" t="e">
        <f>VLOOKUP(RTATimings[[#This Row],[Route Code]], TrueRouteCodes[], 2, FALSE)</f>
        <v>#N/A</v>
      </c>
      <c r="G178" s="147" t="s">
        <v>3424</v>
      </c>
      <c r="H178" s="194" t="str">
        <f>REPLACE(SUBSTITUTE(SUBSTITUTE(SUBSTITUTE(SUBSTITUTE(SUBSTITUTE(TRIM(RTATimings[[#This Row],[Dep Txt]]), ": ",":"), "a.m", "AM",1), "p.m", "PM"),"  AM"," AM"),"  PM", " PM"), 9,100,"")</f>
        <v>07:20 AM</v>
      </c>
      <c r="I178" s="195">
        <f>TIMEVALUE(RTATimings[[#This Row],[Dep Tm Txt]])</f>
        <v>0.30555555555555552</v>
      </c>
      <c r="N1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78" t="s">
        <v>3985</v>
      </c>
    </row>
    <row r="179" spans="1:15" ht="16.5" thickBot="1" x14ac:dyDescent="0.4">
      <c r="A179" s="113" t="s">
        <v>3089</v>
      </c>
      <c r="B179" s="119"/>
      <c r="C179" s="119"/>
      <c r="D179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79" s="126" t="s">
        <v>3876</v>
      </c>
      <c r="F179" s="185" t="e">
        <f>VLOOKUP(RTATimings[[#This Row],[Route Code]], TrueRouteCodes[], 2, FALSE)</f>
        <v>#N/A</v>
      </c>
      <c r="G179" s="147" t="s">
        <v>3407</v>
      </c>
      <c r="H179" s="194" t="str">
        <f>REPLACE(SUBSTITUTE(SUBSTITUTE(SUBSTITUTE(SUBSTITUTE(SUBSTITUTE(TRIM(RTATimings[[#This Row],[Dep Txt]]), ": ",":"), "a.m", "AM",1), "p.m", "PM"),"  AM"," AM"),"  PM", " PM"), 9,100,"")</f>
        <v>10:40 AM</v>
      </c>
      <c r="I179" s="195">
        <f>TIMEVALUE(RTATimings[[#This Row],[Dep Tm Txt]])</f>
        <v>0.44444444444444442</v>
      </c>
      <c r="N1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79" t="s">
        <v>3985</v>
      </c>
    </row>
    <row r="180" spans="1:15" ht="16.5" thickBot="1" x14ac:dyDescent="0.4">
      <c r="A180" s="113" t="s">
        <v>3089</v>
      </c>
      <c r="B180" s="119"/>
      <c r="C180" s="119"/>
      <c r="D180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80" s="126" t="s">
        <v>3964</v>
      </c>
      <c r="F180" s="185" t="e">
        <f>VLOOKUP(RTATimings[[#This Row],[Route Code]], TrueRouteCodes[], 2, FALSE)</f>
        <v>#N/A</v>
      </c>
      <c r="G180" s="147" t="s">
        <v>3426</v>
      </c>
      <c r="H180" s="194" t="str">
        <f>REPLACE(SUBSTITUTE(SUBSTITUTE(SUBSTITUTE(SUBSTITUTE(SUBSTITUTE(TRIM(RTATimings[[#This Row],[Dep Txt]]), ": ",":"), "a.m", "AM",1), "p.m", "PM"),"  AM"," AM"),"  PM", " PM"), 9,100,"")</f>
        <v>01:55 PM</v>
      </c>
      <c r="I180" s="195">
        <f>TIMEVALUE(RTATimings[[#This Row],[Dep Tm Txt]])</f>
        <v>0.57986111111111105</v>
      </c>
      <c r="N1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80" t="s">
        <v>3985</v>
      </c>
    </row>
    <row r="181" spans="1:15" ht="16.5" thickBot="1" x14ac:dyDescent="0.4">
      <c r="A181" s="113" t="s">
        <v>3089</v>
      </c>
      <c r="B181" s="119"/>
      <c r="C181" s="119"/>
      <c r="D181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81" s="126" t="s">
        <v>3857</v>
      </c>
      <c r="F181" s="185" t="e">
        <f>VLOOKUP(RTATimings[[#This Row],[Route Code]], TrueRouteCodes[], 2, FALSE)</f>
        <v>#N/A</v>
      </c>
      <c r="G181" s="147" t="s">
        <v>2824</v>
      </c>
      <c r="H181" s="194" t="str">
        <f>REPLACE(SUBSTITUTE(SUBSTITUTE(SUBSTITUTE(SUBSTITUTE(SUBSTITUTE(TRIM(RTATimings[[#This Row],[Dep Txt]]), ": ",":"), "a.m", "AM",1), "p.m", "PM"),"  AM"," AM"),"  PM", " PM"), 9,100,"")</f>
        <v>12:10 PM</v>
      </c>
      <c r="I181" s="195">
        <f>TIMEVALUE(RTATimings[[#This Row],[Dep Tm Txt]])</f>
        <v>0.50694444444444442</v>
      </c>
      <c r="N1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81" t="s">
        <v>3985</v>
      </c>
    </row>
    <row r="182" spans="1:15" ht="16.5" thickBot="1" x14ac:dyDescent="0.4">
      <c r="A182" s="113" t="s">
        <v>3091</v>
      </c>
      <c r="B182" s="119"/>
      <c r="C182" s="119"/>
      <c r="D182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82" s="126" t="s">
        <v>3986</v>
      </c>
      <c r="F182" s="185" t="str">
        <f>VLOOKUP(RTATimings[[#This Row],[Route Code]], TrueRouteCodes[], 2, FALSE)</f>
        <v>KUMBHARJUA-PONDA</v>
      </c>
      <c r="G182" s="147" t="s">
        <v>3428</v>
      </c>
      <c r="H182" s="194" t="str">
        <f>REPLACE(SUBSTITUTE(SUBSTITUTE(SUBSTITUTE(SUBSTITUTE(SUBSTITUTE(TRIM(RTATimings[[#This Row],[Dep Txt]]), ": ",":"), "a.m", "AM",1), "p.m", "PM"),"  AM"," AM"),"  PM", " PM"), 9,100,"")</f>
        <v>07:50 AM</v>
      </c>
      <c r="I182" s="195">
        <f>TIMEVALUE(RTATimings[[#This Row],[Dep Tm Txt]])</f>
        <v>0.3263888888888889</v>
      </c>
      <c r="N18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0.3263888888888889</v>
      </c>
      <c r="O182" t="s">
        <v>3985</v>
      </c>
    </row>
    <row r="183" spans="1:15" ht="16.5" thickBot="1" x14ac:dyDescent="0.4">
      <c r="A183" s="113" t="s">
        <v>3091</v>
      </c>
      <c r="B183" s="119"/>
      <c r="C183" s="119"/>
      <c r="D183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83" s="126" t="s">
        <v>3857</v>
      </c>
      <c r="F183" s="185" t="e">
        <f>VLOOKUP(RTATimings[[#This Row],[Route Code]], TrueRouteCodes[], 2, FALSE)</f>
        <v>#N/A</v>
      </c>
      <c r="G183" s="147" t="s">
        <v>3429</v>
      </c>
      <c r="H183" s="194" t="str">
        <f>REPLACE(SUBSTITUTE(SUBSTITUTE(SUBSTITUTE(SUBSTITUTE(SUBSTITUTE(TRIM(RTATimings[[#This Row],[Dep Txt]]), ": ",":"), "a.m", "AM",1), "p.m", "PM"),"  AM"," AM"),"  PM", " PM"), 9,100,"")</f>
        <v>09:05 AM</v>
      </c>
      <c r="I183" s="195">
        <f>TIMEVALUE(RTATimings[[#This Row],[Dep Tm Txt]])</f>
        <v>0.37847222222222227</v>
      </c>
      <c r="N1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83" t="s">
        <v>3985</v>
      </c>
    </row>
    <row r="184" spans="1:15" ht="16.5" thickBot="1" x14ac:dyDescent="0.4">
      <c r="A184" s="113" t="s">
        <v>3091</v>
      </c>
      <c r="B184" s="119"/>
      <c r="C184" s="119"/>
      <c r="D184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84" s="126" t="s">
        <v>3857</v>
      </c>
      <c r="F184" s="185" t="e">
        <f>VLOOKUP(RTATimings[[#This Row],[Route Code]], TrueRouteCodes[], 2, FALSE)</f>
        <v>#N/A</v>
      </c>
      <c r="G184" s="147" t="s">
        <v>3430</v>
      </c>
      <c r="H184" s="194" t="str">
        <f>REPLACE(SUBSTITUTE(SUBSTITUTE(SUBSTITUTE(SUBSTITUTE(SUBSTITUTE(TRIM(RTATimings[[#This Row],[Dep Txt]]), ": ",":"), "a.m", "AM",1), "p.m", "PM"),"  AM"," AM"),"  PM", " PM"), 9,100,"")</f>
        <v>12:35 PM</v>
      </c>
      <c r="I184" s="195">
        <f>TIMEVALUE(RTATimings[[#This Row],[Dep Tm Txt]])</f>
        <v>0.52430555555555558</v>
      </c>
      <c r="N1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84" t="s">
        <v>3985</v>
      </c>
    </row>
    <row r="185" spans="1:15" ht="16.5" thickBot="1" x14ac:dyDescent="0.4">
      <c r="A185" s="113" t="s">
        <v>3091</v>
      </c>
      <c r="B185" s="119"/>
      <c r="C185" s="119"/>
      <c r="D185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85" s="126" t="s">
        <v>3968</v>
      </c>
      <c r="F185" s="185" t="str">
        <f>VLOOKUP(RTATimings[[#This Row],[Route Code]], TrueRouteCodes[], 2, FALSE)</f>
        <v>PONDA-Bethoda</v>
      </c>
      <c r="G185" s="147" t="s">
        <v>2826</v>
      </c>
      <c r="H185" s="194" t="str">
        <f>REPLACE(SUBSTITUTE(SUBSTITUTE(SUBSTITUTE(SUBSTITUTE(SUBSTITUTE(TRIM(RTATimings[[#This Row],[Dep Txt]]), ": ",":"), "a.m", "AM",1), "p.m", "PM"),"  AM"," AM"),"  PM", " PM"), 9,100,"")</f>
        <v>03:15 PM</v>
      </c>
      <c r="I185" s="195">
        <f>TIMEVALUE(RTATimings[[#This Row],[Dep Tm Txt]])</f>
        <v>0.63541666666666663</v>
      </c>
      <c r="N18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0.63541666666666663</v>
      </c>
      <c r="O185" t="s">
        <v>3985</v>
      </c>
    </row>
    <row r="186" spans="1:15" ht="16.5" thickBot="1" x14ac:dyDescent="0.4">
      <c r="A186" s="113" t="s">
        <v>3091</v>
      </c>
      <c r="B186" s="119"/>
      <c r="C186" s="119"/>
      <c r="D186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86" s="126" t="s">
        <v>3857</v>
      </c>
      <c r="F186" s="185" t="e">
        <f>VLOOKUP(RTATimings[[#This Row],[Route Code]], TrueRouteCodes[], 2, FALSE)</f>
        <v>#N/A</v>
      </c>
      <c r="G186" s="147" t="s">
        <v>3431</v>
      </c>
      <c r="H186" s="194" t="str">
        <f>REPLACE(SUBSTITUTE(SUBSTITUTE(SUBSTITUTE(SUBSTITUTE(SUBSTITUTE(TRIM(RTATimings[[#This Row],[Dep Txt]]), ": ",":"), "a.m", "AM",1), "p.m", "PM"),"  AM"," AM"),"  PM", " PM"), 9,100,"")</f>
        <v>06:05 PM</v>
      </c>
      <c r="I186" s="195">
        <f>TIMEVALUE(RTATimings[[#This Row],[Dep Tm Txt]])</f>
        <v>0.75347222222222221</v>
      </c>
      <c r="N1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86" t="s">
        <v>3985</v>
      </c>
    </row>
    <row r="187" spans="1:15" ht="16.5" thickBot="1" x14ac:dyDescent="0.4">
      <c r="A187" s="113" t="s">
        <v>3091</v>
      </c>
      <c r="B187" s="119"/>
      <c r="C187" s="119"/>
      <c r="D187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87" s="126" t="s">
        <v>3988</v>
      </c>
      <c r="F187" s="185" t="str">
        <f>VLOOKUP(RTATimings[[#This Row],[Route Code]], TrueRouteCodes[], 2, FALSE)</f>
        <v>PONDA-KUMBHARJUA</v>
      </c>
      <c r="G187" s="147" t="s">
        <v>3432</v>
      </c>
      <c r="H187" s="194" t="str">
        <f>REPLACE(SUBSTITUTE(SUBSTITUTE(SUBSTITUTE(SUBSTITUTE(SUBSTITUTE(TRIM(RTATimings[[#This Row],[Dep Txt]]), ": ",":"), "a.m", "AM",1), "p.m", "PM"),"  AM"," AM"),"  PM", " PM"), 9,100,"")</f>
        <v>08:45 PM</v>
      </c>
      <c r="I187" s="195">
        <f>TIMEVALUE(RTATimings[[#This Row],[Dep Tm Txt]])</f>
        <v>0.86458333333333337</v>
      </c>
      <c r="N18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0.86458333333333337</v>
      </c>
      <c r="O187" t="s">
        <v>3985</v>
      </c>
    </row>
    <row r="188" spans="1:15" ht="16.5" thickBot="1" x14ac:dyDescent="0.4">
      <c r="A188" s="113" t="s">
        <v>3091</v>
      </c>
      <c r="B188" s="119"/>
      <c r="C188" s="119"/>
      <c r="D188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88" s="126" t="s">
        <v>3956</v>
      </c>
      <c r="F188" s="185" t="str">
        <f>VLOOKUP(RTATimings[[#This Row],[Route Code]], TrueRouteCodes[], 2, FALSE)</f>
        <v>Bethoda-PONDA</v>
      </c>
      <c r="G188" s="147" t="s">
        <v>2887</v>
      </c>
      <c r="H188" s="194" t="str">
        <f>REPLACE(SUBSTITUTE(SUBSTITUTE(SUBSTITUTE(SUBSTITUTE(SUBSTITUTE(TRIM(RTATimings[[#This Row],[Dep Txt]]), ": ",":"), "a.m", "AM",1), "p.m", "PM"),"  AM"," AM"),"  PM", " PM"), 9,100,"")</f>
        <v>04:30 PM</v>
      </c>
      <c r="I188" s="195">
        <f>TIMEVALUE(RTATimings[[#This Row],[Dep Tm Txt]])</f>
        <v>0.6875</v>
      </c>
      <c r="N18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0.6875</v>
      </c>
      <c r="O188" t="s">
        <v>3985</v>
      </c>
    </row>
    <row r="189" spans="1:15" ht="16.5" thickBot="1" x14ac:dyDescent="0.4">
      <c r="A189" s="113" t="s">
        <v>3091</v>
      </c>
      <c r="B189" s="119"/>
      <c r="C189" s="119"/>
      <c r="D189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89" s="126" t="s">
        <v>3876</v>
      </c>
      <c r="F189" s="185" t="e">
        <f>VLOOKUP(RTATimings[[#This Row],[Route Code]], TrueRouteCodes[], 2, FALSE)</f>
        <v>#N/A</v>
      </c>
      <c r="G189" s="147" t="s">
        <v>2883</v>
      </c>
      <c r="H189" s="194" t="str">
        <f>REPLACE(SUBSTITUTE(SUBSTITUTE(SUBSTITUTE(SUBSTITUTE(SUBSTITUTE(TRIM(RTATimings[[#This Row],[Dep Txt]]), ": ",":"), "a.m", "AM",1), "p.m", "PM"),"  AM"," AM"),"  PM", " PM"), 9,100,"")</f>
        <v>10:05 AM</v>
      </c>
      <c r="I189" s="195">
        <f>TIMEVALUE(RTATimings[[#This Row],[Dep Tm Txt]])</f>
        <v>0.4201388888888889</v>
      </c>
      <c r="N1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89" t="s">
        <v>3985</v>
      </c>
    </row>
    <row r="190" spans="1:15" ht="16.5" thickBot="1" x14ac:dyDescent="0.4">
      <c r="A190" s="113" t="s">
        <v>3091</v>
      </c>
      <c r="B190" s="119"/>
      <c r="C190" s="119"/>
      <c r="D190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90" s="126" t="s">
        <v>3876</v>
      </c>
      <c r="F190" s="185" t="e">
        <f>VLOOKUP(RTATimings[[#This Row],[Route Code]], TrueRouteCodes[], 2, FALSE)</f>
        <v>#N/A</v>
      </c>
      <c r="G190" s="147" t="s">
        <v>2955</v>
      </c>
      <c r="H190" s="194" t="str">
        <f>REPLACE(SUBSTITUTE(SUBSTITUTE(SUBSTITUTE(SUBSTITUTE(SUBSTITUTE(TRIM(RTATimings[[#This Row],[Dep Txt]]), ": ",":"), "a.m", "AM",1), "p.m", "PM"),"  AM"," AM"),"  PM", " PM"), 9,100,"")</f>
        <v>02:10 PM</v>
      </c>
      <c r="I190" s="195">
        <f>TIMEVALUE(RTATimings[[#This Row],[Dep Tm Txt]])</f>
        <v>0.59027777777777779</v>
      </c>
      <c r="N1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90" t="s">
        <v>3985</v>
      </c>
    </row>
    <row r="191" spans="1:15" ht="16.5" thickBot="1" x14ac:dyDescent="0.4">
      <c r="A191" s="113" t="s">
        <v>3091</v>
      </c>
      <c r="B191" s="119"/>
      <c r="C191" s="119"/>
      <c r="D191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91" s="126" t="s">
        <v>3876</v>
      </c>
      <c r="F191" s="185" t="e">
        <f>VLOOKUP(RTATimings[[#This Row],[Route Code]], TrueRouteCodes[], 2, FALSE)</f>
        <v>#N/A</v>
      </c>
      <c r="G191" s="147" t="s">
        <v>2975</v>
      </c>
      <c r="H191" s="194" t="str">
        <f>REPLACE(SUBSTITUTE(SUBSTITUTE(SUBSTITUTE(SUBSTITUTE(SUBSTITUTE(TRIM(RTATimings[[#This Row],[Dep Txt]]), ": ",":"), "a.m", "AM",1), "p.m", "PM"),"  AM"," AM"),"  PM", " PM"), 9,100,"")</f>
        <v>07:30 PM</v>
      </c>
      <c r="I191" s="195">
        <f>TIMEVALUE(RTATimings[[#This Row],[Dep Tm Txt]])</f>
        <v>0.8125</v>
      </c>
      <c r="N1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191" t="s">
        <v>3985</v>
      </c>
    </row>
    <row r="192" spans="1:15" ht="17" thickBot="1" x14ac:dyDescent="0.4">
      <c r="A192" s="113" t="s">
        <v>3093</v>
      </c>
      <c r="B192" s="119"/>
      <c r="C192" s="119"/>
      <c r="D192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92" s="126" t="s">
        <v>2993</v>
      </c>
      <c r="F192" s="185" t="e">
        <f>VLOOKUP(RTATimings[[#This Row],[Route Code]], TrueRouteCodes[], 2, FALSE)</f>
        <v>#N/A</v>
      </c>
      <c r="G192" s="148">
        <v>0.27083333333333331</v>
      </c>
      <c r="H192" s="194" t="str">
        <f>REPLACE(SUBSTITUTE(SUBSTITUTE(SUBSTITUTE(SUBSTITUTE(SUBSTITUTE(TRIM(RTATimings[[#This Row],[Dep Txt]]), ": ",":"), "a.m", "AM",1), "p.m", "PM"),"  AM"," AM"),"  PM", " PM"), 9,100,"")</f>
        <v>0.270833</v>
      </c>
      <c r="I192" s="195" t="e">
        <f>TIMEVALUE(RTATimings[[#This Row],[Dep Tm Txt]])</f>
        <v>#VALUE!</v>
      </c>
      <c r="N1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92" t="s">
        <v>3985</v>
      </c>
    </row>
    <row r="193" spans="1:15" ht="17" thickBot="1" x14ac:dyDescent="0.4">
      <c r="A193" s="113" t="s">
        <v>3093</v>
      </c>
      <c r="B193" s="119"/>
      <c r="C193" s="119"/>
      <c r="D193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93" s="126" t="s">
        <v>2993</v>
      </c>
      <c r="F193" s="185" t="e">
        <f>VLOOKUP(RTATimings[[#This Row],[Route Code]], TrueRouteCodes[], 2, FALSE)</f>
        <v>#N/A</v>
      </c>
      <c r="G193" s="148">
        <v>0.3576388888888889</v>
      </c>
      <c r="H193" s="194" t="str">
        <f>REPLACE(SUBSTITUTE(SUBSTITUTE(SUBSTITUTE(SUBSTITUTE(SUBSTITUTE(TRIM(RTATimings[[#This Row],[Dep Txt]]), ": ",":"), "a.m", "AM",1), "p.m", "PM"),"  AM"," AM"),"  PM", " PM"), 9,100,"")</f>
        <v>0.357638</v>
      </c>
      <c r="I193" s="195" t="e">
        <f>TIMEVALUE(RTATimings[[#This Row],[Dep Tm Txt]])</f>
        <v>#VALUE!</v>
      </c>
      <c r="N1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93" t="s">
        <v>3985</v>
      </c>
    </row>
    <row r="194" spans="1:15" ht="17" thickBot="1" x14ac:dyDescent="0.4">
      <c r="A194" s="113" t="s">
        <v>3093</v>
      </c>
      <c r="B194" s="119"/>
      <c r="C194" s="119"/>
      <c r="D194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94" s="126" t="s">
        <v>2993</v>
      </c>
      <c r="F194" s="185" t="e">
        <f>VLOOKUP(RTATimings[[#This Row],[Route Code]], TrueRouteCodes[], 2, FALSE)</f>
        <v>#N/A</v>
      </c>
      <c r="G194" s="148">
        <v>0.4861111111111111</v>
      </c>
      <c r="H194" s="194" t="str">
        <f>REPLACE(SUBSTITUTE(SUBSTITUTE(SUBSTITUTE(SUBSTITUTE(SUBSTITUTE(TRIM(RTATimings[[#This Row],[Dep Txt]]), ": ",":"), "a.m", "AM",1), "p.m", "PM"),"  AM"," AM"),"  PM", " PM"), 9,100,"")</f>
        <v>0.486111</v>
      </c>
      <c r="I194" s="195" t="e">
        <f>TIMEVALUE(RTATimings[[#This Row],[Dep Tm Txt]])</f>
        <v>#VALUE!</v>
      </c>
      <c r="N1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94" t="s">
        <v>3985</v>
      </c>
    </row>
    <row r="195" spans="1:15" ht="17" thickBot="1" x14ac:dyDescent="0.4">
      <c r="A195" s="113" t="s">
        <v>3093</v>
      </c>
      <c r="B195" s="119"/>
      <c r="C195" s="119"/>
      <c r="D195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95" s="126" t="s">
        <v>2993</v>
      </c>
      <c r="F195" s="185" t="e">
        <f>VLOOKUP(RTATimings[[#This Row],[Route Code]], TrueRouteCodes[], 2, FALSE)</f>
        <v>#N/A</v>
      </c>
      <c r="G195" s="148">
        <v>0.62847222222222221</v>
      </c>
      <c r="H195" s="194" t="str">
        <f>REPLACE(SUBSTITUTE(SUBSTITUTE(SUBSTITUTE(SUBSTITUTE(SUBSTITUTE(TRIM(RTATimings[[#This Row],[Dep Txt]]), ": ",":"), "a.m", "AM",1), "p.m", "PM"),"  AM"," AM"),"  PM", " PM"), 9,100,"")</f>
        <v>0.628472</v>
      </c>
      <c r="I195" s="195" t="e">
        <f>TIMEVALUE(RTATimings[[#This Row],[Dep Tm Txt]])</f>
        <v>#VALUE!</v>
      </c>
      <c r="N1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95" t="s">
        <v>3985</v>
      </c>
    </row>
    <row r="196" spans="1:15" ht="17" thickBot="1" x14ac:dyDescent="0.4">
      <c r="A196" s="113" t="s">
        <v>3093</v>
      </c>
      <c r="B196" s="119"/>
      <c r="C196" s="119"/>
      <c r="D196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96" s="126" t="s">
        <v>2993</v>
      </c>
      <c r="F196" s="185" t="e">
        <f>VLOOKUP(RTATimings[[#This Row],[Route Code]], TrueRouteCodes[], 2, FALSE)</f>
        <v>#N/A</v>
      </c>
      <c r="G196" s="148">
        <v>0.76041666666666663</v>
      </c>
      <c r="H196" s="194" t="str">
        <f>REPLACE(SUBSTITUTE(SUBSTITUTE(SUBSTITUTE(SUBSTITUTE(SUBSTITUTE(TRIM(RTATimings[[#This Row],[Dep Txt]]), ": ",":"), "a.m", "AM",1), "p.m", "PM"),"  AM"," AM"),"  PM", " PM"), 9,100,"")</f>
        <v>0.760416</v>
      </c>
      <c r="I196" s="195" t="e">
        <f>TIMEVALUE(RTATimings[[#This Row],[Dep Tm Txt]])</f>
        <v>#VALUE!</v>
      </c>
      <c r="N1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96" t="s">
        <v>3985</v>
      </c>
    </row>
    <row r="197" spans="1:15" ht="17" thickBot="1" x14ac:dyDescent="0.4">
      <c r="A197" s="113" t="s">
        <v>3093</v>
      </c>
      <c r="B197" s="119"/>
      <c r="C197" s="119"/>
      <c r="D197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97" s="126" t="s">
        <v>3004</v>
      </c>
      <c r="F197" s="185" t="e">
        <f>VLOOKUP(RTATimings[[#This Row],[Route Code]], TrueRouteCodes[], 2, FALSE)</f>
        <v>#N/A</v>
      </c>
      <c r="G197" s="149">
        <v>0.31944444444444448</v>
      </c>
      <c r="H197" s="194" t="str">
        <f>REPLACE(SUBSTITUTE(SUBSTITUTE(SUBSTITUTE(SUBSTITUTE(SUBSTITUTE(TRIM(RTATimings[[#This Row],[Dep Txt]]), ": ",":"), "a.m", "AM",1), "p.m", "PM"),"  AM"," AM"),"  PM", " PM"), 9,100,"")</f>
        <v>0.319444</v>
      </c>
      <c r="I197" s="195" t="e">
        <f>TIMEVALUE(RTATimings[[#This Row],[Dep Tm Txt]])</f>
        <v>#VALUE!</v>
      </c>
      <c r="N1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97" t="s">
        <v>3985</v>
      </c>
    </row>
    <row r="198" spans="1:15" ht="17" thickBot="1" x14ac:dyDescent="0.4">
      <c r="A198" s="113" t="s">
        <v>3093</v>
      </c>
      <c r="B198" s="119"/>
      <c r="C198" s="119"/>
      <c r="D198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98" s="126" t="s">
        <v>3004</v>
      </c>
      <c r="F198" s="185" t="e">
        <f>VLOOKUP(RTATimings[[#This Row],[Route Code]], TrueRouteCodes[], 2, FALSE)</f>
        <v>#N/A</v>
      </c>
      <c r="G198" s="149">
        <v>0.4236111111111111</v>
      </c>
      <c r="H198" s="194" t="str">
        <f>REPLACE(SUBSTITUTE(SUBSTITUTE(SUBSTITUTE(SUBSTITUTE(SUBSTITUTE(TRIM(RTATimings[[#This Row],[Dep Txt]]), ": ",":"), "a.m", "AM",1), "p.m", "PM"),"  AM"," AM"),"  PM", " PM"), 9,100,"")</f>
        <v>0.423611</v>
      </c>
      <c r="I198" s="195" t="e">
        <f>TIMEVALUE(RTATimings[[#This Row],[Dep Tm Txt]])</f>
        <v>#VALUE!</v>
      </c>
      <c r="N1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98" t="s">
        <v>3985</v>
      </c>
    </row>
    <row r="199" spans="1:15" ht="17" thickBot="1" x14ac:dyDescent="0.4">
      <c r="A199" s="113" t="s">
        <v>3093</v>
      </c>
      <c r="B199" s="119"/>
      <c r="C199" s="119"/>
      <c r="D199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199" s="126" t="s">
        <v>3004</v>
      </c>
      <c r="F199" s="185" t="e">
        <f>VLOOKUP(RTATimings[[#This Row],[Route Code]], TrueRouteCodes[], 2, FALSE)</f>
        <v>#N/A</v>
      </c>
      <c r="G199" s="149">
        <v>0.53819444444444442</v>
      </c>
      <c r="H199" s="194" t="str">
        <f>REPLACE(SUBSTITUTE(SUBSTITUTE(SUBSTITUTE(SUBSTITUTE(SUBSTITUTE(TRIM(RTATimings[[#This Row],[Dep Txt]]), ": ",":"), "a.m", "AM",1), "p.m", "PM"),"  AM"," AM"),"  PM", " PM"), 9,100,"")</f>
        <v>0.538194</v>
      </c>
      <c r="I199" s="195" t="e">
        <f>TIMEVALUE(RTATimings[[#This Row],[Dep Tm Txt]])</f>
        <v>#VALUE!</v>
      </c>
      <c r="N1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199" t="s">
        <v>3985</v>
      </c>
    </row>
    <row r="200" spans="1:15" ht="17" thickBot="1" x14ac:dyDescent="0.4">
      <c r="A200" s="113" t="s">
        <v>3093</v>
      </c>
      <c r="B200" s="119"/>
      <c r="C200" s="119"/>
      <c r="D200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00" s="126" t="s">
        <v>3004</v>
      </c>
      <c r="F200" s="185" t="e">
        <f>VLOOKUP(RTATimings[[#This Row],[Route Code]], TrueRouteCodes[], 2, FALSE)</f>
        <v>#N/A</v>
      </c>
      <c r="G200" s="149">
        <v>0.71527777777777779</v>
      </c>
      <c r="H200" s="194" t="str">
        <f>REPLACE(SUBSTITUTE(SUBSTITUTE(SUBSTITUTE(SUBSTITUTE(SUBSTITUTE(TRIM(RTATimings[[#This Row],[Dep Txt]]), ": ",":"), "a.m", "AM",1), "p.m", "PM"),"  AM"," AM"),"  PM", " PM"), 9,100,"")</f>
        <v>0.715277</v>
      </c>
      <c r="I200" s="195" t="e">
        <f>TIMEVALUE(RTATimings[[#This Row],[Dep Tm Txt]])</f>
        <v>#VALUE!</v>
      </c>
      <c r="N2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00" t="s">
        <v>3985</v>
      </c>
    </row>
    <row r="201" spans="1:15" ht="17" thickBot="1" x14ac:dyDescent="0.4">
      <c r="A201" s="113" t="s">
        <v>3093</v>
      </c>
      <c r="B201" s="119"/>
      <c r="C201" s="119"/>
      <c r="D201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01" s="126" t="s">
        <v>3004</v>
      </c>
      <c r="F201" s="185" t="e">
        <f>VLOOKUP(RTATimings[[#This Row],[Route Code]], TrueRouteCodes[], 2, FALSE)</f>
        <v>#N/A</v>
      </c>
      <c r="G201" s="149">
        <v>0.80902777777777779</v>
      </c>
      <c r="H201" s="194" t="str">
        <f>REPLACE(SUBSTITUTE(SUBSTITUTE(SUBSTITUTE(SUBSTITUTE(SUBSTITUTE(TRIM(RTATimings[[#This Row],[Dep Txt]]), ": ",":"), "a.m", "AM",1), "p.m", "PM"),"  AM"," AM"),"  PM", " PM"), 9,100,"")</f>
        <v>0.809027</v>
      </c>
      <c r="I201" s="195" t="e">
        <f>TIMEVALUE(RTATimings[[#This Row],[Dep Tm Txt]])</f>
        <v>#VALUE!</v>
      </c>
      <c r="N2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01" t="s">
        <v>3985</v>
      </c>
    </row>
    <row r="202" spans="1:15" ht="17.5" thickBot="1" x14ac:dyDescent="0.4">
      <c r="A202" s="113" t="s">
        <v>3095</v>
      </c>
      <c r="B202" s="119"/>
      <c r="C202" s="119"/>
      <c r="D202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02" s="126" t="s">
        <v>3878</v>
      </c>
      <c r="F202" s="185" t="e">
        <f>VLOOKUP(RTATimings[[#This Row],[Route Code]], TrueRouteCodes[], 2, FALSE)</f>
        <v>#N/A</v>
      </c>
      <c r="G202" s="150" t="s">
        <v>3433</v>
      </c>
      <c r="H202" s="194" t="str">
        <f>REPLACE(SUBSTITUTE(SUBSTITUTE(SUBSTITUTE(SUBSTITUTE(SUBSTITUTE(TRIM(RTATimings[[#This Row],[Dep Txt]]), ": ",":"), "a.m", "AM",1), "p.m", "PM"),"  AM"," AM"),"  PM", " PM"), 9,100,"")</f>
        <v>07:50 AM</v>
      </c>
      <c r="I202" s="195">
        <f>TIMEVALUE(RTATimings[[#This Row],[Dep Tm Txt]])</f>
        <v>0.3263888888888889</v>
      </c>
      <c r="N2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202" t="s">
        <v>3985</v>
      </c>
    </row>
    <row r="203" spans="1:15" ht="17.5" thickBot="1" x14ac:dyDescent="0.4">
      <c r="A203" s="113" t="s">
        <v>3095</v>
      </c>
      <c r="B203" s="119"/>
      <c r="C203" s="119"/>
      <c r="D203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03" s="126" t="s">
        <v>3878</v>
      </c>
      <c r="F203" s="185" t="e">
        <f>VLOOKUP(RTATimings[[#This Row],[Route Code]], TrueRouteCodes[], 2, FALSE)</f>
        <v>#N/A</v>
      </c>
      <c r="G203" s="150" t="s">
        <v>3435</v>
      </c>
      <c r="H203" s="194" t="str">
        <f>REPLACE(SUBSTITUTE(SUBSTITUTE(SUBSTITUTE(SUBSTITUTE(SUBSTITUTE(TRIM(RTATimings[[#This Row],[Dep Txt]]), ": ",":"), "a.m", "AM",1), "p.m", "PM"),"  AM"," AM"),"  PM", " PM"), 9,100,"")</f>
        <v>10:10 AM</v>
      </c>
      <c r="I203" s="195">
        <f>TIMEVALUE(RTATimings[[#This Row],[Dep Tm Txt]])</f>
        <v>0.4236111111111111</v>
      </c>
      <c r="N2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203" t="s">
        <v>3985</v>
      </c>
    </row>
    <row r="204" spans="1:15" ht="17.5" thickBot="1" x14ac:dyDescent="0.4">
      <c r="A204" s="113" t="s">
        <v>3095</v>
      </c>
      <c r="B204" s="119"/>
      <c r="C204" s="119"/>
      <c r="D204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04" s="126" t="s">
        <v>3878</v>
      </c>
      <c r="F204" s="185" t="e">
        <f>VLOOKUP(RTATimings[[#This Row],[Route Code]], TrueRouteCodes[], 2, FALSE)</f>
        <v>#N/A</v>
      </c>
      <c r="G204" s="150" t="s">
        <v>3437</v>
      </c>
      <c r="H204" s="194" t="str">
        <f>REPLACE(SUBSTITUTE(SUBSTITUTE(SUBSTITUTE(SUBSTITUTE(SUBSTITUTE(TRIM(RTATimings[[#This Row],[Dep Txt]]), ": ",":"), "a.m", "AM",1), "p.m", "PM"),"  AM"," AM"),"  PM", " PM"), 9,100,"")</f>
        <v>12.45 PM</v>
      </c>
      <c r="I204" s="195" t="e">
        <f>TIMEVALUE(RTATimings[[#This Row],[Dep Tm Txt]])</f>
        <v>#VALUE!</v>
      </c>
      <c r="N2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04" t="s">
        <v>3985</v>
      </c>
    </row>
    <row r="205" spans="1:15" ht="17.5" thickBot="1" x14ac:dyDescent="0.4">
      <c r="A205" s="113" t="s">
        <v>3095</v>
      </c>
      <c r="B205" s="119"/>
      <c r="C205" s="119"/>
      <c r="D205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05" s="126" t="s">
        <v>3878</v>
      </c>
      <c r="F205" s="185" t="e">
        <f>VLOOKUP(RTATimings[[#This Row],[Route Code]], TrueRouteCodes[], 2, FALSE)</f>
        <v>#N/A</v>
      </c>
      <c r="G205" s="150" t="s">
        <v>3439</v>
      </c>
      <c r="H205" s="194" t="str">
        <f>REPLACE(SUBSTITUTE(SUBSTITUTE(SUBSTITUTE(SUBSTITUTE(SUBSTITUTE(TRIM(RTATimings[[#This Row],[Dep Txt]]), ": ",":"), "a.m", "AM",1), "p.m", "PM"),"  AM"," AM"),"  PM", " PM"), 9,100,"")</f>
        <v>03.10 PM</v>
      </c>
      <c r="I205" s="195" t="e">
        <f>TIMEVALUE(RTATimings[[#This Row],[Dep Tm Txt]])</f>
        <v>#VALUE!</v>
      </c>
      <c r="N2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05" t="s">
        <v>3985</v>
      </c>
    </row>
    <row r="206" spans="1:15" ht="30" thickBot="1" x14ac:dyDescent="0.4">
      <c r="A206" s="113" t="s">
        <v>3095</v>
      </c>
      <c r="B206" s="119"/>
      <c r="C206" s="119"/>
      <c r="D206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06" s="126" t="s">
        <v>3878</v>
      </c>
      <c r="F206" s="185" t="e">
        <f>VLOOKUP(RTATimings[[#This Row],[Route Code]], TrueRouteCodes[], 2, FALSE)</f>
        <v>#N/A</v>
      </c>
      <c r="G206" s="151" t="s">
        <v>3441</v>
      </c>
      <c r="H206" s="194" t="str">
        <f>REPLACE(SUBSTITUTE(SUBSTITUTE(SUBSTITUTE(SUBSTITUTE(SUBSTITUTE(TRIM(RTATimings[[#This Row],[Dep Txt]]), ": ",":"), "a.m", "AM",1), "p.m", "PM"),"  AM"," AM"),"  PM", " PM"), 9,100,"")</f>
        <v>05:30 PM</v>
      </c>
      <c r="I206" s="195">
        <f>TIMEVALUE(RTATimings[[#This Row],[Dep Tm Txt]])</f>
        <v>0.72916666666666663</v>
      </c>
      <c r="N2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206" t="s">
        <v>3985</v>
      </c>
    </row>
    <row r="207" spans="1:15" ht="17.5" thickBot="1" x14ac:dyDescent="0.4">
      <c r="A207" s="113" t="s">
        <v>3095</v>
      </c>
      <c r="B207" s="119"/>
      <c r="C207" s="119"/>
      <c r="D207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07" s="126" t="s">
        <v>3884</v>
      </c>
      <c r="F207" s="185" t="e">
        <f>VLOOKUP(RTATimings[[#This Row],[Route Code]], TrueRouteCodes[], 2, FALSE)</f>
        <v>#N/A</v>
      </c>
      <c r="G207" s="152" t="s">
        <v>3434</v>
      </c>
      <c r="H207" s="194" t="str">
        <f>REPLACE(SUBSTITUTE(SUBSTITUTE(SUBSTITUTE(SUBSTITUTE(SUBSTITUTE(TRIM(RTATimings[[#This Row],[Dep Txt]]), ": ",":"), "a.m", "AM",1), "p.m", "PM"),"  AM"," AM"),"  PM", " PM"), 9,100,"")</f>
        <v>09:10 AM</v>
      </c>
      <c r="I207" s="195">
        <f>TIMEVALUE(RTATimings[[#This Row],[Dep Tm Txt]])</f>
        <v>0.38194444444444442</v>
      </c>
      <c r="N2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207" t="s">
        <v>3985</v>
      </c>
    </row>
    <row r="208" spans="1:15" ht="17.5" thickBot="1" x14ac:dyDescent="0.4">
      <c r="A208" s="113" t="s">
        <v>3095</v>
      </c>
      <c r="B208" s="119"/>
      <c r="C208" s="119"/>
      <c r="D208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08" s="126" t="s">
        <v>3884</v>
      </c>
      <c r="F208" s="185" t="e">
        <f>VLOOKUP(RTATimings[[#This Row],[Route Code]], TrueRouteCodes[], 2, FALSE)</f>
        <v>#N/A</v>
      </c>
      <c r="G208" s="152" t="s">
        <v>3436</v>
      </c>
      <c r="H208" s="194" t="str">
        <f>REPLACE(SUBSTITUTE(SUBSTITUTE(SUBSTITUTE(SUBSTITUTE(SUBSTITUTE(TRIM(RTATimings[[#This Row],[Dep Txt]]), ": ",":"), "a.m", "AM",1), "p.m", "PM"),"  AM"," AM"),"  PM", " PM"), 9,100,"")</f>
        <v>11:45 AM</v>
      </c>
      <c r="I208" s="195">
        <f>TIMEVALUE(RTATimings[[#This Row],[Dep Tm Txt]])</f>
        <v>0.48958333333333331</v>
      </c>
      <c r="N2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208" t="s">
        <v>3985</v>
      </c>
    </row>
    <row r="209" spans="1:15" ht="17.5" thickBot="1" x14ac:dyDescent="0.4">
      <c r="A209" s="113" t="s">
        <v>3095</v>
      </c>
      <c r="B209" s="119"/>
      <c r="C209" s="119"/>
      <c r="D209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09" s="126" t="s">
        <v>3884</v>
      </c>
      <c r="F209" s="185" t="e">
        <f>VLOOKUP(RTATimings[[#This Row],[Route Code]], TrueRouteCodes[], 2, FALSE)</f>
        <v>#N/A</v>
      </c>
      <c r="G209" s="152" t="s">
        <v>3438</v>
      </c>
      <c r="H209" s="194" t="str">
        <f>REPLACE(SUBSTITUTE(SUBSTITUTE(SUBSTITUTE(SUBSTITUTE(SUBSTITUTE(TRIM(RTATimings[[#This Row],[Dep Txt]]), ": ",":"), "a.m", "AM",1), "p.m", "PM"),"  AM"," AM"),"  PM", " PM"), 9,100,"")</f>
        <v>02.05 PM</v>
      </c>
      <c r="I209" s="195" t="e">
        <f>TIMEVALUE(RTATimings[[#This Row],[Dep Tm Txt]])</f>
        <v>#VALUE!</v>
      </c>
      <c r="N2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09" t="s">
        <v>3985</v>
      </c>
    </row>
    <row r="210" spans="1:15" ht="47" thickBot="1" x14ac:dyDescent="0.4">
      <c r="A210" s="113" t="s">
        <v>3095</v>
      </c>
      <c r="B210" s="119"/>
      <c r="C210" s="119"/>
      <c r="D210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10" s="126" t="s">
        <v>3884</v>
      </c>
      <c r="F210" s="185" t="e">
        <f>VLOOKUP(RTATimings[[#This Row],[Route Code]], TrueRouteCodes[], 2, FALSE)</f>
        <v>#N/A</v>
      </c>
      <c r="G210" s="153" t="s">
        <v>3440</v>
      </c>
      <c r="H210" s="194" t="str">
        <f>REPLACE(SUBSTITUTE(SUBSTITUTE(SUBSTITUTE(SUBSTITUTE(SUBSTITUTE(TRIM(RTATimings[[#This Row],[Dep Txt]]), ": ",":"), "a.m", "AM",1), "p.m", "PM"),"  AM"," AM"),"  PM", " PM"), 9,100,"")</f>
        <v xml:space="preserve">4.25 PM </v>
      </c>
      <c r="I210" s="195" t="e">
        <f>TIMEVALUE(RTATimings[[#This Row],[Dep Tm Txt]])</f>
        <v>#VALUE!</v>
      </c>
      <c r="N2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10" t="s">
        <v>3985</v>
      </c>
    </row>
    <row r="211" spans="1:15" ht="47" thickBot="1" x14ac:dyDescent="0.4">
      <c r="A211" s="113" t="s">
        <v>3095</v>
      </c>
      <c r="B211" s="119"/>
      <c r="C211" s="119"/>
      <c r="D211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11" s="126" t="s">
        <v>3884</v>
      </c>
      <c r="F211" s="185" t="e">
        <f>VLOOKUP(RTATimings[[#This Row],[Route Code]], TrueRouteCodes[], 2, FALSE)</f>
        <v>#N/A</v>
      </c>
      <c r="G211" s="153" t="s">
        <v>3442</v>
      </c>
      <c r="H211" s="194" t="str">
        <f>REPLACE(SUBSTITUTE(SUBSTITUTE(SUBSTITUTE(SUBSTITUTE(SUBSTITUTE(TRIM(RTATimings[[#This Row],[Dep Txt]]), ": ",":"), "a.m", "AM",1), "p.m", "PM"),"  AM"," AM"),"  PM", " PM"), 9,100,"")</f>
        <v>07:55 PM</v>
      </c>
      <c r="I211" s="195">
        <f>TIMEVALUE(RTATimings[[#This Row],[Dep Tm Txt]])</f>
        <v>0.82986111111111116</v>
      </c>
      <c r="N2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211" t="s">
        <v>3985</v>
      </c>
    </row>
    <row r="212" spans="1:15" ht="17" thickBot="1" x14ac:dyDescent="0.4">
      <c r="A212" s="113" t="s">
        <v>3097</v>
      </c>
      <c r="B212" s="119"/>
      <c r="C212" s="119"/>
      <c r="D212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12" s="126" t="s">
        <v>3878</v>
      </c>
      <c r="F212" s="185" t="e">
        <f>VLOOKUP(RTATimings[[#This Row],[Route Code]], TrueRouteCodes[], 2, FALSE)</f>
        <v>#N/A</v>
      </c>
      <c r="G212" s="148">
        <v>0.28125</v>
      </c>
      <c r="H212" s="194" t="str">
        <f>REPLACE(SUBSTITUTE(SUBSTITUTE(SUBSTITUTE(SUBSTITUTE(SUBSTITUTE(TRIM(RTATimings[[#This Row],[Dep Txt]]), ": ",":"), "a.m", "AM",1), "p.m", "PM"),"  AM"," AM"),"  PM", " PM"), 9,100,"")</f>
        <v>0.28125</v>
      </c>
      <c r="I212" s="195" t="e">
        <f>TIMEVALUE(RTATimings[[#This Row],[Dep Tm Txt]])</f>
        <v>#VALUE!</v>
      </c>
      <c r="N2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12" t="s">
        <v>3985</v>
      </c>
    </row>
    <row r="213" spans="1:15" ht="17" thickBot="1" x14ac:dyDescent="0.4">
      <c r="A213" s="113" t="s">
        <v>3097</v>
      </c>
      <c r="B213" s="119"/>
      <c r="C213" s="119"/>
      <c r="D213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13" s="126" t="s">
        <v>3878</v>
      </c>
      <c r="F213" s="185" t="e">
        <f>VLOOKUP(RTATimings[[#This Row],[Route Code]], TrueRouteCodes[], 2, FALSE)</f>
        <v>#N/A</v>
      </c>
      <c r="G213" s="148">
        <v>0.375</v>
      </c>
      <c r="H213" s="194" t="str">
        <f>REPLACE(SUBSTITUTE(SUBSTITUTE(SUBSTITUTE(SUBSTITUTE(SUBSTITUTE(TRIM(RTATimings[[#This Row],[Dep Txt]]), ": ",":"), "a.m", "AM",1), "p.m", "PM"),"  AM"," AM"),"  PM", " PM"), 9,100,"")</f>
        <v>0.375</v>
      </c>
      <c r="I213" s="195" t="e">
        <f>TIMEVALUE(RTATimings[[#This Row],[Dep Tm Txt]])</f>
        <v>#VALUE!</v>
      </c>
      <c r="N2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13" t="s">
        <v>3985</v>
      </c>
    </row>
    <row r="214" spans="1:15" ht="17" thickBot="1" x14ac:dyDescent="0.4">
      <c r="A214" s="113" t="s">
        <v>3097</v>
      </c>
      <c r="B214" s="119"/>
      <c r="C214" s="119"/>
      <c r="D214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14" s="126" t="s">
        <v>3878</v>
      </c>
      <c r="F214" s="185" t="e">
        <f>VLOOKUP(RTATimings[[#This Row],[Route Code]], TrueRouteCodes[], 2, FALSE)</f>
        <v>#N/A</v>
      </c>
      <c r="G214" s="148">
        <v>0.52083333333333337</v>
      </c>
      <c r="H214" s="194" t="str">
        <f>REPLACE(SUBSTITUTE(SUBSTITUTE(SUBSTITUTE(SUBSTITUTE(SUBSTITUTE(TRIM(RTATimings[[#This Row],[Dep Txt]]), ": ",":"), "a.m", "AM",1), "p.m", "PM"),"  AM"," AM"),"  PM", " PM"), 9,100,"")</f>
        <v>0.520833</v>
      </c>
      <c r="I214" s="195" t="e">
        <f>TIMEVALUE(RTATimings[[#This Row],[Dep Tm Txt]])</f>
        <v>#VALUE!</v>
      </c>
      <c r="N2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14" t="s">
        <v>3985</v>
      </c>
    </row>
    <row r="215" spans="1:15" ht="17" thickBot="1" x14ac:dyDescent="0.4">
      <c r="A215" s="113" t="s">
        <v>3097</v>
      </c>
      <c r="B215" s="119"/>
      <c r="C215" s="119"/>
      <c r="D215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15" s="126" t="s">
        <v>3878</v>
      </c>
      <c r="F215" s="185" t="e">
        <f>VLOOKUP(RTATimings[[#This Row],[Route Code]], TrueRouteCodes[], 2, FALSE)</f>
        <v>#N/A</v>
      </c>
      <c r="G215" s="148">
        <v>0.14583333333333334</v>
      </c>
      <c r="H215" s="194" t="str">
        <f>REPLACE(SUBSTITUTE(SUBSTITUTE(SUBSTITUTE(SUBSTITUTE(SUBSTITUTE(TRIM(RTATimings[[#This Row],[Dep Txt]]), ": ",":"), "a.m", "AM",1), "p.m", "PM"),"  AM"," AM"),"  PM", " PM"), 9,100,"")</f>
        <v>0.145833</v>
      </c>
      <c r="I215" s="195" t="e">
        <f>TIMEVALUE(RTATimings[[#This Row],[Dep Tm Txt]])</f>
        <v>#VALUE!</v>
      </c>
      <c r="N2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15" t="s">
        <v>3985</v>
      </c>
    </row>
    <row r="216" spans="1:15" ht="17" thickBot="1" x14ac:dyDescent="0.4">
      <c r="A216" s="113" t="s">
        <v>3097</v>
      </c>
      <c r="B216" s="119"/>
      <c r="C216" s="119"/>
      <c r="D216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16" s="126" t="s">
        <v>3878</v>
      </c>
      <c r="F216" s="185" t="e">
        <f>VLOOKUP(RTATimings[[#This Row],[Route Code]], TrueRouteCodes[], 2, FALSE)</f>
        <v>#N/A</v>
      </c>
      <c r="G216" s="148">
        <v>0.24652777777777779</v>
      </c>
      <c r="H216" s="194" t="str">
        <f>REPLACE(SUBSTITUTE(SUBSTITUTE(SUBSTITUTE(SUBSTITUTE(SUBSTITUTE(TRIM(RTATimings[[#This Row],[Dep Txt]]), ": ",":"), "a.m", "AM",1), "p.m", "PM"),"  AM"," AM"),"  PM", " PM"), 9,100,"")</f>
        <v>0.246527</v>
      </c>
      <c r="I216" s="195" t="e">
        <f>TIMEVALUE(RTATimings[[#This Row],[Dep Tm Txt]])</f>
        <v>#VALUE!</v>
      </c>
      <c r="N2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16" t="s">
        <v>3985</v>
      </c>
    </row>
    <row r="217" spans="1:15" ht="17" thickBot="1" x14ac:dyDescent="0.4">
      <c r="A217" s="113" t="s">
        <v>3097</v>
      </c>
      <c r="B217" s="119"/>
      <c r="C217" s="119"/>
      <c r="D217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17" s="126" t="s">
        <v>3884</v>
      </c>
      <c r="F217" s="185" t="e">
        <f>VLOOKUP(RTATimings[[#This Row],[Route Code]], TrueRouteCodes[], 2, FALSE)</f>
        <v>#N/A</v>
      </c>
      <c r="G217" s="149">
        <v>0.3263888888888889</v>
      </c>
      <c r="H217" s="194" t="str">
        <f>REPLACE(SUBSTITUTE(SUBSTITUTE(SUBSTITUTE(SUBSTITUTE(SUBSTITUTE(TRIM(RTATimings[[#This Row],[Dep Txt]]), ": ",":"), "a.m", "AM",1), "p.m", "PM"),"  AM"," AM"),"  PM", " PM"), 9,100,"")</f>
        <v>0.326388</v>
      </c>
      <c r="I217" s="195" t="e">
        <f>TIMEVALUE(RTATimings[[#This Row],[Dep Tm Txt]])</f>
        <v>#VALUE!</v>
      </c>
      <c r="N2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17" t="s">
        <v>3985</v>
      </c>
    </row>
    <row r="218" spans="1:15" ht="17" thickBot="1" x14ac:dyDescent="0.4">
      <c r="A218" s="113" t="s">
        <v>3097</v>
      </c>
      <c r="B218" s="119"/>
      <c r="C218" s="119"/>
      <c r="D218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18" s="126" t="s">
        <v>3884</v>
      </c>
      <c r="F218" s="185" t="e">
        <f>VLOOKUP(RTATimings[[#This Row],[Route Code]], TrueRouteCodes[], 2, FALSE)</f>
        <v>#N/A</v>
      </c>
      <c r="G218" s="149">
        <v>0.4548611111111111</v>
      </c>
      <c r="H218" s="194" t="str">
        <f>REPLACE(SUBSTITUTE(SUBSTITUTE(SUBSTITUTE(SUBSTITUTE(SUBSTITUTE(TRIM(RTATimings[[#This Row],[Dep Txt]]), ": ",":"), "a.m", "AM",1), "p.m", "PM"),"  AM"," AM"),"  PM", " PM"), 9,100,"")</f>
        <v>0.454861</v>
      </c>
      <c r="I218" s="195" t="e">
        <f>TIMEVALUE(RTATimings[[#This Row],[Dep Tm Txt]])</f>
        <v>#VALUE!</v>
      </c>
      <c r="N2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18" t="s">
        <v>3985</v>
      </c>
    </row>
    <row r="219" spans="1:15" ht="17" thickBot="1" x14ac:dyDescent="0.4">
      <c r="A219" s="113" t="s">
        <v>3097</v>
      </c>
      <c r="B219" s="119"/>
      <c r="C219" s="119"/>
      <c r="D219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19" s="126" t="s">
        <v>3884</v>
      </c>
      <c r="F219" s="185" t="e">
        <f>VLOOKUP(RTATimings[[#This Row],[Route Code]], TrueRouteCodes[], 2, FALSE)</f>
        <v>#N/A</v>
      </c>
      <c r="G219" s="149">
        <v>7.6388888888888895E-2</v>
      </c>
      <c r="H219" s="194" t="str">
        <f>REPLACE(SUBSTITUTE(SUBSTITUTE(SUBSTITUTE(SUBSTITUTE(SUBSTITUTE(TRIM(RTATimings[[#This Row],[Dep Txt]]), ": ",":"), "a.m", "AM",1), "p.m", "PM"),"  AM"," AM"),"  PM", " PM"), 9,100,"")</f>
        <v>0.076388</v>
      </c>
      <c r="I219" s="195" t="e">
        <f>TIMEVALUE(RTATimings[[#This Row],[Dep Tm Txt]])</f>
        <v>#VALUE!</v>
      </c>
      <c r="N2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19" t="s">
        <v>3985</v>
      </c>
    </row>
    <row r="220" spans="1:15" ht="17" thickBot="1" x14ac:dyDescent="0.4">
      <c r="A220" s="113" t="s">
        <v>3097</v>
      </c>
      <c r="B220" s="119"/>
      <c r="C220" s="119"/>
      <c r="D220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20" s="126" t="s">
        <v>3884</v>
      </c>
      <c r="F220" s="185" t="e">
        <f>VLOOKUP(RTATimings[[#This Row],[Route Code]], TrueRouteCodes[], 2, FALSE)</f>
        <v>#N/A</v>
      </c>
      <c r="G220" s="149">
        <v>0.20486111111111113</v>
      </c>
      <c r="H220" s="194" t="str">
        <f>REPLACE(SUBSTITUTE(SUBSTITUTE(SUBSTITUTE(SUBSTITUTE(SUBSTITUTE(TRIM(RTATimings[[#This Row],[Dep Txt]]), ": ",":"), "a.m", "AM",1), "p.m", "PM"),"  AM"," AM"),"  PM", " PM"), 9,100,"")</f>
        <v>0.204861</v>
      </c>
      <c r="I220" s="195" t="e">
        <f>TIMEVALUE(RTATimings[[#This Row],[Dep Tm Txt]])</f>
        <v>#VALUE!</v>
      </c>
      <c r="N2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20" t="s">
        <v>3985</v>
      </c>
    </row>
    <row r="221" spans="1:15" ht="17" thickBot="1" x14ac:dyDescent="0.4">
      <c r="A221" s="113" t="s">
        <v>3097</v>
      </c>
      <c r="B221" s="119"/>
      <c r="C221" s="119"/>
      <c r="D221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21" s="126" t="s">
        <v>3884</v>
      </c>
      <c r="F221" s="185" t="e">
        <f>VLOOKUP(RTATimings[[#This Row],[Route Code]], TrueRouteCodes[], 2, FALSE)</f>
        <v>#N/A</v>
      </c>
      <c r="G221" s="149">
        <v>0.28819444444444448</v>
      </c>
      <c r="H221" s="194" t="str">
        <f>REPLACE(SUBSTITUTE(SUBSTITUTE(SUBSTITUTE(SUBSTITUTE(SUBSTITUTE(TRIM(RTATimings[[#This Row],[Dep Txt]]), ": ",":"), "a.m", "AM",1), "p.m", "PM"),"  AM"," AM"),"  PM", " PM"), 9,100,"")</f>
        <v>0.288194</v>
      </c>
      <c r="I221" s="195" t="e">
        <f>TIMEVALUE(RTATimings[[#This Row],[Dep Tm Txt]])</f>
        <v>#VALUE!</v>
      </c>
      <c r="N2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21" t="s">
        <v>3985</v>
      </c>
    </row>
    <row r="222" spans="1:15" ht="16.5" thickBot="1" x14ac:dyDescent="0.4">
      <c r="A222" s="113" t="s">
        <v>3099</v>
      </c>
      <c r="B222" s="119"/>
      <c r="C222" s="119"/>
      <c r="D222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22" s="126" t="s">
        <v>2993</v>
      </c>
      <c r="F222" s="185" t="e">
        <f>VLOOKUP(RTATimings[[#This Row],[Route Code]], TrueRouteCodes[], 2, FALSE)</f>
        <v>#N/A</v>
      </c>
      <c r="G222" s="154" t="s">
        <v>3443</v>
      </c>
      <c r="H222" s="194" t="str">
        <f>REPLACE(SUBSTITUTE(SUBSTITUTE(SUBSTITUTE(SUBSTITUTE(SUBSTITUTE(TRIM(RTATimings[[#This Row],[Dep Txt]]), ": ",":"), "a.m", "AM",1), "p.m", "PM"),"  AM"," AM"),"  PM", " PM"), 9,100,"")</f>
        <v>07.20 AM</v>
      </c>
      <c r="I222" s="195" t="e">
        <f>TIMEVALUE(RTATimings[[#This Row],[Dep Tm Txt]])</f>
        <v>#VALUE!</v>
      </c>
      <c r="N2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22" t="s">
        <v>3985</v>
      </c>
    </row>
    <row r="223" spans="1:15" ht="16.5" thickBot="1" x14ac:dyDescent="0.4">
      <c r="A223" s="113" t="s">
        <v>3099</v>
      </c>
      <c r="B223" s="119"/>
      <c r="C223" s="119"/>
      <c r="D223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23" s="126" t="s">
        <v>2993</v>
      </c>
      <c r="F223" s="185" t="e">
        <f>VLOOKUP(RTATimings[[#This Row],[Route Code]], TrueRouteCodes[], 2, FALSE)</f>
        <v>#N/A</v>
      </c>
      <c r="G223" s="154" t="s">
        <v>3445</v>
      </c>
      <c r="H223" s="194" t="str">
        <f>REPLACE(SUBSTITUTE(SUBSTITUTE(SUBSTITUTE(SUBSTITUTE(SUBSTITUTE(TRIM(RTATimings[[#This Row],[Dep Txt]]), ": ",":"), "a.m", "AM",1), "p.m", "PM"),"  AM"," AM"),"  PM", " PM"), 9,100,"")</f>
        <v>09.10 AM</v>
      </c>
      <c r="I223" s="195" t="e">
        <f>TIMEVALUE(RTATimings[[#This Row],[Dep Tm Txt]])</f>
        <v>#VALUE!</v>
      </c>
      <c r="N2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23" t="s">
        <v>3985</v>
      </c>
    </row>
    <row r="224" spans="1:15" ht="16.5" thickBot="1" x14ac:dyDescent="0.4">
      <c r="A224" s="113" t="s">
        <v>3099</v>
      </c>
      <c r="B224" s="119"/>
      <c r="C224" s="119"/>
      <c r="D224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24" s="126" t="s">
        <v>2993</v>
      </c>
      <c r="F224" s="185" t="e">
        <f>VLOOKUP(RTATimings[[#This Row],[Route Code]], TrueRouteCodes[], 2, FALSE)</f>
        <v>#N/A</v>
      </c>
      <c r="G224" s="154" t="s">
        <v>3447</v>
      </c>
      <c r="H224" s="194" t="str">
        <f>REPLACE(SUBSTITUTE(SUBSTITUTE(SUBSTITUTE(SUBSTITUTE(SUBSTITUTE(TRIM(RTATimings[[#This Row],[Dep Txt]]), ": ",":"), "a.m", "AM",1), "p.m", "PM"),"  AM"," AM"),"  PM", " PM"), 9,100,"")</f>
        <v>12.50 PM</v>
      </c>
      <c r="I224" s="195" t="e">
        <f>TIMEVALUE(RTATimings[[#This Row],[Dep Tm Txt]])</f>
        <v>#VALUE!</v>
      </c>
      <c r="N2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24" t="s">
        <v>3985</v>
      </c>
    </row>
    <row r="225" spans="1:15" ht="16.5" thickBot="1" x14ac:dyDescent="0.4">
      <c r="A225" s="113" t="s">
        <v>3099</v>
      </c>
      <c r="B225" s="119"/>
      <c r="C225" s="119"/>
      <c r="D225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25" s="126" t="s">
        <v>2993</v>
      </c>
      <c r="F225" s="185" t="e">
        <f>VLOOKUP(RTATimings[[#This Row],[Route Code]], TrueRouteCodes[], 2, FALSE)</f>
        <v>#N/A</v>
      </c>
      <c r="G225" s="154" t="s">
        <v>3449</v>
      </c>
      <c r="H225" s="194" t="str">
        <f>REPLACE(SUBSTITUTE(SUBSTITUTE(SUBSTITUTE(SUBSTITUTE(SUBSTITUTE(TRIM(RTATimings[[#This Row],[Dep Txt]]), ": ",":"), "a.m", "AM",1), "p.m", "PM"),"  AM"," AM"),"  PM", " PM"), 9,100,"")</f>
        <v>04.20 PM</v>
      </c>
      <c r="I225" s="195" t="e">
        <f>TIMEVALUE(RTATimings[[#This Row],[Dep Tm Txt]])</f>
        <v>#VALUE!</v>
      </c>
      <c r="N2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25" t="s">
        <v>3985</v>
      </c>
    </row>
    <row r="226" spans="1:15" ht="16.5" thickBot="1" x14ac:dyDescent="0.4">
      <c r="A226" s="113" t="s">
        <v>3099</v>
      </c>
      <c r="B226" s="119"/>
      <c r="C226" s="119"/>
      <c r="D226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26" s="126" t="s">
        <v>3004</v>
      </c>
      <c r="F226" s="185" t="e">
        <f>VLOOKUP(RTATimings[[#This Row],[Route Code]], TrueRouteCodes[], 2, FALSE)</f>
        <v>#N/A</v>
      </c>
      <c r="G226" s="155" t="s">
        <v>3444</v>
      </c>
      <c r="H226" s="194" t="str">
        <f>REPLACE(SUBSTITUTE(SUBSTITUTE(SUBSTITUTE(SUBSTITUTE(SUBSTITUTE(TRIM(RTATimings[[#This Row],[Dep Txt]]), ": ",":"), "a.m", "AM",1), "p.m", "PM"),"  AM"," AM"),"  PM", " PM"), 9,100,"")</f>
        <v>08.10 AM</v>
      </c>
      <c r="I226" s="195" t="e">
        <f>TIMEVALUE(RTATimings[[#This Row],[Dep Tm Txt]])</f>
        <v>#VALUE!</v>
      </c>
      <c r="N2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26" t="s">
        <v>3985</v>
      </c>
    </row>
    <row r="227" spans="1:15" ht="16.5" thickBot="1" x14ac:dyDescent="0.4">
      <c r="A227" s="113" t="s">
        <v>3099</v>
      </c>
      <c r="B227" s="119"/>
      <c r="C227" s="119"/>
      <c r="D227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27" s="126" t="s">
        <v>3004</v>
      </c>
      <c r="F227" s="185" t="e">
        <f>VLOOKUP(RTATimings[[#This Row],[Route Code]], TrueRouteCodes[], 2, FALSE)</f>
        <v>#N/A</v>
      </c>
      <c r="G227" s="155" t="s">
        <v>3446</v>
      </c>
      <c r="H227" s="194" t="str">
        <f>REPLACE(SUBSTITUTE(SUBSTITUTE(SUBSTITUTE(SUBSTITUTE(SUBSTITUTE(TRIM(RTATimings[[#This Row],[Dep Txt]]), ": ",":"), "a.m", "AM",1), "p.m", "PM"),"  AM"," AM"),"  PM", " PM"), 9,100,"")</f>
        <v>11.35 AM</v>
      </c>
      <c r="I227" s="195" t="e">
        <f>TIMEVALUE(RTATimings[[#This Row],[Dep Tm Txt]])</f>
        <v>#VALUE!</v>
      </c>
      <c r="N2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27" t="s">
        <v>3985</v>
      </c>
    </row>
    <row r="228" spans="1:15" ht="16.5" thickBot="1" x14ac:dyDescent="0.4">
      <c r="A228" s="113" t="s">
        <v>3099</v>
      </c>
      <c r="B228" s="119"/>
      <c r="C228" s="119"/>
      <c r="D228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28" s="126" t="s">
        <v>3004</v>
      </c>
      <c r="F228" s="185" t="e">
        <f>VLOOKUP(RTATimings[[#This Row],[Route Code]], TrueRouteCodes[], 2, FALSE)</f>
        <v>#N/A</v>
      </c>
      <c r="G228" s="155" t="s">
        <v>3448</v>
      </c>
      <c r="H228" s="194" t="str">
        <f>REPLACE(SUBSTITUTE(SUBSTITUTE(SUBSTITUTE(SUBSTITUTE(SUBSTITUTE(TRIM(RTATimings[[#This Row],[Dep Txt]]), ": ",":"), "a.m", "AM",1), "p.m", "PM"),"  AM"," AM"),"  PM", " PM"), 9,100,"")</f>
        <v>03.00 PM</v>
      </c>
      <c r="I228" s="195" t="e">
        <f>TIMEVALUE(RTATimings[[#This Row],[Dep Tm Txt]])</f>
        <v>#VALUE!</v>
      </c>
      <c r="N2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28" t="s">
        <v>3985</v>
      </c>
    </row>
    <row r="229" spans="1:15" ht="16.5" thickBot="1" x14ac:dyDescent="0.4">
      <c r="A229" s="113" t="s">
        <v>3099</v>
      </c>
      <c r="B229" s="119"/>
      <c r="C229" s="119"/>
      <c r="D229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29" s="126" t="s">
        <v>3004</v>
      </c>
      <c r="F229" s="185" t="e">
        <f>VLOOKUP(RTATimings[[#This Row],[Route Code]], TrueRouteCodes[], 2, FALSE)</f>
        <v>#N/A</v>
      </c>
      <c r="G229" s="155" t="s">
        <v>3450</v>
      </c>
      <c r="H229" s="194" t="str">
        <f>REPLACE(SUBSTITUTE(SUBSTITUTE(SUBSTITUTE(SUBSTITUTE(SUBSTITUTE(TRIM(RTATimings[[#This Row],[Dep Txt]]), ": ",":"), "a.m", "AM",1), "p.m", "PM"),"  AM"," AM"),"  PM", " PM"), 9,100,"")</f>
        <v>06.10 PM</v>
      </c>
      <c r="I229" s="195" t="e">
        <f>TIMEVALUE(RTATimings[[#This Row],[Dep Tm Txt]])</f>
        <v>#VALUE!</v>
      </c>
      <c r="N2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29" t="s">
        <v>3985</v>
      </c>
    </row>
    <row r="230" spans="1:15" ht="17" thickBot="1" x14ac:dyDescent="0.4">
      <c r="A230" s="113" t="s">
        <v>3101</v>
      </c>
      <c r="B230" s="119"/>
      <c r="C230" s="119"/>
      <c r="D230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30" s="126" t="s">
        <v>3878</v>
      </c>
      <c r="F230" s="185" t="e">
        <f>VLOOKUP(RTATimings[[#This Row],[Route Code]], TrueRouteCodes[], 2, FALSE)</f>
        <v>#N/A</v>
      </c>
      <c r="G230" s="156" t="s">
        <v>3451</v>
      </c>
      <c r="H230" s="194" t="str">
        <f>REPLACE(SUBSTITUTE(SUBSTITUTE(SUBSTITUTE(SUBSTITUTE(SUBSTITUTE(TRIM(RTATimings[[#This Row],[Dep Txt]]), ": ",":"), "a.m", "AM",1), "p.m", "PM"),"  AM"," AM"),"  PM", " PM"), 9,100,"")</f>
        <v>07:40 hr</v>
      </c>
      <c r="I230" s="195" t="e">
        <f>TIMEVALUE(RTATimings[[#This Row],[Dep Tm Txt]])</f>
        <v>#VALUE!</v>
      </c>
      <c r="N2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30" t="s">
        <v>3985</v>
      </c>
    </row>
    <row r="231" spans="1:15" ht="17" thickBot="1" x14ac:dyDescent="0.4">
      <c r="A231" s="113" t="s">
        <v>3101</v>
      </c>
      <c r="B231" s="119"/>
      <c r="C231" s="119"/>
      <c r="D231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31" s="126" t="s">
        <v>3986</v>
      </c>
      <c r="F231" s="185" t="str">
        <f>VLOOKUP(RTATimings[[#This Row],[Route Code]], TrueRouteCodes[], 2, FALSE)</f>
        <v>KUMBHARJUA-PONDA</v>
      </c>
      <c r="G231" s="156" t="s">
        <v>3455</v>
      </c>
      <c r="H231" s="194" t="str">
        <f>REPLACE(SUBSTITUTE(SUBSTITUTE(SUBSTITUTE(SUBSTITUTE(SUBSTITUTE(TRIM(RTATimings[[#This Row],[Dep Txt]]), ": ",":"), "a.m", "AM",1), "p.m", "PM"),"  AM"," AM"),"  PM", " PM"), 9,100,"")</f>
        <v>13:35 hr</v>
      </c>
      <c r="I231" s="195" t="e">
        <f>TIMEVALUE(RTATimings[[#This Row],[Dep Tm Txt]])</f>
        <v>#VALUE!</v>
      </c>
      <c r="N2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31" t="s">
        <v>3985</v>
      </c>
    </row>
    <row r="232" spans="1:15" ht="17" thickBot="1" x14ac:dyDescent="0.4">
      <c r="A232" s="113" t="s">
        <v>3101</v>
      </c>
      <c r="B232" s="119"/>
      <c r="C232" s="119"/>
      <c r="D232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32" s="126" t="s">
        <v>3986</v>
      </c>
      <c r="F232" s="185" t="str">
        <f>VLOOKUP(RTATimings[[#This Row],[Route Code]], TrueRouteCodes[], 2, FALSE)</f>
        <v>KUMBHARJUA-PONDA</v>
      </c>
      <c r="G232" s="156" t="s">
        <v>3457</v>
      </c>
      <c r="H232" s="194" t="str">
        <f>REPLACE(SUBSTITUTE(SUBSTITUTE(SUBSTITUTE(SUBSTITUTE(SUBSTITUTE(TRIM(RTATimings[[#This Row],[Dep Txt]]), ": ",":"), "a.m", "AM",1), "p.m", "PM"),"  AM"," AM"),"  PM", " PM"), 9,100,"")</f>
        <v>15:55 hr</v>
      </c>
      <c r="I232" s="195" t="e">
        <f>TIMEVALUE(RTATimings[[#This Row],[Dep Tm Txt]])</f>
        <v>#VALUE!</v>
      </c>
      <c r="N2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32" t="s">
        <v>3985</v>
      </c>
    </row>
    <row r="233" spans="1:15" ht="17" thickBot="1" x14ac:dyDescent="0.4">
      <c r="A233" s="113" t="s">
        <v>3101</v>
      </c>
      <c r="B233" s="119"/>
      <c r="C233" s="119"/>
      <c r="D233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33" s="126" t="s">
        <v>3986</v>
      </c>
      <c r="F233" s="185" t="str">
        <f>VLOOKUP(RTATimings[[#This Row],[Route Code]], TrueRouteCodes[], 2, FALSE)</f>
        <v>KUMBHARJUA-PONDA</v>
      </c>
      <c r="G233" s="156" t="s">
        <v>3459</v>
      </c>
      <c r="H233" s="194" t="str">
        <f>REPLACE(SUBSTITUTE(SUBSTITUTE(SUBSTITUTE(SUBSTITUTE(SUBSTITUTE(TRIM(RTATimings[[#This Row],[Dep Txt]]), ": ",":"), "a.m", "AM",1), "p.m", "PM"),"  AM"," AM"),"  PM", " PM"), 9,100,"")</f>
        <v>18:05 hr</v>
      </c>
      <c r="I233" s="195" t="e">
        <f>TIMEVALUE(RTATimings[[#This Row],[Dep Tm Txt]])</f>
        <v>#VALUE!</v>
      </c>
      <c r="N2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33" t="s">
        <v>3985</v>
      </c>
    </row>
    <row r="234" spans="1:15" ht="17" thickBot="1" x14ac:dyDescent="0.4">
      <c r="A234" s="113" t="s">
        <v>3101</v>
      </c>
      <c r="B234" s="119"/>
      <c r="C234" s="119"/>
      <c r="D234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34" s="126" t="s">
        <v>3876</v>
      </c>
      <c r="F234" s="185" t="e">
        <f>VLOOKUP(RTATimings[[#This Row],[Route Code]], TrueRouteCodes[], 2, FALSE)</f>
        <v>#N/A</v>
      </c>
      <c r="G234" s="157" t="s">
        <v>3452</v>
      </c>
      <c r="H234" s="194" t="str">
        <f>REPLACE(SUBSTITUTE(SUBSTITUTE(SUBSTITUTE(SUBSTITUTE(SUBSTITUTE(TRIM(RTATimings[[#This Row],[Dep Txt]]), ": ",":"), "a.m", "AM",1), "p.m", "PM"),"  AM"," AM"),"  PM", " PM"), 9,100,"")</f>
        <v>08:35 hr</v>
      </c>
      <c r="I234" s="195" t="e">
        <f>TIMEVALUE(RTATimings[[#This Row],[Dep Tm Txt]])</f>
        <v>#VALUE!</v>
      </c>
      <c r="N2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34" t="s">
        <v>3985</v>
      </c>
    </row>
    <row r="235" spans="1:15" ht="17" thickBot="1" x14ac:dyDescent="0.4">
      <c r="A235" s="113" t="s">
        <v>3101</v>
      </c>
      <c r="B235" s="119"/>
      <c r="C235" s="119"/>
      <c r="D235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35" s="126" t="s">
        <v>3990</v>
      </c>
      <c r="F235" s="185" t="str">
        <f>VLOOKUP(RTATimings[[#This Row],[Route Code]], TrueRouteCodes[], 2, FALSE)</f>
        <v>PONDA-Cupa</v>
      </c>
      <c r="G235" s="157" t="s">
        <v>3453</v>
      </c>
      <c r="H235" s="194" t="str">
        <f>REPLACE(SUBSTITUTE(SUBSTITUTE(SUBSTITUTE(SUBSTITUTE(SUBSTITUTE(TRIM(RTATimings[[#This Row],[Dep Txt]]), ": ",":"), "a.m", "AM",1), "p.m", "PM"),"  AM"," AM"),"  PM", " PM"), 9,100,"")</f>
        <v>10:25 hr</v>
      </c>
      <c r="I235" s="195" t="e">
        <f>TIMEVALUE(RTATimings[[#This Row],[Dep Tm Txt]])</f>
        <v>#VALUE!</v>
      </c>
      <c r="N2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35" t="s">
        <v>3985</v>
      </c>
    </row>
    <row r="236" spans="1:15" ht="17" thickBot="1" x14ac:dyDescent="0.4">
      <c r="A236" s="113" t="s">
        <v>3101</v>
      </c>
      <c r="B236" s="119"/>
      <c r="C236" s="119"/>
      <c r="D236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36" s="126" t="s">
        <v>3988</v>
      </c>
      <c r="F236" s="185" t="str">
        <f>VLOOKUP(RTATimings[[#This Row],[Route Code]], TrueRouteCodes[], 2, FALSE)</f>
        <v>PONDA-KUMBHARJUA</v>
      </c>
      <c r="G236" s="157" t="s">
        <v>3456</v>
      </c>
      <c r="H236" s="194" t="str">
        <f>REPLACE(SUBSTITUTE(SUBSTITUTE(SUBSTITUTE(SUBSTITUTE(SUBSTITUTE(TRIM(RTATimings[[#This Row],[Dep Txt]]), ": ",":"), "a.m", "AM",1), "p.m", "PM"),"  AM"," AM"),"  PM", " PM"), 9,100,"")</f>
        <v>12:35 hr</v>
      </c>
      <c r="I236" s="195" t="e">
        <f>TIMEVALUE(RTATimings[[#This Row],[Dep Tm Txt]])</f>
        <v>#VALUE!</v>
      </c>
      <c r="N2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36" t="s">
        <v>3985</v>
      </c>
    </row>
    <row r="237" spans="1:15" ht="17" thickBot="1" x14ac:dyDescent="0.4">
      <c r="A237" s="113" t="s">
        <v>3101</v>
      </c>
      <c r="B237" s="119"/>
      <c r="C237" s="119"/>
      <c r="D237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37" s="126" t="s">
        <v>3988</v>
      </c>
      <c r="F237" s="185" t="str">
        <f>VLOOKUP(RTATimings[[#This Row],[Route Code]], TrueRouteCodes[], 2, FALSE)</f>
        <v>PONDA-KUMBHARJUA</v>
      </c>
      <c r="G237" s="157" t="s">
        <v>3458</v>
      </c>
      <c r="H237" s="194" t="str">
        <f>REPLACE(SUBSTITUTE(SUBSTITUTE(SUBSTITUTE(SUBSTITUTE(SUBSTITUTE(TRIM(RTATimings[[#This Row],[Dep Txt]]), ": ",":"), "a.m", "AM",1), "p.m", "PM"),"  AM"," AM"),"  PM", " PM"), 9,100,"")</f>
        <v>14:45 hr</v>
      </c>
      <c r="I237" s="195" t="e">
        <f>TIMEVALUE(RTATimings[[#This Row],[Dep Tm Txt]])</f>
        <v>#VALUE!</v>
      </c>
      <c r="N2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37" t="s">
        <v>3985</v>
      </c>
    </row>
    <row r="238" spans="1:15" ht="17" thickBot="1" x14ac:dyDescent="0.4">
      <c r="A238" s="113" t="s">
        <v>3101</v>
      </c>
      <c r="B238" s="119"/>
      <c r="C238" s="119"/>
      <c r="D238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38" s="126" t="s">
        <v>3988</v>
      </c>
      <c r="F238" s="185" t="str">
        <f>VLOOKUP(RTATimings[[#This Row],[Route Code]], TrueRouteCodes[], 2, FALSE)</f>
        <v>PONDA-KUMBHARJUA</v>
      </c>
      <c r="G238" s="157" t="s">
        <v>3460</v>
      </c>
      <c r="H238" s="194" t="str">
        <f>REPLACE(SUBSTITUTE(SUBSTITUTE(SUBSTITUTE(SUBSTITUTE(SUBSTITUTE(TRIM(RTATimings[[#This Row],[Dep Txt]]), ": ",":"), "a.m", "AM",1), "p.m", "PM"),"  AM"," AM"),"  PM", " PM"), 9,100,"")</f>
        <v>17:00 hr</v>
      </c>
      <c r="I238" s="195" t="e">
        <f>TIMEVALUE(RTATimings[[#This Row],[Dep Tm Txt]])</f>
        <v>#VALUE!</v>
      </c>
      <c r="N2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38" t="s">
        <v>3985</v>
      </c>
    </row>
    <row r="239" spans="1:15" ht="33.5" thickBot="1" x14ac:dyDescent="0.4">
      <c r="A239" s="113" t="s">
        <v>3101</v>
      </c>
      <c r="B239" s="119"/>
      <c r="C239" s="119"/>
      <c r="D239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39" s="126" t="s">
        <v>3988</v>
      </c>
      <c r="F239" s="185" t="str">
        <f>VLOOKUP(RTATimings[[#This Row],[Route Code]], TrueRouteCodes[], 2, FALSE)</f>
        <v>PONDA-KUMBHARJUA</v>
      </c>
      <c r="G239" s="157" t="s">
        <v>3461</v>
      </c>
      <c r="H239" s="194" t="str">
        <f>REPLACE(SUBSTITUTE(SUBSTITUTE(SUBSTITUTE(SUBSTITUTE(SUBSTITUTE(TRIM(RTATimings[[#This Row],[Dep Txt]]), ": ",":"), "a.m", "AM",1), "p.m", "PM"),"  AM"," AM"),"  PM", " PM"), 9,100,"")</f>
        <v>18:45 hr</v>
      </c>
      <c r="I239" s="195" t="e">
        <f>TIMEVALUE(RTATimings[[#This Row],[Dep Tm Txt]])</f>
        <v>#VALUE!</v>
      </c>
      <c r="N2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39" t="s">
        <v>3985</v>
      </c>
    </row>
    <row r="240" spans="1:15" ht="17" thickBot="1" x14ac:dyDescent="0.4">
      <c r="A240" s="113" t="s">
        <v>3101</v>
      </c>
      <c r="B240" s="119"/>
      <c r="C240" s="119"/>
      <c r="D240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40" s="126" t="s">
        <v>3994</v>
      </c>
      <c r="F240" s="185" t="str">
        <f>VLOOKUP(RTATimings[[#This Row],[Route Code]], TrueRouteCodes[], 2, FALSE)</f>
        <v>Cupa-KUMBHARJUA</v>
      </c>
      <c r="G240" s="157" t="s">
        <v>3454</v>
      </c>
      <c r="H240" s="194" t="str">
        <f>REPLACE(SUBSTITUTE(SUBSTITUTE(SUBSTITUTE(SUBSTITUTE(SUBSTITUTE(TRIM(RTATimings[[#This Row],[Dep Txt]]), ": ",":"), "a.m", "AM",1), "p.m", "PM"),"  AM"," AM"),"  PM", " PM"), 9,100,"")</f>
        <v>11:25 hr</v>
      </c>
      <c r="I240" s="195" t="e">
        <f>TIMEVALUE(RTATimings[[#This Row],[Dep Tm Txt]])</f>
        <v>#VALUE!</v>
      </c>
      <c r="N2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40" t="s">
        <v>3985</v>
      </c>
    </row>
    <row r="241" spans="1:15" ht="16.5" thickBot="1" x14ac:dyDescent="0.4">
      <c r="A241" s="113" t="s">
        <v>3103</v>
      </c>
      <c r="B241" s="119"/>
      <c r="C241" s="119"/>
      <c r="D241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41" s="126" t="s">
        <v>3878</v>
      </c>
      <c r="F241" s="185" t="e">
        <f>VLOOKUP(RTATimings[[#This Row],[Route Code]], TrueRouteCodes[], 2, FALSE)</f>
        <v>#N/A</v>
      </c>
      <c r="G241" s="154" t="s">
        <v>3462</v>
      </c>
      <c r="H241" s="194" t="str">
        <f>REPLACE(SUBSTITUTE(SUBSTITUTE(SUBSTITUTE(SUBSTITUTE(SUBSTITUTE(TRIM(RTATimings[[#This Row],[Dep Txt]]), ": ",":"), "a.m", "AM",1), "p.m", "PM"),"  AM"," AM"),"  PM", " PM"), 9,100,"")</f>
        <v>07.40 AM</v>
      </c>
      <c r="I241" s="195" t="e">
        <f>TIMEVALUE(RTATimings[[#This Row],[Dep Tm Txt]])</f>
        <v>#VALUE!</v>
      </c>
      <c r="N2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41" t="s">
        <v>3985</v>
      </c>
    </row>
    <row r="242" spans="1:15" ht="16.5" thickBot="1" x14ac:dyDescent="0.4">
      <c r="A242" s="113" t="s">
        <v>3103</v>
      </c>
      <c r="B242" s="119"/>
      <c r="C242" s="119"/>
      <c r="D242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42" s="126" t="s">
        <v>3878</v>
      </c>
      <c r="F242" s="185" t="e">
        <f>VLOOKUP(RTATimings[[#This Row],[Route Code]], TrueRouteCodes[], 2, FALSE)</f>
        <v>#N/A</v>
      </c>
      <c r="G242" s="154" t="s">
        <v>3464</v>
      </c>
      <c r="H242" s="194" t="str">
        <f>REPLACE(SUBSTITUTE(SUBSTITUTE(SUBSTITUTE(SUBSTITUTE(SUBSTITUTE(TRIM(RTATimings[[#This Row],[Dep Txt]]), ": ",":"), "a.m", "AM",1), "p.m", "PM"),"  AM"," AM"),"  PM", " PM"), 9,100,"")</f>
        <v>09.40 AM</v>
      </c>
      <c r="I242" s="195" t="e">
        <f>TIMEVALUE(RTATimings[[#This Row],[Dep Tm Txt]])</f>
        <v>#VALUE!</v>
      </c>
      <c r="N2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42" t="s">
        <v>3985</v>
      </c>
    </row>
    <row r="243" spans="1:15" ht="16.5" thickBot="1" x14ac:dyDescent="0.4">
      <c r="A243" s="113" t="s">
        <v>3103</v>
      </c>
      <c r="B243" s="119"/>
      <c r="C243" s="119"/>
      <c r="D243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43" s="126" t="s">
        <v>3878</v>
      </c>
      <c r="F243" s="185" t="e">
        <f>VLOOKUP(RTATimings[[#This Row],[Route Code]], TrueRouteCodes[], 2, FALSE)</f>
        <v>#N/A</v>
      </c>
      <c r="G243" s="154" t="s">
        <v>3466</v>
      </c>
      <c r="H243" s="194" t="str">
        <f>REPLACE(SUBSTITUTE(SUBSTITUTE(SUBSTITUTE(SUBSTITUTE(SUBSTITUTE(TRIM(RTATimings[[#This Row],[Dep Txt]]), ": ",":"), "a.m", "AM",1), "p.m", "PM"),"  AM"," AM"),"  PM", " PM"), 9,100,"")</f>
        <v>01.25 PM</v>
      </c>
      <c r="I243" s="195" t="e">
        <f>TIMEVALUE(RTATimings[[#This Row],[Dep Tm Txt]])</f>
        <v>#VALUE!</v>
      </c>
      <c r="N2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43" t="s">
        <v>3985</v>
      </c>
    </row>
    <row r="244" spans="1:15" ht="16.5" thickBot="1" x14ac:dyDescent="0.4">
      <c r="A244" s="113" t="s">
        <v>3103</v>
      </c>
      <c r="B244" s="119"/>
      <c r="C244" s="119"/>
      <c r="D244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44" s="126" t="s">
        <v>3878</v>
      </c>
      <c r="F244" s="185" t="e">
        <f>VLOOKUP(RTATimings[[#This Row],[Route Code]], TrueRouteCodes[], 2, FALSE)</f>
        <v>#N/A</v>
      </c>
      <c r="G244" s="154" t="s">
        <v>3468</v>
      </c>
      <c r="H244" s="194" t="str">
        <f>REPLACE(SUBSTITUTE(SUBSTITUTE(SUBSTITUTE(SUBSTITUTE(SUBSTITUTE(TRIM(RTATimings[[#This Row],[Dep Txt]]), ": ",":"), "a.m", "AM",1), "p.m", "PM"),"  AM"," AM"),"  PM", " PM"), 9,100,"")</f>
        <v>04.50 PM</v>
      </c>
      <c r="I244" s="195" t="e">
        <f>TIMEVALUE(RTATimings[[#This Row],[Dep Tm Txt]])</f>
        <v>#VALUE!</v>
      </c>
      <c r="N2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44" t="s">
        <v>3985</v>
      </c>
    </row>
    <row r="245" spans="1:15" ht="16.5" thickBot="1" x14ac:dyDescent="0.4">
      <c r="A245" s="113" t="s">
        <v>3103</v>
      </c>
      <c r="B245" s="119"/>
      <c r="C245" s="119"/>
      <c r="D245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45" s="126" t="s">
        <v>3884</v>
      </c>
      <c r="F245" s="185" t="e">
        <f>VLOOKUP(RTATimings[[#This Row],[Route Code]], TrueRouteCodes[], 2, FALSE)</f>
        <v>#N/A</v>
      </c>
      <c r="G245" s="155" t="s">
        <v>3463</v>
      </c>
      <c r="H245" s="194" t="str">
        <f>REPLACE(SUBSTITUTE(SUBSTITUTE(SUBSTITUTE(SUBSTITUTE(SUBSTITUTE(TRIM(RTATimings[[#This Row],[Dep Txt]]), ": ",":"), "a.m", "AM",1), "p.m", "PM"),"  AM"," AM"),"  PM", " PM"), 9,100,"")</f>
        <v>08.40 AM</v>
      </c>
      <c r="I245" s="195" t="e">
        <f>TIMEVALUE(RTATimings[[#This Row],[Dep Tm Txt]])</f>
        <v>#VALUE!</v>
      </c>
      <c r="N2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45" t="s">
        <v>3985</v>
      </c>
    </row>
    <row r="246" spans="1:15" ht="16.5" thickBot="1" x14ac:dyDescent="0.4">
      <c r="A246" s="113" t="s">
        <v>3103</v>
      </c>
      <c r="B246" s="119"/>
      <c r="C246" s="119"/>
      <c r="D246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46" s="126" t="s">
        <v>3884</v>
      </c>
      <c r="F246" s="185" t="e">
        <f>VLOOKUP(RTATimings[[#This Row],[Route Code]], TrueRouteCodes[], 2, FALSE)</f>
        <v>#N/A</v>
      </c>
      <c r="G246" s="155" t="s">
        <v>3465</v>
      </c>
      <c r="H246" s="194" t="str">
        <f>REPLACE(SUBSTITUTE(SUBSTITUTE(SUBSTITUTE(SUBSTITUTE(SUBSTITUTE(TRIM(RTATimings[[#This Row],[Dep Txt]]), ": ",":"), "a.m", "AM",1), "p.m", "PM"),"  AM"," AM"),"  PM", " PM"), 9,100,"")</f>
        <v>12.05 PM</v>
      </c>
      <c r="I246" s="195" t="e">
        <f>TIMEVALUE(RTATimings[[#This Row],[Dep Tm Txt]])</f>
        <v>#VALUE!</v>
      </c>
      <c r="N2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46" t="s">
        <v>3985</v>
      </c>
    </row>
    <row r="247" spans="1:15" ht="16.5" thickBot="1" x14ac:dyDescent="0.4">
      <c r="A247" s="113" t="s">
        <v>3103</v>
      </c>
      <c r="B247" s="119"/>
      <c r="C247" s="119"/>
      <c r="D247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47" s="126" t="s">
        <v>3884</v>
      </c>
      <c r="F247" s="185" t="e">
        <f>VLOOKUP(RTATimings[[#This Row],[Route Code]], TrueRouteCodes[], 2, FALSE)</f>
        <v>#N/A</v>
      </c>
      <c r="G247" s="155" t="s">
        <v>3467</v>
      </c>
      <c r="H247" s="194" t="str">
        <f>REPLACE(SUBSTITUTE(SUBSTITUTE(SUBSTITUTE(SUBSTITUTE(SUBSTITUTE(TRIM(RTATimings[[#This Row],[Dep Txt]]), ": ",":"), "a.m", "AM",1), "p.m", "PM"),"  AM"," AM"),"  PM", " PM"), 9,100,"")</f>
        <v>03.45 PM</v>
      </c>
      <c r="I247" s="195" t="e">
        <f>TIMEVALUE(RTATimings[[#This Row],[Dep Tm Txt]])</f>
        <v>#VALUE!</v>
      </c>
      <c r="N2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47" t="s">
        <v>3985</v>
      </c>
    </row>
    <row r="248" spans="1:15" ht="16.5" thickBot="1" x14ac:dyDescent="0.4">
      <c r="A248" s="113" t="s">
        <v>3103</v>
      </c>
      <c r="B248" s="119"/>
      <c r="C248" s="119"/>
      <c r="D248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48" s="126" t="s">
        <v>3884</v>
      </c>
      <c r="F248" s="185" t="e">
        <f>VLOOKUP(RTATimings[[#This Row],[Route Code]], TrueRouteCodes[], 2, FALSE)</f>
        <v>#N/A</v>
      </c>
      <c r="G248" s="155" t="s">
        <v>3469</v>
      </c>
      <c r="H248" s="194" t="str">
        <f>REPLACE(SUBSTITUTE(SUBSTITUTE(SUBSTITUTE(SUBSTITUTE(SUBSTITUTE(TRIM(RTATimings[[#This Row],[Dep Txt]]), ": ",":"), "a.m", "AM",1), "p.m", "PM"),"  AM"," AM"),"  PM", " PM"), 9,100,"")</f>
        <v>06.35 PM</v>
      </c>
      <c r="I248" s="195" t="e">
        <f>TIMEVALUE(RTATimings[[#This Row],[Dep Tm Txt]])</f>
        <v>#VALUE!</v>
      </c>
      <c r="N2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48" t="s">
        <v>3985</v>
      </c>
    </row>
    <row r="249" spans="1:15" ht="16.5" thickBot="1" x14ac:dyDescent="0.4">
      <c r="A249" s="113" t="s">
        <v>3105</v>
      </c>
      <c r="B249" s="119"/>
      <c r="C249" s="119"/>
      <c r="D249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49" s="126" t="s">
        <v>3878</v>
      </c>
      <c r="F249" s="185" t="e">
        <f>VLOOKUP(RTATimings[[#This Row],[Route Code]], TrueRouteCodes[], 2, FALSE)</f>
        <v>#N/A</v>
      </c>
      <c r="G249" s="147" t="s">
        <v>3470</v>
      </c>
      <c r="H249" s="194" t="str">
        <f>REPLACE(SUBSTITUTE(SUBSTITUTE(SUBSTITUTE(SUBSTITUTE(SUBSTITUTE(TRIM(RTATimings[[#This Row],[Dep Txt]]), ": ",":"), "a.m", "AM",1), "p.m", "PM"),"  AM"," AM"),"  PM", " PM"), 9,100,"")</f>
        <v>08:10 AM</v>
      </c>
      <c r="I249" s="195">
        <f>TIMEVALUE(RTATimings[[#This Row],[Dep Tm Txt]])</f>
        <v>0.34027777777777773</v>
      </c>
      <c r="N2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249" t="s">
        <v>3985</v>
      </c>
    </row>
    <row r="250" spans="1:15" ht="16.5" thickBot="1" x14ac:dyDescent="0.4">
      <c r="A250" s="113" t="s">
        <v>3105</v>
      </c>
      <c r="B250" s="119"/>
      <c r="C250" s="119"/>
      <c r="D250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50" s="126" t="s">
        <v>3998</v>
      </c>
      <c r="F250" s="185" t="str">
        <f>VLOOKUP(RTATimings[[#This Row],[Route Code]], TrueRouteCodes[], 2, FALSE)</f>
        <v>PANAJI-MAPUSA</v>
      </c>
      <c r="G250" s="147" t="s">
        <v>3471</v>
      </c>
      <c r="H250" s="194" t="str">
        <f>REPLACE(SUBSTITUTE(SUBSTITUTE(SUBSTITUTE(SUBSTITUTE(SUBSTITUTE(TRIM(RTATimings[[#This Row],[Dep Txt]]), ": ",":"), "a.m", "AM",1), "p.m", "PM"),"  AM"," AM"),"  PM", " PM"), 9,100,"")</f>
        <v>09:00 AM</v>
      </c>
      <c r="I250" s="195">
        <f>TIMEVALUE(RTATimings[[#This Row],[Dep Tm Txt]])</f>
        <v>0.375</v>
      </c>
      <c r="N25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0.375</v>
      </c>
      <c r="O250" t="s">
        <v>3985</v>
      </c>
    </row>
    <row r="251" spans="1:15" ht="16.5" thickBot="1" x14ac:dyDescent="0.4">
      <c r="A251" s="113" t="s">
        <v>3105</v>
      </c>
      <c r="B251" s="119"/>
      <c r="C251" s="119"/>
      <c r="D251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51" s="126" t="s">
        <v>3998</v>
      </c>
      <c r="F251" s="185" t="str">
        <f>VLOOKUP(RTATimings[[#This Row],[Route Code]], TrueRouteCodes[], 2, FALSE)</f>
        <v>PANAJI-MAPUSA</v>
      </c>
      <c r="G251" s="147" t="s">
        <v>3474</v>
      </c>
      <c r="H251" s="194" t="str">
        <f>REPLACE(SUBSTITUTE(SUBSTITUTE(SUBSTITUTE(SUBSTITUTE(SUBSTITUTE(TRIM(RTATimings[[#This Row],[Dep Txt]]), ": ",":"), "a.m", "AM",1), "p.m", "PM"),"  AM"," AM"),"  PM", " PM"), 9,100,"")</f>
        <v>03:00 PM</v>
      </c>
      <c r="I251" s="195">
        <f>TIMEVALUE(RTATimings[[#This Row],[Dep Tm Txt]])</f>
        <v>0.625</v>
      </c>
      <c r="N25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0.625</v>
      </c>
      <c r="O251" t="s">
        <v>3985</v>
      </c>
    </row>
    <row r="252" spans="1:15" ht="16.5" thickBot="1" x14ac:dyDescent="0.4">
      <c r="A252" s="113" t="s">
        <v>3105</v>
      </c>
      <c r="B252" s="119"/>
      <c r="C252" s="119"/>
      <c r="D252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52" s="126" t="s">
        <v>3884</v>
      </c>
      <c r="F252" s="185" t="e">
        <f>VLOOKUP(RTATimings[[#This Row],[Route Code]], TrueRouteCodes[], 2, FALSE)</f>
        <v>#N/A</v>
      </c>
      <c r="G252" s="147" t="s">
        <v>3476</v>
      </c>
      <c r="H252" s="194" t="str">
        <f>REPLACE(SUBSTITUTE(SUBSTITUTE(SUBSTITUTE(SUBSTITUTE(SUBSTITUTE(TRIM(RTATimings[[#This Row],[Dep Txt]]), ": ",":"), "a.m", "AM",1), "p.m", "PM"),"  AM"," AM"),"  PM", " PM"), 9,100,"")</f>
        <v>07:10 PM</v>
      </c>
      <c r="I252" s="195">
        <f>TIMEVALUE(RTATimings[[#This Row],[Dep Tm Txt]])</f>
        <v>0.79861111111111116</v>
      </c>
      <c r="N2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252" t="s">
        <v>3985</v>
      </c>
    </row>
    <row r="253" spans="1:15" ht="16.5" thickBot="1" x14ac:dyDescent="0.4">
      <c r="A253" s="113" t="s">
        <v>3105</v>
      </c>
      <c r="B253" s="119"/>
      <c r="C253" s="119"/>
      <c r="D253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53" s="126" t="s">
        <v>4002</v>
      </c>
      <c r="F253" s="185" t="str">
        <f>VLOOKUP(RTATimings[[#This Row],[Route Code]], TrueRouteCodes[], 2, FALSE)</f>
        <v>MAPUSA-PATRADEVI</v>
      </c>
      <c r="G253" s="147" t="s">
        <v>3472</v>
      </c>
      <c r="H253" s="194" t="str">
        <f>REPLACE(SUBSTITUTE(SUBSTITUTE(SUBSTITUTE(SUBSTITUTE(SUBSTITUTE(TRIM(RTATimings[[#This Row],[Dep Txt]]), ": ",":"), "a.m", "AM",1), "p.m", "PM"),"  AM"," AM"),"  PM", " PM"), 9,100,"")</f>
        <v>09:25 AM</v>
      </c>
      <c r="I253" s="195">
        <f>TIMEVALUE(RTATimings[[#This Row],[Dep Tm Txt]])</f>
        <v>0.3923611111111111</v>
      </c>
      <c r="N25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0.3923611111111111</v>
      </c>
      <c r="O253" t="s">
        <v>3985</v>
      </c>
    </row>
    <row r="254" spans="1:15" ht="16.5" thickBot="1" x14ac:dyDescent="0.4">
      <c r="A254" s="113" t="s">
        <v>3105</v>
      </c>
      <c r="B254" s="119"/>
      <c r="C254" s="119"/>
      <c r="D254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54" s="126" t="s">
        <v>3999</v>
      </c>
      <c r="F254" s="185" t="str">
        <f>VLOOKUP(RTATimings[[#This Row],[Route Code]], TrueRouteCodes[], 2, FALSE)</f>
        <v>MAPUSA-PANAJI</v>
      </c>
      <c r="G254" s="147" t="s">
        <v>2955</v>
      </c>
      <c r="H254" s="194" t="str">
        <f>REPLACE(SUBSTITUTE(SUBSTITUTE(SUBSTITUTE(SUBSTITUTE(SUBSTITUTE(TRIM(RTATimings[[#This Row],[Dep Txt]]), ": ",":"), "a.m", "AM",1), "p.m", "PM"),"  AM"," AM"),"  PM", " PM"), 9,100,"")</f>
        <v>02:10 PM</v>
      </c>
      <c r="I254" s="195">
        <f>TIMEVALUE(RTATimings[[#This Row],[Dep Tm Txt]])</f>
        <v>0.59027777777777779</v>
      </c>
      <c r="N25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0.59027777777777779</v>
      </c>
      <c r="O254" t="s">
        <v>3985</v>
      </c>
    </row>
    <row r="255" spans="1:15" ht="16.5" thickBot="1" x14ac:dyDescent="0.4">
      <c r="A255" s="113" t="s">
        <v>3105</v>
      </c>
      <c r="B255" s="119"/>
      <c r="C255" s="119"/>
      <c r="D255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55" s="126" t="s">
        <v>4002</v>
      </c>
      <c r="F255" s="185" t="str">
        <f>VLOOKUP(RTATimings[[#This Row],[Route Code]], TrueRouteCodes[], 2, FALSE)</f>
        <v>MAPUSA-PATRADEVI</v>
      </c>
      <c r="G255" s="147" t="s">
        <v>2817</v>
      </c>
      <c r="H255" s="194" t="str">
        <f>REPLACE(SUBSTITUTE(SUBSTITUTE(SUBSTITUTE(SUBSTITUTE(SUBSTITUTE(TRIM(RTATimings[[#This Row],[Dep Txt]]), ": ",":"), "a.m", "AM",1), "p.m", "PM"),"  AM"," AM"),"  PM", " PM"), 9,100,"")</f>
        <v>03:25 PM</v>
      </c>
      <c r="I255" s="195">
        <f>TIMEVALUE(RTATimings[[#This Row],[Dep Tm Txt]])</f>
        <v>0.64236111111111105</v>
      </c>
      <c r="N25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0.64236111111111105</v>
      </c>
      <c r="O255" t="s">
        <v>3985</v>
      </c>
    </row>
    <row r="256" spans="1:15" ht="16.5" thickBot="1" x14ac:dyDescent="0.4">
      <c r="A256" s="113" t="s">
        <v>3105</v>
      </c>
      <c r="B256" s="119"/>
      <c r="C256" s="119"/>
      <c r="D256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56" s="126" t="s">
        <v>3999</v>
      </c>
      <c r="F256" s="185" t="str">
        <f>VLOOKUP(RTATimings[[#This Row],[Route Code]], TrueRouteCodes[], 2, FALSE)</f>
        <v>MAPUSA-PANAJI</v>
      </c>
      <c r="G256" s="147" t="s">
        <v>3475</v>
      </c>
      <c r="H256" s="194" t="str">
        <f>REPLACE(SUBSTITUTE(SUBSTITUTE(SUBSTITUTE(SUBSTITUTE(SUBSTITUTE(TRIM(RTATimings[[#This Row],[Dep Txt]]), ": ",":"), "a.m", "AM",1), "p.m", "PM"),"  AM"," AM"),"  PM", " PM"), 9,100,"")</f>
        <v>06:10 PM</v>
      </c>
      <c r="I256" s="195">
        <f>TIMEVALUE(RTATimings[[#This Row],[Dep Tm Txt]])</f>
        <v>0.75694444444444453</v>
      </c>
      <c r="N25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0.75694444444444453</v>
      </c>
      <c r="O256" t="s">
        <v>3985</v>
      </c>
    </row>
    <row r="257" spans="1:15" ht="16.5" thickBot="1" x14ac:dyDescent="0.4">
      <c r="A257" s="113" t="s">
        <v>3105</v>
      </c>
      <c r="B257" s="119"/>
      <c r="C257" s="119"/>
      <c r="D257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57" s="126" t="s">
        <v>4004</v>
      </c>
      <c r="F257" s="185" t="str">
        <f>VLOOKUP(RTATimings[[#This Row],[Route Code]], TrueRouteCodes[], 2, FALSE)</f>
        <v>PATRADEVI-MAPUSA</v>
      </c>
      <c r="G257" s="147" t="s">
        <v>3473</v>
      </c>
      <c r="H257" s="194" t="str">
        <f>REPLACE(SUBSTITUTE(SUBSTITUTE(SUBSTITUTE(SUBSTITUTE(SUBSTITUTE(TRIM(RTATimings[[#This Row],[Dep Txt]]), ": ",":"), "a.m", "AM",1), "p.m", "PM"),"  AM"," AM"),"  PM", " PM"), 9,100,"")</f>
        <v>12:45 PM</v>
      </c>
      <c r="I257" s="195">
        <f>TIMEVALUE(RTATimings[[#This Row],[Dep Tm Txt]])</f>
        <v>0.53125</v>
      </c>
      <c r="N25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0.53125</v>
      </c>
      <c r="O257" t="s">
        <v>3985</v>
      </c>
    </row>
    <row r="258" spans="1:15" ht="16.5" thickBot="1" x14ac:dyDescent="0.4">
      <c r="A258" s="113" t="s">
        <v>3105</v>
      </c>
      <c r="B258" s="119"/>
      <c r="C258" s="119"/>
      <c r="D258" s="185" t="str">
        <f>IF(ISBLANK(RTATimings[[#This Row],[Vehicle No.]]), VLOOKUP(RTATimings[[#This Row],[Rotation Group]], Table9[#All], 4, FALSE), VLOOKUP(RTATimings[[#This Row],[Vehicle No.]], VehLicense,2,FALSE))</f>
        <v>Kumbharjua to Panaji via Marcel and back</v>
      </c>
      <c r="E258" s="126" t="s">
        <v>4004</v>
      </c>
      <c r="F258" s="185" t="str">
        <f>VLOOKUP(RTATimings[[#This Row],[Route Code]], TrueRouteCodes[], 2, FALSE)</f>
        <v>PATRADEVI-MAPUSA</v>
      </c>
      <c r="G258" s="147" t="s">
        <v>3427</v>
      </c>
      <c r="H258" s="194" t="str">
        <f>REPLACE(SUBSTITUTE(SUBSTITUTE(SUBSTITUTE(SUBSTITUTE(SUBSTITUTE(TRIM(RTATimings[[#This Row],[Dep Txt]]), ": ",":"), "a.m", "AM",1), "p.m", "PM"),"  AM"," AM"),"  PM", " PM"), 9,100,"")</f>
        <v>05:00 PM</v>
      </c>
      <c r="I258" s="195">
        <f>TIMEVALUE(RTATimings[[#This Row],[Dep Tm Txt]])</f>
        <v>0.70833333333333337</v>
      </c>
      <c r="N25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0.70833333333333337</v>
      </c>
      <c r="O258" t="s">
        <v>3985</v>
      </c>
    </row>
    <row r="259" spans="1:15" ht="32.5" thickBot="1" x14ac:dyDescent="0.4">
      <c r="A259" s="113" t="s">
        <v>4006</v>
      </c>
      <c r="B259" s="119"/>
      <c r="C259" s="119"/>
      <c r="D259" s="185" t="str">
        <f>IF(ISBLANK(RTATimings[[#This Row],[Vehicle No.]]), VLOOKUP(RTATimings[[#This Row],[Rotation Group]], Table9[#All], 4, FALSE), VLOOKUP(RTATimings[[#This Row],[Vehicle No.]], VehLicense,2,FALSE))</f>
        <v xml:space="preserve">Kumbharjua Gawant to Panaji via Khandola and back </v>
      </c>
      <c r="E259" s="126" t="s">
        <v>3961</v>
      </c>
      <c r="F259" s="185" t="e">
        <f>VLOOKUP(RTATimings[[#This Row],[Route Code]], TrueRouteCodes[], 2, FALSE)</f>
        <v>#N/A</v>
      </c>
      <c r="G259" s="147" t="s">
        <v>3477</v>
      </c>
      <c r="H259" s="194" t="str">
        <f>REPLACE(SUBSTITUTE(SUBSTITUTE(SUBSTITUTE(SUBSTITUTE(SUBSTITUTE(TRIM(RTATimings[[#This Row],[Dep Txt]]), ": ",":"), "a.m", "AM",1), "p.m", "PM"),"  AM"," AM"),"  PM", " PM"), 9,100,"")</f>
        <v>07:45 AM</v>
      </c>
      <c r="I259" s="195">
        <f>TIMEVALUE(RTATimings[[#This Row],[Dep Tm Txt]])</f>
        <v>0.32291666666666669</v>
      </c>
      <c r="N2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259" t="s">
        <v>3985</v>
      </c>
    </row>
    <row r="260" spans="1:15" ht="16.5" thickBot="1" x14ac:dyDescent="0.4">
      <c r="A260" s="113" t="s">
        <v>4006</v>
      </c>
      <c r="B260" s="119"/>
      <c r="C260" s="119"/>
      <c r="D260" s="185" t="str">
        <f>IF(ISBLANK(RTATimings[[#This Row],[Vehicle No.]]), VLOOKUP(RTATimings[[#This Row],[Rotation Group]], Table9[#All], 4, FALSE), VLOOKUP(RTATimings[[#This Row],[Vehicle No.]], VehLicense,2,FALSE))</f>
        <v xml:space="preserve">Kumbharjua Gawant to Panaji via Khandola and back </v>
      </c>
      <c r="E260" s="126" t="s">
        <v>2993</v>
      </c>
      <c r="F260" s="185" t="e">
        <f>VLOOKUP(RTATimings[[#This Row],[Route Code]], TrueRouteCodes[], 2, FALSE)</f>
        <v>#N/A</v>
      </c>
      <c r="G260" s="147" t="s">
        <v>3478</v>
      </c>
      <c r="H260" s="194" t="str">
        <f>REPLACE(SUBSTITUTE(SUBSTITUTE(SUBSTITUTE(SUBSTITUTE(SUBSTITUTE(TRIM(RTATimings[[#This Row],[Dep Txt]]), ": ",":"), "a.m", "AM",1), "p.m", "PM"),"  AM"," AM"),"  PM", " PM"), 9,100,"")</f>
        <v>10:00 AM</v>
      </c>
      <c r="I260" s="195">
        <f>TIMEVALUE(RTATimings[[#This Row],[Dep Tm Txt]])</f>
        <v>0.41666666666666669</v>
      </c>
      <c r="N2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260" t="s">
        <v>3985</v>
      </c>
    </row>
    <row r="261" spans="1:15" ht="16.5" thickBot="1" x14ac:dyDescent="0.4">
      <c r="A261" s="113" t="s">
        <v>4006</v>
      </c>
      <c r="B261" s="119"/>
      <c r="C261" s="119"/>
      <c r="D261" s="185" t="str">
        <f>IF(ISBLANK(RTATimings[[#This Row],[Vehicle No.]]), VLOOKUP(RTATimings[[#This Row],[Rotation Group]], Table9[#All], 4, FALSE), VLOOKUP(RTATimings[[#This Row],[Vehicle No.]], VehLicense,2,FALSE))</f>
        <v xml:space="preserve">Kumbharjua Gawant to Panaji via Khandola and back </v>
      </c>
      <c r="E261" s="126" t="s">
        <v>3004</v>
      </c>
      <c r="F261" s="185" t="e">
        <f>VLOOKUP(RTATimings[[#This Row],[Route Code]], TrueRouteCodes[], 2, FALSE)</f>
        <v>#N/A</v>
      </c>
      <c r="G261" s="147" t="s">
        <v>3429</v>
      </c>
      <c r="H261" s="194" t="str">
        <f>REPLACE(SUBSTITUTE(SUBSTITUTE(SUBSTITUTE(SUBSTITUTE(SUBSTITUTE(TRIM(RTATimings[[#This Row],[Dep Txt]]), ": ",":"), "a.m", "AM",1), "p.m", "PM"),"  AM"," AM"),"  PM", " PM"), 9,100,"")</f>
        <v>09:05 AM</v>
      </c>
      <c r="I261" s="195">
        <f>TIMEVALUE(RTATimings[[#This Row],[Dep Tm Txt]])</f>
        <v>0.37847222222222227</v>
      </c>
      <c r="N2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261" t="s">
        <v>3985</v>
      </c>
    </row>
    <row r="262" spans="1:15" ht="16.5" thickBot="1" x14ac:dyDescent="0.4">
      <c r="A262" s="113" t="s">
        <v>4006</v>
      </c>
      <c r="B262" s="119"/>
      <c r="C262" s="119"/>
      <c r="D262" s="185" t="str">
        <f>IF(ISBLANK(RTATimings[[#This Row],[Vehicle No.]]), VLOOKUP(RTATimings[[#This Row],[Rotation Group]], Table9[#All], 4, FALSE), VLOOKUP(RTATimings[[#This Row],[Vehicle No.]], VehLicense,2,FALSE))</f>
        <v xml:space="preserve">Kumbharjua Gawant to Panaji via Khandola and back </v>
      </c>
      <c r="E262" s="126" t="s">
        <v>4010</v>
      </c>
      <c r="F262" s="185" t="str">
        <f>VLOOKUP(RTATimings[[#This Row],[Route Code]], TrueRouteCodes[], 2, FALSE)</f>
        <v>PANAJI-Cupa</v>
      </c>
      <c r="G262" s="147" t="s">
        <v>3479</v>
      </c>
      <c r="H262" s="194" t="str">
        <f>REPLACE(SUBSTITUTE(SUBSTITUTE(SUBSTITUTE(SUBSTITUTE(SUBSTITUTE(TRIM(RTATimings[[#This Row],[Dep Txt]]), ": ",":"), "a.m", "AM",1), "p.m", "PM"),"  AM"," AM"),"  PM", " PM"), 9,100,"")</f>
        <v>01:05 PM</v>
      </c>
      <c r="I262" s="195">
        <f>TIMEVALUE(RTATimings[[#This Row],[Dep Tm Txt]])</f>
        <v>0.54513888888888895</v>
      </c>
      <c r="N26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0.54513888888888895</v>
      </c>
      <c r="O262" t="s">
        <v>3985</v>
      </c>
    </row>
    <row r="263" spans="1:15" ht="16.5" thickBot="1" x14ac:dyDescent="0.4">
      <c r="A263" s="113" t="s">
        <v>4006</v>
      </c>
      <c r="B263" s="119"/>
      <c r="C263" s="119"/>
      <c r="D263" s="185" t="str">
        <f>IF(ISBLANK(RTATimings[[#This Row],[Vehicle No.]]), VLOOKUP(RTATimings[[#This Row],[Rotation Group]], Table9[#All], 4, FALSE), VLOOKUP(RTATimings[[#This Row],[Vehicle No.]], VehLicense,2,FALSE))</f>
        <v xml:space="preserve">Kumbharjua Gawant to Panaji via Khandola and back </v>
      </c>
      <c r="E263" s="126" t="s">
        <v>3850</v>
      </c>
      <c r="F263" s="185" t="e">
        <f>VLOOKUP(RTATimings[[#This Row],[Route Code]], TrueRouteCodes[], 2, FALSE)</f>
        <v>#N/A</v>
      </c>
      <c r="G263" s="147" t="s">
        <v>2893</v>
      </c>
      <c r="H263" s="194" t="str">
        <f>REPLACE(SUBSTITUTE(SUBSTITUTE(SUBSTITUTE(SUBSTITUTE(SUBSTITUTE(TRIM(RTATimings[[#This Row],[Dep Txt]]), ": ",":"), "a.m", "AM",1), "p.m", "PM"),"  AM"," AM"),"  PM", " PM"), 9,100,"")</f>
        <v>03:55 PM</v>
      </c>
      <c r="I263" s="195">
        <f>TIMEVALUE(RTATimings[[#This Row],[Dep Tm Txt]])</f>
        <v>0.66319444444444442</v>
      </c>
      <c r="N2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263" t="s">
        <v>3985</v>
      </c>
    </row>
    <row r="264" spans="1:15" ht="16.5" thickBot="1" x14ac:dyDescent="0.4">
      <c r="A264" s="113" t="s">
        <v>4006</v>
      </c>
      <c r="B264" s="119"/>
      <c r="C264" s="119"/>
      <c r="D264" s="185" t="str">
        <f>IF(ISBLANK(RTATimings[[#This Row],[Vehicle No.]]), VLOOKUP(RTATimings[[#This Row],[Rotation Group]], Table9[#All], 4, FALSE), VLOOKUP(RTATimings[[#This Row],[Vehicle No.]], VehLicense,2,FALSE))</f>
        <v xml:space="preserve">Kumbharjua Gawant to Panaji via Khandola and back </v>
      </c>
      <c r="E264" s="126" t="s">
        <v>3004</v>
      </c>
      <c r="F264" s="185" t="e">
        <f>VLOOKUP(RTATimings[[#This Row],[Route Code]], TrueRouteCodes[], 2, FALSE)</f>
        <v>#N/A</v>
      </c>
      <c r="G264" s="147" t="s">
        <v>2819</v>
      </c>
      <c r="H264" s="194" t="str">
        <f>REPLACE(SUBSTITUTE(SUBSTITUTE(SUBSTITUTE(SUBSTITUTE(SUBSTITUTE(TRIM(RTATimings[[#This Row],[Dep Txt]]), ": ",":"), "a.m", "AM",1), "p.m", "PM"),"  AM"," AM"),"  PM", " PM"), 9,100,"")</f>
        <v>06:25 PM</v>
      </c>
      <c r="I264" s="195">
        <f>TIMEVALUE(RTATimings[[#This Row],[Dep Tm Txt]])</f>
        <v>0.76736111111111116</v>
      </c>
      <c r="N2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264" t="s">
        <v>3985</v>
      </c>
    </row>
    <row r="265" spans="1:15" ht="16.5" thickBot="1" x14ac:dyDescent="0.4">
      <c r="A265" s="113" t="s">
        <v>4006</v>
      </c>
      <c r="B265" s="119"/>
      <c r="C265" s="119"/>
      <c r="D265" s="185" t="str">
        <f>IF(ISBLANK(RTATimings[[#This Row],[Vehicle No.]]), VLOOKUP(RTATimings[[#This Row],[Rotation Group]], Table9[#All], 4, FALSE), VLOOKUP(RTATimings[[#This Row],[Vehicle No.]], VehLicense,2,FALSE))</f>
        <v xml:space="preserve">Kumbharjua Gawant to Panaji via Khandola and back </v>
      </c>
      <c r="E265" s="126" t="s">
        <v>4011</v>
      </c>
      <c r="F265" s="185" t="str">
        <f>VLOOKUP(RTATimings[[#This Row],[Route Code]], TrueRouteCodes[], 2, FALSE)</f>
        <v>Cupa-PANAJI</v>
      </c>
      <c r="G265" s="147" t="s">
        <v>3480</v>
      </c>
      <c r="H265" s="194" t="str">
        <f>REPLACE(SUBSTITUTE(SUBSTITUTE(SUBSTITUTE(SUBSTITUTE(SUBSTITUTE(TRIM(RTATimings[[#This Row],[Dep Txt]]), ": ",":"), "a.m", "AM",1), "p.m", "PM"),"  AM"," AM"),"  PM", " PM"), 9,100,"")</f>
        <v>02:55 PM</v>
      </c>
      <c r="I265" s="195">
        <f>TIMEVALUE(RTATimings[[#This Row],[Dep Tm Txt]])</f>
        <v>0.62152777777777779</v>
      </c>
      <c r="N26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0.62152777777777779</v>
      </c>
      <c r="O265" t="s">
        <v>3985</v>
      </c>
    </row>
    <row r="266" spans="1:15" ht="32.5" thickBot="1" x14ac:dyDescent="0.4">
      <c r="A266" s="113" t="s">
        <v>4006</v>
      </c>
      <c r="B266" s="119"/>
      <c r="C266" s="119"/>
      <c r="D266" s="185" t="str">
        <f>IF(ISBLANK(RTATimings[[#This Row],[Vehicle No.]]), VLOOKUP(RTATimings[[#This Row],[Rotation Group]], Table9[#All], 4, FALSE), VLOOKUP(RTATimings[[#This Row],[Vehicle No.]], VehLicense,2,FALSE))</f>
        <v xml:space="preserve">Kumbharjua Gawant to Panaji via Khandola and back </v>
      </c>
      <c r="E266" s="126" t="s">
        <v>3869</v>
      </c>
      <c r="F266" s="185" t="e">
        <f>VLOOKUP(RTATimings[[#This Row],[Route Code]], TrueRouteCodes[], 2, FALSE)</f>
        <v>#N/A</v>
      </c>
      <c r="G266" s="147" t="s">
        <v>3481</v>
      </c>
      <c r="H266" s="194" t="str">
        <f>REPLACE(SUBSTITUTE(SUBSTITUTE(SUBSTITUTE(SUBSTITUTE(SUBSTITUTE(TRIM(RTATimings[[#This Row],[Dep Txt]]), ": ",":"), "a.m", "AM",1), "p.m", "PM"),"  AM"," AM"),"  PM", " PM"), 9,100,"")</f>
        <v>05:05 PM</v>
      </c>
      <c r="I266" s="195">
        <f>TIMEVALUE(RTATimings[[#This Row],[Dep Tm Txt]])</f>
        <v>0.71180555555555547</v>
      </c>
      <c r="N2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266" t="s">
        <v>3985</v>
      </c>
    </row>
    <row r="267" spans="1:15" ht="16.5" thickBot="1" x14ac:dyDescent="0.4">
      <c r="A267" s="113" t="s">
        <v>4007</v>
      </c>
      <c r="B267" s="119"/>
      <c r="C267" s="119"/>
      <c r="D267" s="185" t="str">
        <f>IF(ISBLANK(RTATimings[[#This Row],[Vehicle No.]]), VLOOKUP(RTATimings[[#This Row],[Rotation Group]], Table9[#All], 4, FALSE), VLOOKUP(RTATimings[[#This Row],[Vehicle No.]], VehLicense,2,FALSE))</f>
        <v xml:space="preserve">Kumbharjua to Panaji via Marcel and back </v>
      </c>
      <c r="E267" s="126" t="s">
        <v>2995</v>
      </c>
      <c r="F267" s="185" t="str">
        <f>VLOOKUP(RTATimings[[#This Row],[Route Code]], TrueRouteCodes[], 2, FALSE)</f>
        <v>KUMBHARJUA-MARCEL-PANAJI</v>
      </c>
      <c r="G267" s="154" t="s">
        <v>3482</v>
      </c>
      <c r="H267" s="194" t="str">
        <f>REPLACE(SUBSTITUTE(SUBSTITUTE(SUBSTITUTE(SUBSTITUTE(SUBSTITUTE(TRIM(RTATimings[[#This Row],[Dep Txt]]), ": ",":"), "a.m", "AM",1), "p.m", "PM"),"  AM"," AM"),"  PM", " PM"), 9,100,"")</f>
        <v>08.20 AM</v>
      </c>
      <c r="I267" s="195" t="e">
        <f>TIMEVALUE(RTATimings[[#This Row],[Dep Tm Txt]])</f>
        <v>#VALUE!</v>
      </c>
      <c r="N2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67" t="s">
        <v>3985</v>
      </c>
    </row>
    <row r="268" spans="1:15" ht="16.5" thickBot="1" x14ac:dyDescent="0.4">
      <c r="A268" s="113"/>
      <c r="B268" s="119"/>
      <c r="C268" s="119"/>
      <c r="D268" s="185" t="e">
        <f>IF(ISBLANK(RTATimings[[#This Row],[Vehicle No.]]), VLOOKUP(RTATimings[[#This Row],[Rotation Group]], Table9[#All], 4, FALSE), VLOOKUP(RTATimings[[#This Row],[Vehicle No.]], VehLicense,2,FALSE))</f>
        <v>#N/A</v>
      </c>
      <c r="E268" s="126" t="s">
        <v>2995</v>
      </c>
      <c r="F268" s="185" t="str">
        <f>VLOOKUP(RTATimings[[#This Row],[Route Code]], TrueRouteCodes[], 2, FALSE)</f>
        <v>KUMBHARJUA-MARCEL-PANAJI</v>
      </c>
      <c r="G268" s="154" t="s">
        <v>3484</v>
      </c>
      <c r="H268" s="194" t="str">
        <f>REPLACE(SUBSTITUTE(SUBSTITUTE(SUBSTITUTE(SUBSTITUTE(SUBSTITUTE(TRIM(RTATimings[[#This Row],[Dep Txt]]), ": ",":"), "a.m", "AM",1), "p.m", "PM"),"  AM"," AM"),"  PM", " PM"), 9,100,"")</f>
        <v>10.50 AM</v>
      </c>
      <c r="I268" s="195" t="e">
        <f>TIMEVALUE(RTATimings[[#This Row],[Dep Tm Txt]])</f>
        <v>#VALUE!</v>
      </c>
      <c r="N2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68" t="s">
        <v>3985</v>
      </c>
    </row>
    <row r="269" spans="1:15" ht="16.5" thickBot="1" x14ac:dyDescent="0.4">
      <c r="A269" s="113"/>
      <c r="B269" s="119"/>
      <c r="C269" s="119"/>
      <c r="D269" s="185" t="e">
        <f>IF(ISBLANK(RTATimings[[#This Row],[Vehicle No.]]), VLOOKUP(RTATimings[[#This Row],[Rotation Group]], Table9[#All], 4, FALSE), VLOOKUP(RTATimings[[#This Row],[Vehicle No.]], VehLicense,2,FALSE))</f>
        <v>#N/A</v>
      </c>
      <c r="E269" s="126" t="s">
        <v>2995</v>
      </c>
      <c r="F269" s="185" t="str">
        <f>VLOOKUP(RTATimings[[#This Row],[Route Code]], TrueRouteCodes[], 2, FALSE)</f>
        <v>KUMBHARJUA-MARCEL-PANAJI</v>
      </c>
      <c r="G269" s="154" t="s">
        <v>3486</v>
      </c>
      <c r="H269" s="194" t="str">
        <f>REPLACE(SUBSTITUTE(SUBSTITUTE(SUBSTITUTE(SUBSTITUTE(SUBSTITUTE(TRIM(RTATimings[[#This Row],[Dep Txt]]), ": ",":"), "a.m", "AM",1), "p.m", "PM"),"  AM"," AM"),"  PM", " PM"), 9,100,"")</f>
        <v>02.45 PM</v>
      </c>
      <c r="I269" s="195" t="e">
        <f>TIMEVALUE(RTATimings[[#This Row],[Dep Tm Txt]])</f>
        <v>#VALUE!</v>
      </c>
      <c r="N2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69" t="s">
        <v>3985</v>
      </c>
    </row>
    <row r="270" spans="1:15" ht="16.5" thickBot="1" x14ac:dyDescent="0.4">
      <c r="A270" s="113"/>
      <c r="B270" s="119"/>
      <c r="C270" s="119"/>
      <c r="D270" s="185" t="e">
        <f>IF(ISBLANK(RTATimings[[#This Row],[Vehicle No.]]), VLOOKUP(RTATimings[[#This Row],[Rotation Group]], Table9[#All], 4, FALSE), VLOOKUP(RTATimings[[#This Row],[Vehicle No.]], VehLicense,2,FALSE))</f>
        <v>#N/A</v>
      </c>
      <c r="E270" s="126" t="s">
        <v>2995</v>
      </c>
      <c r="F270" s="185" t="str">
        <f>VLOOKUP(RTATimings[[#This Row],[Route Code]], TrueRouteCodes[], 2, FALSE)</f>
        <v>KUMBHARJUA-MARCEL-PANAJI</v>
      </c>
      <c r="G270" s="154" t="s">
        <v>3488</v>
      </c>
      <c r="H270" s="194" t="str">
        <f>REPLACE(SUBSTITUTE(SUBSTITUTE(SUBSTITUTE(SUBSTITUTE(SUBSTITUTE(TRIM(RTATimings[[#This Row],[Dep Txt]]), ": ",":"), "a.m", "AM",1), "p.m", "PM"),"  AM"," AM"),"  PM", " PM"), 9,100,"")</f>
        <v>05.40 PM</v>
      </c>
      <c r="I270" s="195" t="e">
        <f>TIMEVALUE(RTATimings[[#This Row],[Dep Tm Txt]])</f>
        <v>#VALUE!</v>
      </c>
      <c r="N2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70" t="s">
        <v>3985</v>
      </c>
    </row>
    <row r="271" spans="1:15" ht="16.5" thickBot="1" x14ac:dyDescent="0.4">
      <c r="A271" s="113"/>
      <c r="B271" s="119"/>
      <c r="C271" s="119"/>
      <c r="D271" s="185" t="e">
        <f>IF(ISBLANK(RTATimings[[#This Row],[Vehicle No.]]), VLOOKUP(RTATimings[[#This Row],[Rotation Group]], Table9[#All], 4, FALSE), VLOOKUP(RTATimings[[#This Row],[Vehicle No.]], VehLicense,2,FALSE))</f>
        <v>#N/A</v>
      </c>
      <c r="E271" s="126" t="s">
        <v>3005</v>
      </c>
      <c r="F271" s="185" t="str">
        <f>VLOOKUP(RTATimings[[#This Row],[Route Code]], TrueRouteCodes[], 2, FALSE)</f>
        <v>PANAJI-MARCEL-KUMBHARJUA</v>
      </c>
      <c r="G271" s="155" t="s">
        <v>3483</v>
      </c>
      <c r="H271" s="194" t="str">
        <f>REPLACE(SUBSTITUTE(SUBSTITUTE(SUBSTITUTE(SUBSTITUTE(SUBSTITUTE(TRIM(RTATimings[[#This Row],[Dep Txt]]), ": ",":"), "a.m", "AM",1), "p.m", "PM"),"  AM"," AM"),"  PM", " PM"), 9,100,"")</f>
        <v>09.50 AM</v>
      </c>
      <c r="I271" s="195" t="e">
        <f>TIMEVALUE(RTATimings[[#This Row],[Dep Tm Txt]])</f>
        <v>#VALUE!</v>
      </c>
      <c r="N2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71" t="s">
        <v>3985</v>
      </c>
    </row>
    <row r="272" spans="1:15" ht="16.5" thickBot="1" x14ac:dyDescent="0.4">
      <c r="A272" s="113"/>
      <c r="B272" s="119"/>
      <c r="C272" s="119"/>
      <c r="D272" s="185" t="e">
        <f>IF(ISBLANK(RTATimings[[#This Row],[Vehicle No.]]), VLOOKUP(RTATimings[[#This Row],[Rotation Group]], Table9[#All], 4, FALSE), VLOOKUP(RTATimings[[#This Row],[Vehicle No.]], VehLicense,2,FALSE))</f>
        <v>#N/A</v>
      </c>
      <c r="E272" s="126" t="s">
        <v>3005</v>
      </c>
      <c r="F272" s="185" t="str">
        <f>VLOOKUP(RTATimings[[#This Row],[Route Code]], TrueRouteCodes[], 2, FALSE)</f>
        <v>PANAJI-MARCEL-KUMBHARJUA</v>
      </c>
      <c r="G272" s="155" t="s">
        <v>3485</v>
      </c>
      <c r="H272" s="194" t="str">
        <f>REPLACE(SUBSTITUTE(SUBSTITUTE(SUBSTITUTE(SUBSTITUTE(SUBSTITUTE(TRIM(RTATimings[[#This Row],[Dep Txt]]), ": ",":"), "a.m", "AM",1), "p.m", "PM"),"  AM"," AM"),"  PM", " PM"), 9,100,"")</f>
        <v>01.10 PM</v>
      </c>
      <c r="I272" s="195" t="e">
        <f>TIMEVALUE(RTATimings[[#This Row],[Dep Tm Txt]])</f>
        <v>#VALUE!</v>
      </c>
      <c r="N2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72" t="s">
        <v>3985</v>
      </c>
    </row>
    <row r="273" spans="1:15" ht="16.5" thickBot="1" x14ac:dyDescent="0.4">
      <c r="A273" s="113"/>
      <c r="B273" s="119"/>
      <c r="C273" s="119"/>
      <c r="D273" s="185" t="e">
        <f>IF(ISBLANK(RTATimings[[#This Row],[Vehicle No.]]), VLOOKUP(RTATimings[[#This Row],[Rotation Group]], Table9[#All], 4, FALSE), VLOOKUP(RTATimings[[#This Row],[Vehicle No.]], VehLicense,2,FALSE))</f>
        <v>#N/A</v>
      </c>
      <c r="E273" s="126" t="s">
        <v>3005</v>
      </c>
      <c r="F273" s="185" t="str">
        <f>VLOOKUP(RTATimings[[#This Row],[Route Code]], TrueRouteCodes[], 2, FALSE)</f>
        <v>PANAJI-MARCEL-KUMBHARJUA</v>
      </c>
      <c r="G273" s="155" t="s">
        <v>3487</v>
      </c>
      <c r="H273" s="194" t="str">
        <f>REPLACE(SUBSTITUTE(SUBSTITUTE(SUBSTITUTE(SUBSTITUTE(SUBSTITUTE(TRIM(RTATimings[[#This Row],[Dep Txt]]), ": ",":"), "a.m", "AM",1), "p.m", "PM"),"  AM"," AM"),"  PM", " PM"), 9,100,"")</f>
        <v>04.40 PM</v>
      </c>
      <c r="I273" s="195" t="e">
        <f>TIMEVALUE(RTATimings[[#This Row],[Dep Tm Txt]])</f>
        <v>#VALUE!</v>
      </c>
      <c r="N2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73" t="s">
        <v>3985</v>
      </c>
    </row>
    <row r="274" spans="1:15" ht="16.5" thickBot="1" x14ac:dyDescent="0.4">
      <c r="A274" s="113"/>
      <c r="B274" s="119"/>
      <c r="C274" s="119"/>
      <c r="D274" s="185" t="e">
        <f>IF(ISBLANK(RTATimings[[#This Row],[Vehicle No.]]), VLOOKUP(RTATimings[[#This Row],[Rotation Group]], Table9[#All], 4, FALSE), VLOOKUP(RTATimings[[#This Row],[Vehicle No.]], VehLicense,2,FALSE))</f>
        <v>#N/A</v>
      </c>
      <c r="E274" s="126" t="s">
        <v>3005</v>
      </c>
      <c r="F274" s="185" t="str">
        <f>VLOOKUP(RTATimings[[#This Row],[Route Code]], TrueRouteCodes[], 2, FALSE)</f>
        <v>PANAJI-MARCEL-KUMBHARJUA</v>
      </c>
      <c r="G274" s="155" t="s">
        <v>3489</v>
      </c>
      <c r="H274" s="194" t="str">
        <f>REPLACE(SUBSTITUTE(SUBSTITUTE(SUBSTITUTE(SUBSTITUTE(SUBSTITUTE(TRIM(RTATimings[[#This Row],[Dep Txt]]), ": ",":"), "a.m", "AM",1), "p.m", "PM"),"  AM"," AM"),"  PM", " PM"), 9,100,"")</f>
        <v>07.35 PM</v>
      </c>
      <c r="I274" s="195" t="e">
        <f>TIMEVALUE(RTATimings[[#This Row],[Dep Tm Txt]])</f>
        <v>#VALUE!</v>
      </c>
      <c r="N2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74" t="s">
        <v>3985</v>
      </c>
    </row>
    <row r="275" spans="1:15" ht="16.5" thickBot="1" x14ac:dyDescent="0.4">
      <c r="A275" s="113" t="s">
        <v>4008</v>
      </c>
      <c r="B275" s="119"/>
      <c r="C275" s="119"/>
      <c r="D275" s="185" t="str">
        <f>IF(ISBLANK(RTATimings[[#This Row],[Vehicle No.]]), VLOOKUP(RTATimings[[#This Row],[Rotation Group]], Table9[#All], 4, FALSE), VLOOKUP(RTATimings[[#This Row],[Vehicle No.]], VehLicense,2,FALSE))</f>
        <v xml:space="preserve">Kumbharjua Gawant to Panaji and back </v>
      </c>
      <c r="E275" s="126" t="s">
        <v>2995</v>
      </c>
      <c r="F275" s="185" t="str">
        <f>VLOOKUP(RTATimings[[#This Row],[Route Code]], TrueRouteCodes[], 2, FALSE)</f>
        <v>KUMBHARJUA-MARCEL-PANAJI</v>
      </c>
      <c r="G275" s="154" t="s">
        <v>3490</v>
      </c>
      <c r="H275" s="194" t="str">
        <f>REPLACE(SUBSTITUTE(SUBSTITUTE(SUBSTITUTE(SUBSTITUTE(SUBSTITUTE(TRIM(RTATimings[[#This Row],[Dep Txt]]), ": ",":"), "a.m", "AM",1), "p.m", "PM"),"  AM"," AM"),"  PM", " PM"), 9,100,"")</f>
        <v>07.10 AM</v>
      </c>
      <c r="I275" s="195" t="e">
        <f>TIMEVALUE(RTATimings[[#This Row],[Dep Tm Txt]])</f>
        <v>#VALUE!</v>
      </c>
      <c r="N2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75" t="s">
        <v>3985</v>
      </c>
    </row>
    <row r="276" spans="1:15" ht="16.5" thickBot="1" x14ac:dyDescent="0.4">
      <c r="A276" s="113"/>
      <c r="B276" s="119"/>
      <c r="C276" s="119"/>
      <c r="D276" s="185" t="e">
        <f>IF(ISBLANK(RTATimings[[#This Row],[Vehicle No.]]), VLOOKUP(RTATimings[[#This Row],[Rotation Group]], Table9[#All], 4, FALSE), VLOOKUP(RTATimings[[#This Row],[Vehicle No.]], VehLicense,2,FALSE))</f>
        <v>#N/A</v>
      </c>
      <c r="E276" s="126" t="s">
        <v>2995</v>
      </c>
      <c r="F276" s="185" t="str">
        <f>VLOOKUP(RTATimings[[#This Row],[Route Code]], TrueRouteCodes[], 2, FALSE)</f>
        <v>KUMBHARJUA-MARCEL-PANAJI</v>
      </c>
      <c r="G276" s="154" t="s">
        <v>3492</v>
      </c>
      <c r="H276" s="194" t="str">
        <f>REPLACE(SUBSTITUTE(SUBSTITUTE(SUBSTITUTE(SUBSTITUTE(SUBSTITUTE(TRIM(RTATimings[[#This Row],[Dep Txt]]), ": ",":"), "a.m", "AM",1), "p.m", "PM"),"  AM"," AM"),"  PM", " PM"), 9,100,"")</f>
        <v>09.30 AM</v>
      </c>
      <c r="I276" s="195" t="e">
        <f>TIMEVALUE(RTATimings[[#This Row],[Dep Tm Txt]])</f>
        <v>#VALUE!</v>
      </c>
      <c r="N2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76" t="s">
        <v>3985</v>
      </c>
    </row>
    <row r="277" spans="1:15" ht="16.5" thickBot="1" x14ac:dyDescent="0.4">
      <c r="A277" s="113"/>
      <c r="B277" s="119"/>
      <c r="C277" s="119"/>
      <c r="D277" s="185" t="e">
        <f>IF(ISBLANK(RTATimings[[#This Row],[Vehicle No.]]), VLOOKUP(RTATimings[[#This Row],[Rotation Group]], Table9[#All], 4, FALSE), VLOOKUP(RTATimings[[#This Row],[Vehicle No.]], VehLicense,2,FALSE))</f>
        <v>#N/A</v>
      </c>
      <c r="E277" s="126" t="s">
        <v>2995</v>
      </c>
      <c r="F277" s="185" t="str">
        <f>VLOOKUP(RTATimings[[#This Row],[Route Code]], TrueRouteCodes[], 2, FALSE)</f>
        <v>KUMBHARJUA-MARCEL-PANAJI</v>
      </c>
      <c r="G277" s="154" t="s">
        <v>3465</v>
      </c>
      <c r="H277" s="194" t="str">
        <f>REPLACE(SUBSTITUTE(SUBSTITUTE(SUBSTITUTE(SUBSTITUTE(SUBSTITUTE(TRIM(RTATimings[[#This Row],[Dep Txt]]), ": ",":"), "a.m", "AM",1), "p.m", "PM"),"  AM"," AM"),"  PM", " PM"), 9,100,"")</f>
        <v>12.05 PM</v>
      </c>
      <c r="I277" s="195" t="e">
        <f>TIMEVALUE(RTATimings[[#This Row],[Dep Tm Txt]])</f>
        <v>#VALUE!</v>
      </c>
      <c r="N2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77" t="s">
        <v>3985</v>
      </c>
    </row>
    <row r="278" spans="1:15" ht="16.5" thickBot="1" x14ac:dyDescent="0.4">
      <c r="A278" s="113"/>
      <c r="B278" s="119"/>
      <c r="C278" s="119"/>
      <c r="D278" s="185" t="e">
        <f>IF(ISBLANK(RTATimings[[#This Row],[Vehicle No.]]), VLOOKUP(RTATimings[[#This Row],[Rotation Group]], Table9[#All], 4, FALSE), VLOOKUP(RTATimings[[#This Row],[Vehicle No.]], VehLicense,2,FALSE))</f>
        <v>#N/A</v>
      </c>
      <c r="E278" s="126" t="s">
        <v>2995</v>
      </c>
      <c r="F278" s="185" t="str">
        <f>VLOOKUP(RTATimings[[#This Row],[Route Code]], TrueRouteCodes[], 2, FALSE)</f>
        <v>KUMBHARJUA-MARCEL-PANAJI</v>
      </c>
      <c r="G278" s="154" t="s">
        <v>3494</v>
      </c>
      <c r="H278" s="194" t="str">
        <f>REPLACE(SUBSTITUTE(SUBSTITUTE(SUBSTITUTE(SUBSTITUTE(SUBSTITUTE(TRIM(RTATimings[[#This Row],[Dep Txt]]), ": ",":"), "a.m", "AM",1), "p.m", "PM"),"  AM"," AM"),"  PM", " PM"), 9,100,"")</f>
        <v>02.30 PM</v>
      </c>
      <c r="I278" s="195" t="e">
        <f>TIMEVALUE(RTATimings[[#This Row],[Dep Tm Txt]])</f>
        <v>#VALUE!</v>
      </c>
      <c r="N2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78" t="s">
        <v>3985</v>
      </c>
    </row>
    <row r="279" spans="1:15" ht="16.5" thickBot="1" x14ac:dyDescent="0.4">
      <c r="A279" s="113"/>
      <c r="B279" s="119"/>
      <c r="C279" s="119"/>
      <c r="D279" s="185" t="e">
        <f>IF(ISBLANK(RTATimings[[#This Row],[Vehicle No.]]), VLOOKUP(RTATimings[[#This Row],[Rotation Group]], Table9[#All], 4, FALSE), VLOOKUP(RTATimings[[#This Row],[Vehicle No.]], VehLicense,2,FALSE))</f>
        <v>#N/A</v>
      </c>
      <c r="E279" s="126" t="s">
        <v>2995</v>
      </c>
      <c r="F279" s="185" t="str">
        <f>VLOOKUP(RTATimings[[#This Row],[Route Code]], TrueRouteCodes[], 2, FALSE)</f>
        <v>KUMBHARJUA-MARCEL-PANAJI</v>
      </c>
      <c r="G279" s="154" t="s">
        <v>3496</v>
      </c>
      <c r="H279" s="194" t="str">
        <f>REPLACE(SUBSTITUTE(SUBSTITUTE(SUBSTITUTE(SUBSTITUTE(SUBSTITUTE(TRIM(RTATimings[[#This Row],[Dep Txt]]), ": ",":"), "a.m", "AM",1), "p.m", "PM"),"  AM"," AM"),"  PM", " PM"), 9,100,"")</f>
        <v>05.05 PM</v>
      </c>
      <c r="I279" s="195" t="e">
        <f>TIMEVALUE(RTATimings[[#This Row],[Dep Tm Txt]])</f>
        <v>#VALUE!</v>
      </c>
      <c r="N2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79" t="s">
        <v>3985</v>
      </c>
    </row>
    <row r="280" spans="1:15" ht="16.5" thickBot="1" x14ac:dyDescent="0.4">
      <c r="A280" s="113"/>
      <c r="B280" s="119"/>
      <c r="C280" s="119"/>
      <c r="D280" s="185" t="e">
        <f>IF(ISBLANK(RTATimings[[#This Row],[Vehicle No.]]), VLOOKUP(RTATimings[[#This Row],[Rotation Group]], Table9[#All], 4, FALSE), VLOOKUP(RTATimings[[#This Row],[Vehicle No.]], VehLicense,2,FALSE))</f>
        <v>#N/A</v>
      </c>
      <c r="E280" s="126" t="s">
        <v>2995</v>
      </c>
      <c r="F280" s="185" t="str">
        <f>VLOOKUP(RTATimings[[#This Row],[Route Code]], TrueRouteCodes[], 2, FALSE)</f>
        <v>KUMBHARJUA-MARCEL-PANAJI</v>
      </c>
      <c r="G280" s="154" t="s">
        <v>3498</v>
      </c>
      <c r="H280" s="194" t="str">
        <f>REPLACE(SUBSTITUTE(SUBSTITUTE(SUBSTITUTE(SUBSTITUTE(SUBSTITUTE(TRIM(RTATimings[[#This Row],[Dep Txt]]), ": ",":"), "a.m", "AM",1), "p.m", "PM"),"  AM"," AM"),"  PM", " PM"), 9,100,"")</f>
        <v>06.55 PM</v>
      </c>
      <c r="I280" s="195" t="e">
        <f>TIMEVALUE(RTATimings[[#This Row],[Dep Tm Txt]])</f>
        <v>#VALUE!</v>
      </c>
      <c r="N2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80" t="s">
        <v>3985</v>
      </c>
    </row>
    <row r="281" spans="1:15" ht="16.5" thickBot="1" x14ac:dyDescent="0.4">
      <c r="A281" s="113"/>
      <c r="B281" s="119"/>
      <c r="C281" s="119"/>
      <c r="D281" s="185" t="e">
        <f>IF(ISBLANK(RTATimings[[#This Row],[Vehicle No.]]), VLOOKUP(RTATimings[[#This Row],[Rotation Group]], Table9[#All], 4, FALSE), VLOOKUP(RTATimings[[#This Row],[Vehicle No.]], VehLicense,2,FALSE))</f>
        <v>#N/A</v>
      </c>
      <c r="E281" s="126" t="s">
        <v>3005</v>
      </c>
      <c r="F281" s="185" t="str">
        <f>VLOOKUP(RTATimings[[#This Row],[Route Code]], TrueRouteCodes[], 2, FALSE)</f>
        <v>PANAJI-MARCEL-KUMBHARJUA</v>
      </c>
      <c r="G281" s="155" t="s">
        <v>3491</v>
      </c>
      <c r="H281" s="194" t="str">
        <f>REPLACE(SUBSTITUTE(SUBSTITUTE(SUBSTITUTE(SUBSTITUTE(SUBSTITUTE(TRIM(RTATimings[[#This Row],[Dep Txt]]), ": ",":"), "a.m", "AM",1), "p.m", "PM"),"  AM"," AM"),"  PM", " PM"), 9,100,"")</f>
        <v>08.25 AM</v>
      </c>
      <c r="I281" s="195" t="e">
        <f>TIMEVALUE(RTATimings[[#This Row],[Dep Tm Txt]])</f>
        <v>#VALUE!</v>
      </c>
      <c r="N2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81" t="s">
        <v>3985</v>
      </c>
    </row>
    <row r="282" spans="1:15" ht="16.5" thickBot="1" x14ac:dyDescent="0.4">
      <c r="A282" s="113"/>
      <c r="B282" s="119"/>
      <c r="C282" s="119"/>
      <c r="D282" s="185" t="e">
        <f>IF(ISBLANK(RTATimings[[#This Row],[Vehicle No.]]), VLOOKUP(RTATimings[[#This Row],[Rotation Group]], Table9[#All], 4, FALSE), VLOOKUP(RTATimings[[#This Row],[Vehicle No.]], VehLicense,2,FALSE))</f>
        <v>#N/A</v>
      </c>
      <c r="E282" s="126" t="s">
        <v>3005</v>
      </c>
      <c r="F282" s="185" t="str">
        <f>VLOOKUP(RTATimings[[#This Row],[Route Code]], TrueRouteCodes[], 2, FALSE)</f>
        <v>PANAJI-MARCEL-KUMBHARJUA</v>
      </c>
      <c r="G282" s="155" t="s">
        <v>3493</v>
      </c>
      <c r="H282" s="194" t="str">
        <f>REPLACE(SUBSTITUTE(SUBSTITUTE(SUBSTITUTE(SUBSTITUTE(SUBSTITUTE(TRIM(RTATimings[[#This Row],[Dep Txt]]), ": ",":"), "a.m", "AM",1), "p.m", "PM"),"  AM"," AM"),"  PM", " PM"), 9,100,"")</f>
        <v>11.15 AM</v>
      </c>
      <c r="I282" s="195" t="e">
        <f>TIMEVALUE(RTATimings[[#This Row],[Dep Tm Txt]])</f>
        <v>#VALUE!</v>
      </c>
      <c r="N2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82" t="s">
        <v>3985</v>
      </c>
    </row>
    <row r="283" spans="1:15" ht="16.5" thickBot="1" x14ac:dyDescent="0.4">
      <c r="A283" s="113"/>
      <c r="B283" s="119"/>
      <c r="C283" s="119"/>
      <c r="D283" s="185" t="e">
        <f>IF(ISBLANK(RTATimings[[#This Row],[Vehicle No.]]), VLOOKUP(RTATimings[[#This Row],[Rotation Group]], Table9[#All], 4, FALSE), VLOOKUP(RTATimings[[#This Row],[Vehicle No.]], VehLicense,2,FALSE))</f>
        <v>#N/A</v>
      </c>
      <c r="E283" s="126" t="s">
        <v>3005</v>
      </c>
      <c r="F283" s="185" t="str">
        <f>VLOOKUP(RTATimings[[#This Row],[Route Code]], TrueRouteCodes[], 2, FALSE)</f>
        <v>PANAJI-MARCEL-KUMBHARJUA</v>
      </c>
      <c r="G283" s="155" t="s">
        <v>3466</v>
      </c>
      <c r="H283" s="194" t="str">
        <f>REPLACE(SUBSTITUTE(SUBSTITUTE(SUBSTITUTE(SUBSTITUTE(SUBSTITUTE(TRIM(RTATimings[[#This Row],[Dep Txt]]), ": ",":"), "a.m", "AM",1), "p.m", "PM"),"  AM"," AM"),"  PM", " PM"), 9,100,"")</f>
        <v>01.25 PM</v>
      </c>
      <c r="I283" s="195" t="e">
        <f>TIMEVALUE(RTATimings[[#This Row],[Dep Tm Txt]])</f>
        <v>#VALUE!</v>
      </c>
      <c r="N2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83" t="s">
        <v>3985</v>
      </c>
    </row>
    <row r="284" spans="1:15" ht="16.5" thickBot="1" x14ac:dyDescent="0.4">
      <c r="A284" s="113"/>
      <c r="B284" s="119"/>
      <c r="C284" s="119"/>
      <c r="D284" s="185" t="e">
        <f>IF(ISBLANK(RTATimings[[#This Row],[Vehicle No.]]), VLOOKUP(RTATimings[[#This Row],[Rotation Group]], Table9[#All], 4, FALSE), VLOOKUP(RTATimings[[#This Row],[Vehicle No.]], VehLicense,2,FALSE))</f>
        <v>#N/A</v>
      </c>
      <c r="E284" s="126" t="s">
        <v>3005</v>
      </c>
      <c r="F284" s="185" t="str">
        <f>VLOOKUP(RTATimings[[#This Row],[Route Code]], TrueRouteCodes[], 2, FALSE)</f>
        <v>PANAJI-MARCEL-KUMBHARJUA</v>
      </c>
      <c r="G284" s="155" t="s">
        <v>3495</v>
      </c>
      <c r="H284" s="194" t="str">
        <f>REPLACE(SUBSTITUTE(SUBSTITUTE(SUBSTITUTE(SUBSTITUTE(SUBSTITUTE(TRIM(RTATimings[[#This Row],[Dep Txt]]), ": ",":"), "a.m", "AM",1), "p.m", "PM"),"  AM"," AM"),"  PM", " PM"), 9,100,"")</f>
        <v>04.05 PM</v>
      </c>
      <c r="I284" s="195" t="e">
        <f>TIMEVALUE(RTATimings[[#This Row],[Dep Tm Txt]])</f>
        <v>#VALUE!</v>
      </c>
      <c r="N2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84" t="s">
        <v>3985</v>
      </c>
    </row>
    <row r="285" spans="1:15" ht="16.5" thickBot="1" x14ac:dyDescent="0.4">
      <c r="A285" s="113"/>
      <c r="B285" s="119"/>
      <c r="C285" s="119"/>
      <c r="D285" s="185" t="e">
        <f>IF(ISBLANK(RTATimings[[#This Row],[Vehicle No.]]), VLOOKUP(RTATimings[[#This Row],[Rotation Group]], Table9[#All], 4, FALSE), VLOOKUP(RTATimings[[#This Row],[Vehicle No.]], VehLicense,2,FALSE))</f>
        <v>#N/A</v>
      </c>
      <c r="E285" s="126" t="s">
        <v>3005</v>
      </c>
      <c r="F285" s="185" t="str">
        <f>VLOOKUP(RTATimings[[#This Row],[Route Code]], TrueRouteCodes[], 2, FALSE)</f>
        <v>PANAJI-MARCEL-KUMBHARJUA</v>
      </c>
      <c r="G285" s="155" t="s">
        <v>3497</v>
      </c>
      <c r="H285" s="194" t="str">
        <f>REPLACE(SUBSTITUTE(SUBSTITUTE(SUBSTITUTE(SUBSTITUTE(SUBSTITUTE(TRIM(RTATimings[[#This Row],[Dep Txt]]), ": ",":"), "a.m", "AM",1), "p.m", "PM"),"  AM"," AM"),"  PM", " PM"), 9,100,"")</f>
        <v>05.55 PM</v>
      </c>
      <c r="I285" s="195" t="e">
        <f>TIMEVALUE(RTATimings[[#This Row],[Dep Tm Txt]])</f>
        <v>#VALUE!</v>
      </c>
      <c r="N2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85" t="s">
        <v>3985</v>
      </c>
    </row>
    <row r="286" spans="1:15" ht="16.5" thickBot="1" x14ac:dyDescent="0.4">
      <c r="A286" s="113"/>
      <c r="B286" s="119"/>
      <c r="C286" s="119"/>
      <c r="D286" s="185" t="e">
        <f>IF(ISBLANK(RTATimings[[#This Row],[Vehicle No.]]), VLOOKUP(RTATimings[[#This Row],[Rotation Group]], Table9[#All], 4, FALSE), VLOOKUP(RTATimings[[#This Row],[Vehicle No.]], VehLicense,2,FALSE))</f>
        <v>#N/A</v>
      </c>
      <c r="E286" s="126" t="s">
        <v>3005</v>
      </c>
      <c r="F286" s="185" t="str">
        <f>VLOOKUP(RTATimings[[#This Row],[Route Code]], TrueRouteCodes[], 2, FALSE)</f>
        <v>PANAJI-MARCEL-KUMBHARJUA</v>
      </c>
      <c r="G286" s="155" t="s">
        <v>3499</v>
      </c>
      <c r="H286" s="194" t="str">
        <f>REPLACE(SUBSTITUTE(SUBSTITUTE(SUBSTITUTE(SUBSTITUTE(SUBSTITUTE(TRIM(RTATimings[[#This Row],[Dep Txt]]), ": ",":"), "a.m", "AM",1), "p.m", "PM"),"  AM"," AM"),"  PM", " PM"), 9,100,"")</f>
        <v>08.40 PM</v>
      </c>
      <c r="I286" s="195" t="e">
        <f>TIMEVALUE(RTATimings[[#This Row],[Dep Tm Txt]])</f>
        <v>#VALUE!</v>
      </c>
      <c r="N2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86" t="s">
        <v>3985</v>
      </c>
    </row>
    <row r="287" spans="1:15" ht="16.5" thickBot="1" x14ac:dyDescent="0.4">
      <c r="A287" s="113" t="s">
        <v>4009</v>
      </c>
      <c r="B287" s="119"/>
      <c r="C287" s="119"/>
      <c r="D287" s="185" t="str">
        <f>IF(ISBLANK(RTATimings[[#This Row],[Vehicle No.]]), VLOOKUP(RTATimings[[#This Row],[Rotation Group]], Table9[#All], 4, FALSE), VLOOKUP(RTATimings[[#This Row],[Vehicle No.]], VehLicense,2,FALSE))</f>
        <v xml:space="preserve">Kumbharjua Gawant to Panaji  and back </v>
      </c>
      <c r="E287" s="126" t="s">
        <v>2995</v>
      </c>
      <c r="F287" s="185" t="str">
        <f>VLOOKUP(RTATimings[[#This Row],[Route Code]], TrueRouteCodes[], 2, FALSE)</f>
        <v>KUMBHARJUA-MARCEL-PANAJI</v>
      </c>
      <c r="G287" s="154" t="s">
        <v>3500</v>
      </c>
      <c r="H287" s="194" t="str">
        <f>REPLACE(SUBSTITUTE(SUBSTITUTE(SUBSTITUTE(SUBSTITUTE(SUBSTITUTE(TRIM(RTATimings[[#This Row],[Dep Txt]]), ": ",":"), "a.m", "AM",1), "p.m", "PM"),"  AM"," AM"),"  PM", " PM"), 9,100,"")</f>
        <v>05.55 AM</v>
      </c>
      <c r="I287" s="195" t="e">
        <f>TIMEVALUE(RTATimings[[#This Row],[Dep Tm Txt]])</f>
        <v>#VALUE!</v>
      </c>
      <c r="N2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87" t="s">
        <v>3985</v>
      </c>
    </row>
    <row r="288" spans="1:15" ht="16.5" thickBot="1" x14ac:dyDescent="0.4">
      <c r="A288" s="113"/>
      <c r="B288" s="119"/>
      <c r="C288" s="119"/>
      <c r="D288" s="185" t="e">
        <f>IF(ISBLANK(RTATimings[[#This Row],[Vehicle No.]]), VLOOKUP(RTATimings[[#This Row],[Rotation Group]], Table9[#All], 4, FALSE), VLOOKUP(RTATimings[[#This Row],[Vehicle No.]], VehLicense,2,FALSE))</f>
        <v>#N/A</v>
      </c>
      <c r="E288" s="126" t="s">
        <v>2995</v>
      </c>
      <c r="F288" s="185" t="str">
        <f>VLOOKUP(RTATimings[[#This Row],[Route Code]], TrueRouteCodes[], 2, FALSE)</f>
        <v>KUMBHARJUA-MARCEL-PANAJI</v>
      </c>
      <c r="G288" s="154" t="s">
        <v>3491</v>
      </c>
      <c r="H288" s="194" t="str">
        <f>REPLACE(SUBSTITUTE(SUBSTITUTE(SUBSTITUTE(SUBSTITUTE(SUBSTITUTE(TRIM(RTATimings[[#This Row],[Dep Txt]]), ": ",":"), "a.m", "AM",1), "p.m", "PM"),"  AM"," AM"),"  PM", " PM"), 9,100,"")</f>
        <v>08.25 AM</v>
      </c>
      <c r="I288" s="195" t="e">
        <f>TIMEVALUE(RTATimings[[#This Row],[Dep Tm Txt]])</f>
        <v>#VALUE!</v>
      </c>
      <c r="N2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88" t="s">
        <v>3985</v>
      </c>
    </row>
    <row r="289" spans="1:15" ht="16.5" thickBot="1" x14ac:dyDescent="0.4">
      <c r="A289" s="113"/>
      <c r="B289" s="119"/>
      <c r="C289" s="119"/>
      <c r="D289" s="185" t="e">
        <f>IF(ISBLANK(RTATimings[[#This Row],[Vehicle No.]]), VLOOKUP(RTATimings[[#This Row],[Rotation Group]], Table9[#All], 4, FALSE), VLOOKUP(RTATimings[[#This Row],[Vehicle No.]], VehLicense,2,FALSE))</f>
        <v>#N/A</v>
      </c>
      <c r="E289" s="126" t="s">
        <v>2995</v>
      </c>
      <c r="F289" s="185" t="str">
        <f>VLOOKUP(RTATimings[[#This Row],[Route Code]], TrueRouteCodes[], 2, FALSE)</f>
        <v>KUMBHARJUA-MARCEL-PANAJI</v>
      </c>
      <c r="G289" s="154" t="s">
        <v>3501</v>
      </c>
      <c r="H289" s="194" t="str">
        <f>REPLACE(SUBSTITUTE(SUBSTITUTE(SUBSTITUTE(SUBSTITUTE(SUBSTITUTE(TRIM(RTATimings[[#This Row],[Dep Txt]]), ": ",":"), "a.m", "AM",1), "p.m", "PM"),"  AM"," AM"),"  PM", " PM"), 9,100,"")</f>
        <v>11.05 AM</v>
      </c>
      <c r="I289" s="195" t="e">
        <f>TIMEVALUE(RTATimings[[#This Row],[Dep Tm Txt]])</f>
        <v>#VALUE!</v>
      </c>
      <c r="N2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89" t="s">
        <v>3985</v>
      </c>
    </row>
    <row r="290" spans="1:15" ht="16.5" thickBot="1" x14ac:dyDescent="0.4">
      <c r="A290" s="113"/>
      <c r="B290" s="119"/>
      <c r="C290" s="119"/>
      <c r="D290" s="185" t="e">
        <f>IF(ISBLANK(RTATimings[[#This Row],[Vehicle No.]]), VLOOKUP(RTATimings[[#This Row],[Rotation Group]], Table9[#All], 4, FALSE), VLOOKUP(RTATimings[[#This Row],[Vehicle No.]], VehLicense,2,FALSE))</f>
        <v>#N/A</v>
      </c>
      <c r="E290" s="126" t="s">
        <v>2995</v>
      </c>
      <c r="F290" s="185" t="str">
        <f>VLOOKUP(RTATimings[[#This Row],[Route Code]], TrueRouteCodes[], 2, FALSE)</f>
        <v>KUMBHARJUA-MARCEL-PANAJI</v>
      </c>
      <c r="G290" s="154" t="s">
        <v>3502</v>
      </c>
      <c r="H290" s="194" t="str">
        <f>REPLACE(SUBSTITUTE(SUBSTITUTE(SUBSTITUTE(SUBSTITUTE(SUBSTITUTE(TRIM(RTATimings[[#This Row],[Dep Txt]]), ": ",":"), "a.m", "AM",1), "p.m", "PM"),"  AM"," AM"),"  PM", " PM"), 9,100,"")</f>
        <v>01.55 PM</v>
      </c>
      <c r="I290" s="195" t="e">
        <f>TIMEVALUE(RTATimings[[#This Row],[Dep Tm Txt]])</f>
        <v>#VALUE!</v>
      </c>
      <c r="N2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90" t="s">
        <v>3985</v>
      </c>
    </row>
    <row r="291" spans="1:15" ht="16.5" thickBot="1" x14ac:dyDescent="0.4">
      <c r="A291" s="113"/>
      <c r="B291" s="119"/>
      <c r="C291" s="119"/>
      <c r="D291" s="185" t="e">
        <f>IF(ISBLANK(RTATimings[[#This Row],[Vehicle No.]]), VLOOKUP(RTATimings[[#This Row],[Rotation Group]], Table9[#All], 4, FALSE), VLOOKUP(RTATimings[[#This Row],[Vehicle No.]], VehLicense,2,FALSE))</f>
        <v>#N/A</v>
      </c>
      <c r="E291" s="126" t="s">
        <v>2995</v>
      </c>
      <c r="F291" s="185" t="str">
        <f>VLOOKUP(RTATimings[[#This Row],[Route Code]], TrueRouteCodes[], 2, FALSE)</f>
        <v>KUMBHARJUA-MARCEL-PANAJI</v>
      </c>
      <c r="G291" s="154" t="s">
        <v>3503</v>
      </c>
      <c r="H291" s="194" t="str">
        <f>REPLACE(SUBSTITUTE(SUBSTITUTE(SUBSTITUTE(SUBSTITUTE(SUBSTITUTE(TRIM(RTATimings[[#This Row],[Dep Txt]]), ": ",":"), "a.m", "AM",1), "p.m", "PM"),"  AM"," AM"),"  PM", " PM"), 9,100,"")</f>
        <v>04.00 PM</v>
      </c>
      <c r="I291" s="195" t="e">
        <f>TIMEVALUE(RTATimings[[#This Row],[Dep Tm Txt]])</f>
        <v>#VALUE!</v>
      </c>
      <c r="N2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91" t="s">
        <v>3985</v>
      </c>
    </row>
    <row r="292" spans="1:15" ht="16.5" thickBot="1" x14ac:dyDescent="0.4">
      <c r="A292" s="113"/>
      <c r="B292" s="119"/>
      <c r="C292" s="119"/>
      <c r="D292" s="185" t="e">
        <f>IF(ISBLANK(RTATimings[[#This Row],[Vehicle No.]]), VLOOKUP(RTATimings[[#This Row],[Rotation Group]], Table9[#All], 4, FALSE), VLOOKUP(RTATimings[[#This Row],[Vehicle No.]], VehLicense,2,FALSE))</f>
        <v>#N/A</v>
      </c>
      <c r="E292" s="126" t="s">
        <v>2995</v>
      </c>
      <c r="F292" s="185" t="str">
        <f>VLOOKUP(RTATimings[[#This Row],[Route Code]], TrueRouteCodes[], 2, FALSE)</f>
        <v>KUMBHARJUA-MARCEL-PANAJI</v>
      </c>
      <c r="G292" s="154" t="s">
        <v>3504</v>
      </c>
      <c r="H292" s="194" t="str">
        <f>REPLACE(SUBSTITUTE(SUBSTITUTE(SUBSTITUTE(SUBSTITUTE(SUBSTITUTE(TRIM(RTATimings[[#This Row],[Dep Txt]]), ": ",":"), "a.m", "AM",1), "p.m", "PM"),"  AM"," AM"),"  PM", " PM"), 9,100,"")</f>
        <v>06.45 PM</v>
      </c>
      <c r="I292" s="195" t="e">
        <f>TIMEVALUE(RTATimings[[#This Row],[Dep Tm Txt]])</f>
        <v>#VALUE!</v>
      </c>
      <c r="N2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92" t="s">
        <v>3985</v>
      </c>
    </row>
    <row r="293" spans="1:15" ht="16.5" thickBot="1" x14ac:dyDescent="0.4">
      <c r="A293" s="113"/>
      <c r="B293" s="119"/>
      <c r="C293" s="119"/>
      <c r="D293" s="185" t="e">
        <f>IF(ISBLANK(RTATimings[[#This Row],[Vehicle No.]]), VLOOKUP(RTATimings[[#This Row],[Rotation Group]], Table9[#All], 4, FALSE), VLOOKUP(RTATimings[[#This Row],[Vehicle No.]], VehLicense,2,FALSE))</f>
        <v>#N/A</v>
      </c>
      <c r="E293" s="126" t="s">
        <v>3005</v>
      </c>
      <c r="F293" s="185" t="str">
        <f>VLOOKUP(RTATimings[[#This Row],[Route Code]], TrueRouteCodes[], 2, FALSE)</f>
        <v>PANAJI-MARCEL-KUMBHARJUA</v>
      </c>
      <c r="G293" s="155" t="s">
        <v>3490</v>
      </c>
      <c r="H293" s="194" t="str">
        <f>REPLACE(SUBSTITUTE(SUBSTITUTE(SUBSTITUTE(SUBSTITUTE(SUBSTITUTE(TRIM(RTATimings[[#This Row],[Dep Txt]]), ": ",":"), "a.m", "AM",1), "p.m", "PM"),"  AM"," AM"),"  PM", " PM"), 9,100,"")</f>
        <v>07.10 AM</v>
      </c>
      <c r="I293" s="195" t="e">
        <f>TIMEVALUE(RTATimings[[#This Row],[Dep Tm Txt]])</f>
        <v>#VALUE!</v>
      </c>
      <c r="N2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93" t="s">
        <v>3985</v>
      </c>
    </row>
    <row r="294" spans="1:15" ht="16.5" thickBot="1" x14ac:dyDescent="0.4">
      <c r="A294" s="113"/>
      <c r="B294" s="119"/>
      <c r="C294" s="119"/>
      <c r="D294" s="185" t="e">
        <f>IF(ISBLANK(RTATimings[[#This Row],[Vehicle No.]]), VLOOKUP(RTATimings[[#This Row],[Rotation Group]], Table9[#All], 4, FALSE), VLOOKUP(RTATimings[[#This Row],[Vehicle No.]], VehLicense,2,FALSE))</f>
        <v>#N/A</v>
      </c>
      <c r="E294" s="126" t="s">
        <v>3005</v>
      </c>
      <c r="F294" s="185" t="str">
        <f>VLOOKUP(RTATimings[[#This Row],[Route Code]], TrueRouteCodes[], 2, FALSE)</f>
        <v>PANAJI-MARCEL-KUMBHARJUA</v>
      </c>
      <c r="G294" s="155" t="s">
        <v>3493</v>
      </c>
      <c r="H294" s="194" t="str">
        <f>REPLACE(SUBSTITUTE(SUBSTITUTE(SUBSTITUTE(SUBSTITUTE(SUBSTITUTE(TRIM(RTATimings[[#This Row],[Dep Txt]]), ": ",":"), "a.m", "AM",1), "p.m", "PM"),"  AM"," AM"),"  PM", " PM"), 9,100,"")</f>
        <v>11.15 AM</v>
      </c>
      <c r="I294" s="195" t="e">
        <f>TIMEVALUE(RTATimings[[#This Row],[Dep Tm Txt]])</f>
        <v>#VALUE!</v>
      </c>
      <c r="N2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94" t="s">
        <v>3985</v>
      </c>
    </row>
    <row r="295" spans="1:15" ht="16.5" thickBot="1" x14ac:dyDescent="0.4">
      <c r="A295" s="113"/>
      <c r="B295" s="119"/>
      <c r="C295" s="119"/>
      <c r="D295" s="185" t="e">
        <f>IF(ISBLANK(RTATimings[[#This Row],[Vehicle No.]]), VLOOKUP(RTATimings[[#This Row],[Rotation Group]], Table9[#All], 4, FALSE), VLOOKUP(RTATimings[[#This Row],[Vehicle No.]], VehLicense,2,FALSE))</f>
        <v>#N/A</v>
      </c>
      <c r="E295" s="126" t="s">
        <v>3005</v>
      </c>
      <c r="F295" s="185" t="str">
        <f>VLOOKUP(RTATimings[[#This Row],[Route Code]], TrueRouteCodes[], 2, FALSE)</f>
        <v>PANAJI-MARCEL-KUMBHARJUA</v>
      </c>
      <c r="G295" s="155" t="s">
        <v>3466</v>
      </c>
      <c r="H295" s="194" t="str">
        <f>REPLACE(SUBSTITUTE(SUBSTITUTE(SUBSTITUTE(SUBSTITUTE(SUBSTITUTE(TRIM(RTATimings[[#This Row],[Dep Txt]]), ": ",":"), "a.m", "AM",1), "p.m", "PM"),"  AM"," AM"),"  PM", " PM"), 9,100,"")</f>
        <v>01.25 PM</v>
      </c>
      <c r="I295" s="195" t="e">
        <f>TIMEVALUE(RTATimings[[#This Row],[Dep Tm Txt]])</f>
        <v>#VALUE!</v>
      </c>
      <c r="N2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95" t="s">
        <v>3985</v>
      </c>
    </row>
    <row r="296" spans="1:15" ht="16.5" thickBot="1" x14ac:dyDescent="0.4">
      <c r="A296" s="113"/>
      <c r="B296" s="119"/>
      <c r="C296" s="119"/>
      <c r="D296" s="185" t="e">
        <f>IF(ISBLANK(RTATimings[[#This Row],[Vehicle No.]]), VLOOKUP(RTATimings[[#This Row],[Rotation Group]], Table9[#All], 4, FALSE), VLOOKUP(RTATimings[[#This Row],[Vehicle No.]], VehLicense,2,FALSE))</f>
        <v>#N/A</v>
      </c>
      <c r="E296" s="126" t="s">
        <v>3005</v>
      </c>
      <c r="F296" s="185" t="str">
        <f>VLOOKUP(RTATimings[[#This Row],[Route Code]], TrueRouteCodes[], 2, FALSE)</f>
        <v>PANAJI-MARCEL-KUMBHARJUA</v>
      </c>
      <c r="G296" s="155" t="s">
        <v>3495</v>
      </c>
      <c r="H296" s="194" t="str">
        <f>REPLACE(SUBSTITUTE(SUBSTITUTE(SUBSTITUTE(SUBSTITUTE(SUBSTITUTE(TRIM(RTATimings[[#This Row],[Dep Txt]]), ": ",":"), "a.m", "AM",1), "p.m", "PM"),"  AM"," AM"),"  PM", " PM"), 9,100,"")</f>
        <v>04.05 PM</v>
      </c>
      <c r="I296" s="195" t="e">
        <f>TIMEVALUE(RTATimings[[#This Row],[Dep Tm Txt]])</f>
        <v>#VALUE!</v>
      </c>
      <c r="N2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96" t="s">
        <v>3985</v>
      </c>
    </row>
    <row r="297" spans="1:15" ht="16.5" thickBot="1" x14ac:dyDescent="0.4">
      <c r="A297" s="113"/>
      <c r="B297" s="119"/>
      <c r="C297" s="119"/>
      <c r="D297" s="185" t="e">
        <f>IF(ISBLANK(RTATimings[[#This Row],[Vehicle No.]]), VLOOKUP(RTATimings[[#This Row],[Rotation Group]], Table9[#All], 4, FALSE), VLOOKUP(RTATimings[[#This Row],[Vehicle No.]], VehLicense,2,FALSE))</f>
        <v>#N/A</v>
      </c>
      <c r="E297" s="126" t="s">
        <v>3005</v>
      </c>
      <c r="F297" s="185" t="str">
        <f>VLOOKUP(RTATimings[[#This Row],[Route Code]], TrueRouteCodes[], 2, FALSE)</f>
        <v>PANAJI-MARCEL-KUMBHARJUA</v>
      </c>
      <c r="G297" s="155" t="s">
        <v>3497</v>
      </c>
      <c r="H297" s="194" t="str">
        <f>REPLACE(SUBSTITUTE(SUBSTITUTE(SUBSTITUTE(SUBSTITUTE(SUBSTITUTE(TRIM(RTATimings[[#This Row],[Dep Txt]]), ": ",":"), "a.m", "AM",1), "p.m", "PM"),"  AM"," AM"),"  PM", " PM"), 9,100,"")</f>
        <v>05.55 PM</v>
      </c>
      <c r="I297" s="195" t="e">
        <f>TIMEVALUE(RTATimings[[#This Row],[Dep Tm Txt]])</f>
        <v>#VALUE!</v>
      </c>
      <c r="N2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97" t="s">
        <v>3985</v>
      </c>
    </row>
    <row r="298" spans="1:15" ht="16.5" thickBot="1" x14ac:dyDescent="0.4">
      <c r="A298" s="113"/>
      <c r="B298" s="119"/>
      <c r="C298" s="119"/>
      <c r="D298" s="185" t="e">
        <f>IF(ISBLANK(RTATimings[[#This Row],[Vehicle No.]]), VLOOKUP(RTATimings[[#This Row],[Rotation Group]], Table9[#All], 4, FALSE), VLOOKUP(RTATimings[[#This Row],[Vehicle No.]], VehLicense,2,FALSE))</f>
        <v>#N/A</v>
      </c>
      <c r="E298" s="126" t="s">
        <v>3005</v>
      </c>
      <c r="F298" s="185" t="str">
        <f>VLOOKUP(RTATimings[[#This Row],[Route Code]], TrueRouteCodes[], 2, FALSE)</f>
        <v>PANAJI-MARCEL-KUMBHARJUA</v>
      </c>
      <c r="G298" s="155" t="s">
        <v>3499</v>
      </c>
      <c r="H298" s="194" t="str">
        <f>REPLACE(SUBSTITUTE(SUBSTITUTE(SUBSTITUTE(SUBSTITUTE(SUBSTITUTE(TRIM(RTATimings[[#This Row],[Dep Txt]]), ": ",":"), "a.m", "AM",1), "p.m", "PM"),"  AM"," AM"),"  PM", " PM"), 9,100,"")</f>
        <v>08.40 PM</v>
      </c>
      <c r="I298" s="195" t="e">
        <f>TIMEVALUE(RTATimings[[#This Row],[Dep Tm Txt]])</f>
        <v>#VALUE!</v>
      </c>
      <c r="N2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298" t="s">
        <v>3985</v>
      </c>
    </row>
    <row r="299" spans="1:15" ht="17" x14ac:dyDescent="0.35">
      <c r="A299" s="116" t="s">
        <v>3338</v>
      </c>
      <c r="B299" s="122"/>
      <c r="C299" s="122"/>
      <c r="D299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299" s="126" t="s">
        <v>4056</v>
      </c>
      <c r="F299" s="185" t="str">
        <f>VLOOKUP(RTATimings[[#This Row],[Route Code]], TrueRouteCodes[], 2, FALSE)</f>
        <v>Aradi Bandh-Caranzalem-PANAJI</v>
      </c>
      <c r="G299" s="158" t="s">
        <v>3708</v>
      </c>
      <c r="H299" s="194" t="str">
        <f>REPLACE(SUBSTITUTE(SUBSTITUTE(SUBSTITUTE(SUBSTITUTE(SUBSTITUTE(TRIM(RTATimings[[#This Row],[Dep Txt]]), ": ",":"), "a.m", "AM",1), "p.m", "PM"),"  AM"," AM"),"  PM", " PM"), 9,100,"")</f>
        <v>07:10 AM</v>
      </c>
      <c r="I299" s="195">
        <f>TIMEVALUE(RTATimings[[#This Row],[Dep Tm Txt]])</f>
        <v>0.2986111111111111</v>
      </c>
      <c r="N29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0.2986111111111111</v>
      </c>
      <c r="O299" t="s">
        <v>3985</v>
      </c>
    </row>
    <row r="300" spans="1:15" ht="17" x14ac:dyDescent="0.35">
      <c r="A300" s="116" t="s">
        <v>3338</v>
      </c>
      <c r="B300" s="122"/>
      <c r="C300" s="122"/>
      <c r="D300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00" s="126" t="s">
        <v>4056</v>
      </c>
      <c r="F300" s="185" t="str">
        <f>VLOOKUP(RTATimings[[#This Row],[Route Code]], TrueRouteCodes[], 2, FALSE)</f>
        <v>Aradi Bandh-Caranzalem-PANAJI</v>
      </c>
      <c r="G300" s="158" t="s">
        <v>3710</v>
      </c>
      <c r="H300" s="194" t="str">
        <f>REPLACE(SUBSTITUTE(SUBSTITUTE(SUBSTITUTE(SUBSTITUTE(SUBSTITUTE(TRIM(RTATimings[[#This Row],[Dep Txt]]), ": ",":"), "a.m", "AM",1), "p.m", "PM"),"  AM"," AM"),"  PM", " PM"), 9,100,"")</f>
        <v>08:20 AM</v>
      </c>
      <c r="I300" s="195">
        <f>TIMEVALUE(RTATimings[[#This Row],[Dep Tm Txt]])</f>
        <v>0.34722222222222227</v>
      </c>
      <c r="N30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0.34722222222222227</v>
      </c>
      <c r="O300" t="s">
        <v>3985</v>
      </c>
    </row>
    <row r="301" spans="1:15" ht="17" x14ac:dyDescent="0.35">
      <c r="A301" s="116" t="s">
        <v>3338</v>
      </c>
      <c r="B301" s="122"/>
      <c r="C301" s="122"/>
      <c r="D301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01" s="126" t="s">
        <v>4056</v>
      </c>
      <c r="F301" s="185" t="str">
        <f>VLOOKUP(RTATimings[[#This Row],[Route Code]], TrueRouteCodes[], 2, FALSE)</f>
        <v>Aradi Bandh-Caranzalem-PANAJI</v>
      </c>
      <c r="G301" s="158" t="s">
        <v>3712</v>
      </c>
      <c r="H301" s="194" t="str">
        <f>REPLACE(SUBSTITUTE(SUBSTITUTE(SUBSTITUTE(SUBSTITUTE(SUBSTITUTE(TRIM(RTATimings[[#This Row],[Dep Txt]]), ": ",":"), "a.m", "AM",1), "p.m", "PM"),"  AM"," AM"),"  PM", " PM"), 9,100,"")</f>
        <v>09:40 AM</v>
      </c>
      <c r="I301" s="195">
        <f>TIMEVALUE(RTATimings[[#This Row],[Dep Tm Txt]])</f>
        <v>0.40277777777777773</v>
      </c>
      <c r="N30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0.40277777777777773</v>
      </c>
      <c r="O301" t="s">
        <v>3985</v>
      </c>
    </row>
    <row r="302" spans="1:15" ht="17" x14ac:dyDescent="0.35">
      <c r="A302" s="116" t="s">
        <v>3338</v>
      </c>
      <c r="B302" s="122"/>
      <c r="C302" s="122"/>
      <c r="D302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02" s="126" t="s">
        <v>4056</v>
      </c>
      <c r="F302" s="185" t="str">
        <f>VLOOKUP(RTATimings[[#This Row],[Route Code]], TrueRouteCodes[], 2, FALSE)</f>
        <v>Aradi Bandh-Caranzalem-PANAJI</v>
      </c>
      <c r="G302" s="158" t="s">
        <v>3714</v>
      </c>
      <c r="H302" s="194" t="str">
        <f>REPLACE(SUBSTITUTE(SUBSTITUTE(SUBSTITUTE(SUBSTITUTE(SUBSTITUTE(TRIM(RTATimings[[#This Row],[Dep Txt]]), ": ",":"), "a.m", "AM",1), "p.m", "PM"),"  AM"," AM"),"  PM", " PM"), 9,100,"")</f>
        <v>10:50 AM</v>
      </c>
      <c r="I302" s="195">
        <f>TIMEVALUE(RTATimings[[#This Row],[Dep Tm Txt]])</f>
        <v>0.4513888888888889</v>
      </c>
      <c r="N30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0.4513888888888889</v>
      </c>
      <c r="O302" t="s">
        <v>3985</v>
      </c>
    </row>
    <row r="303" spans="1:15" ht="17" x14ac:dyDescent="0.35">
      <c r="A303" s="116" t="s">
        <v>3338</v>
      </c>
      <c r="B303" s="122"/>
      <c r="C303" s="122"/>
      <c r="D303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03" s="126" t="s">
        <v>4056</v>
      </c>
      <c r="F303" s="185" t="str">
        <f>VLOOKUP(RTATimings[[#This Row],[Route Code]], TrueRouteCodes[], 2, FALSE)</f>
        <v>Aradi Bandh-Caranzalem-PANAJI</v>
      </c>
      <c r="G303" s="158" t="s">
        <v>3715</v>
      </c>
      <c r="H303" s="194" t="str">
        <f>REPLACE(SUBSTITUTE(SUBSTITUTE(SUBSTITUTE(SUBSTITUTE(SUBSTITUTE(TRIM(RTATimings[[#This Row],[Dep Txt]]), ": ",":"), "a.m", "AM",1), "p.m", "PM"),"  AM"," AM"),"  PM", " PM"), 9,100,"")</f>
        <v>11:40 AM</v>
      </c>
      <c r="I303" s="195">
        <f>TIMEVALUE(RTATimings[[#This Row],[Dep Tm Txt]])</f>
        <v>0.4861111111111111</v>
      </c>
      <c r="N30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0.4861111111111111</v>
      </c>
      <c r="O303" t="s">
        <v>3985</v>
      </c>
    </row>
    <row r="304" spans="1:15" ht="17" x14ac:dyDescent="0.35">
      <c r="A304" s="116" t="s">
        <v>3338</v>
      </c>
      <c r="B304" s="122"/>
      <c r="C304" s="122"/>
      <c r="D304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04" s="126" t="s">
        <v>4056</v>
      </c>
      <c r="F304" s="185" t="str">
        <f>VLOOKUP(RTATimings[[#This Row],[Route Code]], TrueRouteCodes[], 2, FALSE)</f>
        <v>Aradi Bandh-Caranzalem-PANAJI</v>
      </c>
      <c r="G304" s="158" t="s">
        <v>3716</v>
      </c>
      <c r="H304" s="194" t="str">
        <f>REPLACE(SUBSTITUTE(SUBSTITUTE(SUBSTITUTE(SUBSTITUTE(SUBSTITUTE(TRIM(RTATimings[[#This Row],[Dep Txt]]), ": ",":"), "a.m", "AM",1), "p.m", "PM"),"  AM"," AM"),"  PM", " PM"), 9,100,"")</f>
        <v>01:20 PM</v>
      </c>
      <c r="I304" s="195">
        <f>TIMEVALUE(RTATimings[[#This Row],[Dep Tm Txt]])</f>
        <v>0.55555555555555558</v>
      </c>
      <c r="N30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0.55555555555555558</v>
      </c>
      <c r="O304" t="s">
        <v>3985</v>
      </c>
    </row>
    <row r="305" spans="1:15" ht="17" x14ac:dyDescent="0.35">
      <c r="A305" s="116" t="s">
        <v>3338</v>
      </c>
      <c r="B305" s="122"/>
      <c r="C305" s="122"/>
      <c r="D305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05" s="126" t="s">
        <v>4056</v>
      </c>
      <c r="F305" s="185" t="str">
        <f>VLOOKUP(RTATimings[[#This Row],[Route Code]], TrueRouteCodes[], 2, FALSE)</f>
        <v>Aradi Bandh-Caranzalem-PANAJI</v>
      </c>
      <c r="G305" s="158" t="s">
        <v>3718</v>
      </c>
      <c r="H305" s="194" t="str">
        <f>REPLACE(SUBSTITUTE(SUBSTITUTE(SUBSTITUTE(SUBSTITUTE(SUBSTITUTE(TRIM(RTATimings[[#This Row],[Dep Txt]]), ": ",":"), "a.m", "AM",1), "p.m", "PM"),"  AM"," AM"),"  PM", " PM"), 9,100,"")</f>
        <v>03:00 PM</v>
      </c>
      <c r="I305" s="195">
        <f>TIMEVALUE(RTATimings[[#This Row],[Dep Tm Txt]])</f>
        <v>0.625</v>
      </c>
      <c r="N30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0.625</v>
      </c>
      <c r="O305" t="s">
        <v>3985</v>
      </c>
    </row>
    <row r="306" spans="1:15" ht="17" x14ac:dyDescent="0.35">
      <c r="A306" s="116" t="s">
        <v>3338</v>
      </c>
      <c r="B306" s="122"/>
      <c r="C306" s="122"/>
      <c r="D306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06" s="126" t="s">
        <v>4056</v>
      </c>
      <c r="F306" s="185" t="str">
        <f>VLOOKUP(RTATimings[[#This Row],[Route Code]], TrueRouteCodes[], 2, FALSE)</f>
        <v>Aradi Bandh-Caranzalem-PANAJI</v>
      </c>
      <c r="G306" s="158" t="s">
        <v>3512</v>
      </c>
      <c r="H306" s="194" t="str">
        <f>REPLACE(SUBSTITUTE(SUBSTITUTE(SUBSTITUTE(SUBSTITUTE(SUBSTITUTE(TRIM(RTATimings[[#This Row],[Dep Txt]]), ": ",":"), "a.m", "AM",1), "p.m", "PM"),"  AM"," AM"),"  PM", " PM"), 9,100,"")</f>
        <v>04:30 PM</v>
      </c>
      <c r="I306" s="195">
        <f>TIMEVALUE(RTATimings[[#This Row],[Dep Tm Txt]])</f>
        <v>0.6875</v>
      </c>
      <c r="N30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0.6875</v>
      </c>
      <c r="O306" t="s">
        <v>3985</v>
      </c>
    </row>
    <row r="307" spans="1:15" ht="17" x14ac:dyDescent="0.35">
      <c r="A307" s="116" t="s">
        <v>3338</v>
      </c>
      <c r="B307" s="122"/>
      <c r="C307" s="122"/>
      <c r="D307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07" s="126" t="s">
        <v>4112</v>
      </c>
      <c r="F307" s="185" t="str">
        <f>VLOOKUP(RTATimings[[#This Row],[Route Code]], TrueRouteCodes[], 2, FALSE)</f>
        <v>PANAJI-Caranzalem-Aradi Bandh</v>
      </c>
      <c r="G307" s="158" t="s">
        <v>3709</v>
      </c>
      <c r="H307" s="194" t="str">
        <f>REPLACE(SUBSTITUTE(SUBSTITUTE(SUBSTITUTE(SUBSTITUTE(SUBSTITUTE(TRIM(RTATimings[[#This Row],[Dep Txt]]), ": ",":"), "a.m", "AM",1), "p.m", "PM"),"  AM"," AM"),"  PM", " PM"), 9,100,"")</f>
        <v>07:35 AM</v>
      </c>
      <c r="I307" s="195">
        <f>TIMEVALUE(RTATimings[[#This Row],[Dep Tm Txt]])</f>
        <v>0.31597222222222221</v>
      </c>
      <c r="N30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0.31597222222222221</v>
      </c>
      <c r="O307" t="s">
        <v>3985</v>
      </c>
    </row>
    <row r="308" spans="1:15" ht="17" x14ac:dyDescent="0.35">
      <c r="A308" s="116" t="s">
        <v>3338</v>
      </c>
      <c r="B308" s="122"/>
      <c r="C308" s="122"/>
      <c r="D308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08" s="126" t="s">
        <v>4112</v>
      </c>
      <c r="F308" s="185" t="str">
        <f>VLOOKUP(RTATimings[[#This Row],[Route Code]], TrueRouteCodes[], 2, FALSE)</f>
        <v>PANAJI-Caranzalem-Aradi Bandh</v>
      </c>
      <c r="G308" s="158" t="s">
        <v>3711</v>
      </c>
      <c r="H308" s="194" t="str">
        <f>REPLACE(SUBSTITUTE(SUBSTITUTE(SUBSTITUTE(SUBSTITUTE(SUBSTITUTE(TRIM(RTATimings[[#This Row],[Dep Txt]]), ": ",":"), "a.m", "AM",1), "p.m", "PM"),"  AM"," AM"),"  PM", " PM"), 9,100,"")</f>
        <v>09:15 AM</v>
      </c>
      <c r="I308" s="195">
        <f>TIMEVALUE(RTATimings[[#This Row],[Dep Tm Txt]])</f>
        <v>0.38541666666666669</v>
      </c>
      <c r="N30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0.38541666666666669</v>
      </c>
      <c r="O308" t="s">
        <v>3985</v>
      </c>
    </row>
    <row r="309" spans="1:15" ht="17" x14ac:dyDescent="0.35">
      <c r="A309" s="116" t="s">
        <v>3338</v>
      </c>
      <c r="B309" s="122"/>
      <c r="C309" s="122"/>
      <c r="D309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09" s="126" t="s">
        <v>4112</v>
      </c>
      <c r="F309" s="185" t="str">
        <f>VLOOKUP(RTATimings[[#This Row],[Route Code]], TrueRouteCodes[], 2, FALSE)</f>
        <v>PANAJI-Caranzalem-Aradi Bandh</v>
      </c>
      <c r="G309" s="158" t="s">
        <v>3713</v>
      </c>
      <c r="H309" s="194" t="str">
        <f>REPLACE(SUBSTITUTE(SUBSTITUTE(SUBSTITUTE(SUBSTITUTE(SUBSTITUTE(TRIM(RTATimings[[#This Row],[Dep Txt]]), ": ",":"), "a.m", "AM",1), "p.m", "PM"),"  AM"," AM"),"  PM", " PM"), 9,100,"")</f>
        <v>10:15 AM</v>
      </c>
      <c r="I309" s="195">
        <f>TIMEVALUE(RTATimings[[#This Row],[Dep Tm Txt]])</f>
        <v>0.42708333333333331</v>
      </c>
      <c r="N30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0.42708333333333331</v>
      </c>
      <c r="O309" t="s">
        <v>3985</v>
      </c>
    </row>
    <row r="310" spans="1:15" ht="17" x14ac:dyDescent="0.35">
      <c r="A310" s="116" t="s">
        <v>3338</v>
      </c>
      <c r="B310" s="122"/>
      <c r="C310" s="122"/>
      <c r="D310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10" s="126" t="s">
        <v>4112</v>
      </c>
      <c r="F310" s="185" t="str">
        <f>VLOOKUP(RTATimings[[#This Row],[Route Code]], TrueRouteCodes[], 2, FALSE)</f>
        <v>PANAJI-Caranzalem-Aradi Bandh</v>
      </c>
      <c r="G310" s="158" t="s">
        <v>3518</v>
      </c>
      <c r="H310" s="194" t="str">
        <f>REPLACE(SUBSTITUTE(SUBSTITUTE(SUBSTITUTE(SUBSTITUTE(SUBSTITUTE(TRIM(RTATimings[[#This Row],[Dep Txt]]), ": ",":"), "a.m", "AM",1), "p.m", "PM"),"  AM"," AM"),"  PM", " PM"), 9,100,"")</f>
        <v>11:25 AM</v>
      </c>
      <c r="I310" s="195">
        <f>TIMEVALUE(RTATimings[[#This Row],[Dep Tm Txt]])</f>
        <v>0.47569444444444442</v>
      </c>
      <c r="N31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0.47569444444444442</v>
      </c>
      <c r="O310" t="s">
        <v>3985</v>
      </c>
    </row>
    <row r="311" spans="1:15" ht="17" x14ac:dyDescent="0.35">
      <c r="A311" s="116" t="s">
        <v>3338</v>
      </c>
      <c r="B311" s="122"/>
      <c r="C311" s="122"/>
      <c r="D311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11" s="126" t="s">
        <v>4112</v>
      </c>
      <c r="F311" s="185" t="str">
        <f>VLOOKUP(RTATimings[[#This Row],[Route Code]], TrueRouteCodes[], 2, FALSE)</f>
        <v>PANAJI-Caranzalem-Aradi Bandh</v>
      </c>
      <c r="G311" s="158" t="s">
        <v>3511</v>
      </c>
      <c r="H311" s="194" t="str">
        <f>REPLACE(SUBSTITUTE(SUBSTITUTE(SUBSTITUTE(SUBSTITUTE(SUBSTITUTE(TRIM(RTATimings[[#This Row],[Dep Txt]]), ": ",":"), "a.m", "AM",1), "p.m", "PM"),"  AM"," AM"),"  PM", " PM"), 9,100,"")</f>
        <v>12:35 PM</v>
      </c>
      <c r="I311" s="195">
        <f>TIMEVALUE(RTATimings[[#This Row],[Dep Tm Txt]])</f>
        <v>0.52430555555555558</v>
      </c>
      <c r="N31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0.52430555555555558</v>
      </c>
      <c r="O311" t="s">
        <v>3985</v>
      </c>
    </row>
    <row r="312" spans="1:15" ht="17" x14ac:dyDescent="0.35">
      <c r="A312" s="116" t="s">
        <v>3338</v>
      </c>
      <c r="B312" s="122"/>
      <c r="C312" s="122"/>
      <c r="D312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12" s="126" t="s">
        <v>4112</v>
      </c>
      <c r="F312" s="185" t="str">
        <f>VLOOKUP(RTATimings[[#This Row],[Route Code]], TrueRouteCodes[], 2, FALSE)</f>
        <v>PANAJI-Caranzalem-Aradi Bandh</v>
      </c>
      <c r="G312" s="158" t="s">
        <v>3717</v>
      </c>
      <c r="H312" s="194" t="str">
        <f>REPLACE(SUBSTITUTE(SUBSTITUTE(SUBSTITUTE(SUBSTITUTE(SUBSTITUTE(TRIM(RTATimings[[#This Row],[Dep Txt]]), ": ",":"), "a.m", "AM",1), "p.m", "PM"),"  AM"," AM"),"  PM", " PM"), 9,100,"")</f>
        <v>02:05 PM</v>
      </c>
      <c r="I312" s="195">
        <f>TIMEVALUE(RTATimings[[#This Row],[Dep Tm Txt]])</f>
        <v>0.58680555555555558</v>
      </c>
      <c r="N31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0.58680555555555558</v>
      </c>
      <c r="O312" t="s">
        <v>3985</v>
      </c>
    </row>
    <row r="313" spans="1:15" ht="17" x14ac:dyDescent="0.35">
      <c r="A313" s="116" t="s">
        <v>3338</v>
      </c>
      <c r="B313" s="122"/>
      <c r="C313" s="122"/>
      <c r="D313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13" s="126" t="s">
        <v>4112</v>
      </c>
      <c r="F313" s="185" t="str">
        <f>VLOOKUP(RTATimings[[#This Row],[Route Code]], TrueRouteCodes[], 2, FALSE)</f>
        <v>PANAJI-Caranzalem-Aradi Bandh</v>
      </c>
      <c r="G313" s="158" t="s">
        <v>3719</v>
      </c>
      <c r="H313" s="194" t="str">
        <f>REPLACE(SUBSTITUTE(SUBSTITUTE(SUBSTITUTE(SUBSTITUTE(SUBSTITUTE(TRIM(RTATimings[[#This Row],[Dep Txt]]), ": ",":"), "a.m", "AM",1), "p.m", "PM"),"  AM"," AM"),"  PM", " PM"), 9,100,"")</f>
        <v>03:45 PM</v>
      </c>
      <c r="I313" s="195">
        <f>TIMEVALUE(RTATimings[[#This Row],[Dep Tm Txt]])</f>
        <v>0.65625</v>
      </c>
      <c r="N31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0.65625</v>
      </c>
      <c r="O313" t="s">
        <v>3985</v>
      </c>
    </row>
    <row r="314" spans="1:15" ht="17" x14ac:dyDescent="0.35">
      <c r="A314" s="116" t="s">
        <v>3338</v>
      </c>
      <c r="B314" s="122"/>
      <c r="C314" s="122"/>
      <c r="D314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14" s="126" t="s">
        <v>4112</v>
      </c>
      <c r="F314" s="185" t="str">
        <f>VLOOKUP(RTATimings[[#This Row],[Route Code]], TrueRouteCodes[], 2, FALSE)</f>
        <v>PANAJI-Caranzalem-Aradi Bandh</v>
      </c>
      <c r="G314" s="158" t="s">
        <v>3399</v>
      </c>
      <c r="H314" s="194" t="str">
        <f>REPLACE(SUBSTITUTE(SUBSTITUTE(SUBSTITUTE(SUBSTITUTE(SUBSTITUTE(TRIM(RTATimings[[#This Row],[Dep Txt]]), ": ",":"), "a.m", "AM",1), "p.m", "PM"),"  AM"," AM"),"  PM", " PM"), 9,100,"")</f>
        <v>05:25 PM</v>
      </c>
      <c r="I314" s="195">
        <f>TIMEVALUE(RTATimings[[#This Row],[Dep Tm Txt]])</f>
        <v>0.72569444444444453</v>
      </c>
      <c r="N31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0.72569444444444453</v>
      </c>
      <c r="O314" t="s">
        <v>3985</v>
      </c>
    </row>
    <row r="315" spans="1:15" ht="17" x14ac:dyDescent="0.35">
      <c r="A315" s="116" t="s">
        <v>3341</v>
      </c>
      <c r="B315" s="122"/>
      <c r="C315" s="122"/>
      <c r="D315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15" s="126" t="s">
        <v>3924</v>
      </c>
      <c r="F315" s="185" t="str">
        <f>VLOOKUP(RTATimings[[#This Row],[Route Code]], TrueRouteCodes[], 2, FALSE)</f>
        <v>Aradi Bandh-StInez-PANAJI</v>
      </c>
      <c r="G315" s="159" t="s">
        <v>3533</v>
      </c>
      <c r="H315" s="194" t="str">
        <f>REPLACE(SUBSTITUTE(SUBSTITUTE(SUBSTITUTE(SUBSTITUTE(SUBSTITUTE(TRIM(RTATimings[[#This Row],[Dep Txt]]), ": ",":"), "a.m", "AM",1), "p.m", "PM"),"  AM"," AM"),"  PM", " PM"), 9,100,"")</f>
        <v>08:00 AM</v>
      </c>
      <c r="I315" s="195">
        <f>TIMEVALUE(RTATimings[[#This Row],[Dep Tm Txt]])</f>
        <v>0.33333333333333331</v>
      </c>
      <c r="N31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0.33333333333333331</v>
      </c>
      <c r="O315" t="s">
        <v>3985</v>
      </c>
    </row>
    <row r="316" spans="1:15" ht="17" x14ac:dyDescent="0.35">
      <c r="A316" s="116" t="s">
        <v>3341</v>
      </c>
      <c r="B316" s="122"/>
      <c r="C316" s="122"/>
      <c r="D316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16" s="126" t="s">
        <v>3924</v>
      </c>
      <c r="F316" s="185" t="str">
        <f>VLOOKUP(RTATimings[[#This Row],[Route Code]], TrueRouteCodes[], 2, FALSE)</f>
        <v>Aradi Bandh-StInez-PANAJI</v>
      </c>
      <c r="G316" s="159" t="s">
        <v>3434</v>
      </c>
      <c r="H316" s="194" t="str">
        <f>REPLACE(SUBSTITUTE(SUBSTITUTE(SUBSTITUTE(SUBSTITUTE(SUBSTITUTE(TRIM(RTATimings[[#This Row],[Dep Txt]]), ": ",":"), "a.m", "AM",1), "p.m", "PM"),"  AM"," AM"),"  PM", " PM"), 9,100,"")</f>
        <v>09:10 AM</v>
      </c>
      <c r="I316" s="195">
        <f>TIMEVALUE(RTATimings[[#This Row],[Dep Tm Txt]])</f>
        <v>0.38194444444444442</v>
      </c>
      <c r="N31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0.38194444444444442</v>
      </c>
      <c r="O316" t="s">
        <v>3985</v>
      </c>
    </row>
    <row r="317" spans="1:15" ht="17" x14ac:dyDescent="0.35">
      <c r="A317" s="116" t="s">
        <v>3341</v>
      </c>
      <c r="B317" s="122"/>
      <c r="C317" s="122"/>
      <c r="D317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17" s="126" t="s">
        <v>3924</v>
      </c>
      <c r="F317" s="185" t="str">
        <f>VLOOKUP(RTATimings[[#This Row],[Route Code]], TrueRouteCodes[], 2, FALSE)</f>
        <v>Aradi Bandh-StInez-PANAJI</v>
      </c>
      <c r="G317" s="159" t="s">
        <v>2859</v>
      </c>
      <c r="H317" s="194" t="str">
        <f>REPLACE(SUBSTITUTE(SUBSTITUTE(SUBSTITUTE(SUBSTITUTE(SUBSTITUTE(TRIM(RTATimings[[#This Row],[Dep Txt]]), ": ",":"), "a.m", "AM",1), "p.m", "PM"),"  AM"," AM"),"  PM", " PM"), 9,100,"")</f>
        <v>10:10 AM</v>
      </c>
      <c r="I317" s="195">
        <f>TIMEVALUE(RTATimings[[#This Row],[Dep Tm Txt]])</f>
        <v>0.4236111111111111</v>
      </c>
      <c r="N31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0.4236111111111111</v>
      </c>
      <c r="O317" t="s">
        <v>3985</v>
      </c>
    </row>
    <row r="318" spans="1:15" ht="17" x14ac:dyDescent="0.35">
      <c r="A318" s="116" t="s">
        <v>3341</v>
      </c>
      <c r="B318" s="122"/>
      <c r="C318" s="122"/>
      <c r="D318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18" s="126" t="s">
        <v>3924</v>
      </c>
      <c r="F318" s="185" t="str">
        <f>VLOOKUP(RTATimings[[#This Row],[Route Code]], TrueRouteCodes[], 2, FALSE)</f>
        <v>Aradi Bandh-StInez-PANAJI</v>
      </c>
      <c r="G318" s="159" t="s">
        <v>2845</v>
      </c>
      <c r="H318" s="194" t="str">
        <f>REPLACE(SUBSTITUTE(SUBSTITUTE(SUBSTITUTE(SUBSTITUTE(SUBSTITUTE(TRIM(RTATimings[[#This Row],[Dep Txt]]), ": ",":"), "a.m", "AM",1), "p.m", "PM"),"  AM"," AM"),"  PM", " PM"), 9,100,"")</f>
        <v>11:10 AM</v>
      </c>
      <c r="I318" s="195">
        <f>TIMEVALUE(RTATimings[[#This Row],[Dep Tm Txt]])</f>
        <v>0.46527777777777773</v>
      </c>
      <c r="N31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0.46527777777777773</v>
      </c>
      <c r="O318" t="s">
        <v>3985</v>
      </c>
    </row>
    <row r="319" spans="1:15" ht="17" x14ac:dyDescent="0.35">
      <c r="A319" s="116" t="s">
        <v>3341</v>
      </c>
      <c r="B319" s="122"/>
      <c r="C319" s="122"/>
      <c r="D319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19" s="126" t="s">
        <v>3924</v>
      </c>
      <c r="F319" s="185" t="str">
        <f>VLOOKUP(RTATimings[[#This Row],[Route Code]], TrueRouteCodes[], 2, FALSE)</f>
        <v>Aradi Bandh-StInez-PANAJI</v>
      </c>
      <c r="G319" s="159" t="s">
        <v>2846</v>
      </c>
      <c r="H319" s="194" t="str">
        <f>REPLACE(SUBSTITUTE(SUBSTITUTE(SUBSTITUTE(SUBSTITUTE(SUBSTITUTE(TRIM(RTATimings[[#This Row],[Dep Txt]]), ": ",":"), "a.m", "AM",1), "p.m", "PM"),"  AM"," AM"),"  PM", " PM"), 9,100,"")</f>
        <v>12:30 PM</v>
      </c>
      <c r="I319" s="195">
        <f>TIMEVALUE(RTATimings[[#This Row],[Dep Tm Txt]])</f>
        <v>0.52083333333333337</v>
      </c>
      <c r="N31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0.52083333333333337</v>
      </c>
      <c r="O319" t="s">
        <v>3985</v>
      </c>
    </row>
    <row r="320" spans="1:15" ht="17" x14ac:dyDescent="0.35">
      <c r="A320" s="116" t="s">
        <v>3341</v>
      </c>
      <c r="B320" s="122"/>
      <c r="C320" s="122"/>
      <c r="D320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20" s="126" t="s">
        <v>3924</v>
      </c>
      <c r="F320" s="185" t="str">
        <f>VLOOKUP(RTATimings[[#This Row],[Route Code]], TrueRouteCodes[], 2, FALSE)</f>
        <v>Aradi Bandh-StInez-PANAJI</v>
      </c>
      <c r="G320" s="159" t="s">
        <v>3515</v>
      </c>
      <c r="H320" s="194" t="str">
        <f>REPLACE(SUBSTITUTE(SUBSTITUTE(SUBSTITUTE(SUBSTITUTE(SUBSTITUTE(TRIM(RTATimings[[#This Row],[Dep Txt]]), ": ",":"), "a.m", "AM",1), "p.m", "PM"),"  AM"," AM"),"  PM", " PM"), 9,100,"")</f>
        <v>02:00 PM</v>
      </c>
      <c r="I320" s="195">
        <f>TIMEVALUE(RTATimings[[#This Row],[Dep Tm Txt]])</f>
        <v>0.58333333333333337</v>
      </c>
      <c r="N32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0.58333333333333337</v>
      </c>
      <c r="O320" t="s">
        <v>3985</v>
      </c>
    </row>
    <row r="321" spans="1:15" ht="17" x14ac:dyDescent="0.35">
      <c r="A321" s="116" t="s">
        <v>3341</v>
      </c>
      <c r="B321" s="122"/>
      <c r="C321" s="122"/>
      <c r="D321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21" s="126" t="s">
        <v>3924</v>
      </c>
      <c r="F321" s="185" t="str">
        <f>VLOOKUP(RTATimings[[#This Row],[Route Code]], TrueRouteCodes[], 2, FALSE)</f>
        <v>Aradi Bandh-StInez-PANAJI</v>
      </c>
      <c r="G321" s="159" t="s">
        <v>3520</v>
      </c>
      <c r="H321" s="194" t="str">
        <f>REPLACE(SUBSTITUTE(SUBSTITUTE(SUBSTITUTE(SUBSTITUTE(SUBSTITUTE(TRIM(RTATimings[[#This Row],[Dep Txt]]), ": ",":"), "a.m", "AM",1), "p.m", "PM"),"  AM"," AM"),"  PM", " PM"), 9,100,"")</f>
        <v>04:00 PM</v>
      </c>
      <c r="I321" s="195">
        <f>TIMEVALUE(RTATimings[[#This Row],[Dep Tm Txt]])</f>
        <v>0.66666666666666663</v>
      </c>
      <c r="N32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0.66666666666666663</v>
      </c>
      <c r="O321" t="s">
        <v>3985</v>
      </c>
    </row>
    <row r="322" spans="1:15" ht="17" x14ac:dyDescent="0.35">
      <c r="A322" s="116" t="s">
        <v>3341</v>
      </c>
      <c r="B322" s="122"/>
      <c r="C322" s="122"/>
      <c r="D322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22" s="126" t="s">
        <v>3924</v>
      </c>
      <c r="F322" s="185" t="str">
        <f>VLOOKUP(RTATimings[[#This Row],[Route Code]], TrueRouteCodes[], 2, FALSE)</f>
        <v>Aradi Bandh-StInez-PANAJI</v>
      </c>
      <c r="G322" s="159" t="s">
        <v>3536</v>
      </c>
      <c r="H322" s="194" t="str">
        <f>REPLACE(SUBSTITUTE(SUBSTITUTE(SUBSTITUTE(SUBSTITUTE(SUBSTITUTE(TRIM(RTATimings[[#This Row],[Dep Txt]]), ": ",":"), "a.m", "AM",1), "p.m", "PM"),"  AM"," AM"),"  PM", " PM"), 9,100,"")</f>
        <v>05:30 PM</v>
      </c>
      <c r="I322" s="195">
        <f>TIMEVALUE(RTATimings[[#This Row],[Dep Tm Txt]])</f>
        <v>0.72916666666666663</v>
      </c>
      <c r="N32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0.72916666666666663</v>
      </c>
      <c r="O322" t="s">
        <v>3985</v>
      </c>
    </row>
    <row r="323" spans="1:15" ht="17" x14ac:dyDescent="0.35">
      <c r="A323" s="116" t="s">
        <v>3341</v>
      </c>
      <c r="B323" s="122"/>
      <c r="C323" s="122"/>
      <c r="D323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23" s="126" t="s">
        <v>3924</v>
      </c>
      <c r="F323" s="185" t="str">
        <f>VLOOKUP(RTATimings[[#This Row],[Route Code]], TrueRouteCodes[], 2, FALSE)</f>
        <v>Aradi Bandh-StInez-PANAJI</v>
      </c>
      <c r="G323" s="159" t="s">
        <v>3560</v>
      </c>
      <c r="H323" s="194" t="str">
        <f>REPLACE(SUBSTITUTE(SUBSTITUTE(SUBSTITUTE(SUBSTITUTE(SUBSTITUTE(TRIM(RTATimings[[#This Row],[Dep Txt]]), ": ",":"), "a.m", "AM",1), "p.m", "PM"),"  AM"," AM"),"  PM", " PM"), 9,100,"")</f>
        <v>06:40 PM</v>
      </c>
      <c r="I323" s="195">
        <f>TIMEVALUE(RTATimings[[#This Row],[Dep Tm Txt]])</f>
        <v>0.77777777777777779</v>
      </c>
      <c r="N32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0.77777777777777779</v>
      </c>
      <c r="O323" t="s">
        <v>3985</v>
      </c>
    </row>
    <row r="324" spans="1:15" ht="17" x14ac:dyDescent="0.35">
      <c r="A324" s="116" t="s">
        <v>3341</v>
      </c>
      <c r="B324" s="122"/>
      <c r="C324" s="122"/>
      <c r="D324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24" s="126" t="s">
        <v>3941</v>
      </c>
      <c r="F324" s="185" t="str">
        <f>VLOOKUP(RTATimings[[#This Row],[Route Code]], TrueRouteCodes[], 2, FALSE)</f>
        <v>PANAJI-StInez-Aradi Bandh</v>
      </c>
      <c r="G324" s="158" t="s">
        <v>3590</v>
      </c>
      <c r="H324" s="194" t="str">
        <f>REPLACE(SUBSTITUTE(SUBSTITUTE(SUBSTITUTE(SUBSTITUTE(SUBSTITUTE(TRIM(RTATimings[[#This Row],[Dep Txt]]), ": ",":"), "a.m", "AM",1), "p.m", "PM"),"  AM"," AM"),"  PM", " PM"), 9,100,"")</f>
        <v>08:45 AM</v>
      </c>
      <c r="I324" s="195">
        <f>TIMEVALUE(RTATimings[[#This Row],[Dep Tm Txt]])</f>
        <v>0.36458333333333331</v>
      </c>
      <c r="N32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0.36458333333333331</v>
      </c>
      <c r="O324" t="s">
        <v>3985</v>
      </c>
    </row>
    <row r="325" spans="1:15" ht="17" x14ac:dyDescent="0.35">
      <c r="A325" s="116" t="s">
        <v>3341</v>
      </c>
      <c r="B325" s="122"/>
      <c r="C325" s="122"/>
      <c r="D325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25" s="126" t="s">
        <v>3941</v>
      </c>
      <c r="F325" s="185" t="str">
        <f>VLOOKUP(RTATimings[[#This Row],[Route Code]], TrueRouteCodes[], 2, FALSE)</f>
        <v>PANAJI-StInez-Aradi Bandh</v>
      </c>
      <c r="G325" s="158" t="s">
        <v>3514</v>
      </c>
      <c r="H325" s="194" t="str">
        <f>REPLACE(SUBSTITUTE(SUBSTITUTE(SUBSTITUTE(SUBSTITUTE(SUBSTITUTE(TRIM(RTATimings[[#This Row],[Dep Txt]]), ": ",":"), "a.m", "AM",1), "p.m", "PM"),"  AM"," AM"),"  PM", " PM"), 9,100,"")</f>
        <v>09:45 AM</v>
      </c>
      <c r="I325" s="195">
        <f>TIMEVALUE(RTATimings[[#This Row],[Dep Tm Txt]])</f>
        <v>0.40625</v>
      </c>
      <c r="N32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0.40625</v>
      </c>
      <c r="O325" t="s">
        <v>3985</v>
      </c>
    </row>
    <row r="326" spans="1:15" ht="17" x14ac:dyDescent="0.35">
      <c r="A326" s="116" t="s">
        <v>3341</v>
      </c>
      <c r="B326" s="122"/>
      <c r="C326" s="122"/>
      <c r="D326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26" s="126" t="s">
        <v>3941</v>
      </c>
      <c r="F326" s="185" t="str">
        <f>VLOOKUP(RTATimings[[#This Row],[Route Code]], TrueRouteCodes[], 2, FALSE)</f>
        <v>PANAJI-StInez-Aradi Bandh</v>
      </c>
      <c r="G326" s="158" t="s">
        <v>3572</v>
      </c>
      <c r="H326" s="194" t="str">
        <f>REPLACE(SUBSTITUTE(SUBSTITUTE(SUBSTITUTE(SUBSTITUTE(SUBSTITUTE(TRIM(RTATimings[[#This Row],[Dep Txt]]), ": ",":"), "a.m", "AM",1), "p.m", "PM"),"  AM"," AM"),"  PM", " PM"), 9,100,"")</f>
        <v>10:45 AM</v>
      </c>
      <c r="I326" s="195">
        <f>TIMEVALUE(RTATimings[[#This Row],[Dep Tm Txt]])</f>
        <v>0.44791666666666669</v>
      </c>
      <c r="N32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0.44791666666666669</v>
      </c>
      <c r="O326" t="s">
        <v>3985</v>
      </c>
    </row>
    <row r="327" spans="1:15" ht="17" x14ac:dyDescent="0.35">
      <c r="A327" s="116" t="s">
        <v>3341</v>
      </c>
      <c r="B327" s="122"/>
      <c r="C327" s="122"/>
      <c r="D327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27" s="126" t="s">
        <v>3941</v>
      </c>
      <c r="F327" s="185" t="str">
        <f>VLOOKUP(RTATimings[[#This Row],[Route Code]], TrueRouteCodes[], 2, FALSE)</f>
        <v>PANAJI-StInez-Aradi Bandh</v>
      </c>
      <c r="G327" s="158" t="s">
        <v>3666</v>
      </c>
      <c r="H327" s="194" t="str">
        <f>REPLACE(SUBSTITUTE(SUBSTITUTE(SUBSTITUTE(SUBSTITUTE(SUBSTITUTE(TRIM(RTATimings[[#This Row],[Dep Txt]]), ": ",":"), "a.m", "AM",1), "p.m", "PM"),"  AM"," AM"),"  PM", " PM"), 9,100,"")</f>
        <v>11:55 AM</v>
      </c>
      <c r="I327" s="195">
        <f>TIMEVALUE(RTATimings[[#This Row],[Dep Tm Txt]])</f>
        <v>0.49652777777777773</v>
      </c>
      <c r="N32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0.49652777777777773</v>
      </c>
      <c r="O327" t="s">
        <v>3985</v>
      </c>
    </row>
    <row r="328" spans="1:15" ht="17" x14ac:dyDescent="0.35">
      <c r="A328" s="116" t="s">
        <v>3341</v>
      </c>
      <c r="B328" s="122"/>
      <c r="C328" s="122"/>
      <c r="D328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28" s="126" t="s">
        <v>3941</v>
      </c>
      <c r="F328" s="185" t="str">
        <f>VLOOKUP(RTATimings[[#This Row],[Route Code]], TrueRouteCodes[], 2, FALSE)</f>
        <v>PANAJI-StInez-Aradi Bandh</v>
      </c>
      <c r="G328" s="158" t="s">
        <v>3479</v>
      </c>
      <c r="H328" s="194" t="str">
        <f>REPLACE(SUBSTITUTE(SUBSTITUTE(SUBSTITUTE(SUBSTITUTE(SUBSTITUTE(TRIM(RTATimings[[#This Row],[Dep Txt]]), ": ",":"), "a.m", "AM",1), "p.m", "PM"),"  AM"," AM"),"  PM", " PM"), 9,100,"")</f>
        <v>01:05 PM</v>
      </c>
      <c r="I328" s="195">
        <f>TIMEVALUE(RTATimings[[#This Row],[Dep Tm Txt]])</f>
        <v>0.54513888888888895</v>
      </c>
      <c r="N32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0.54513888888888895</v>
      </c>
      <c r="O328" t="s">
        <v>3985</v>
      </c>
    </row>
    <row r="329" spans="1:15" ht="17" x14ac:dyDescent="0.35">
      <c r="A329" s="116" t="s">
        <v>3341</v>
      </c>
      <c r="B329" s="122"/>
      <c r="C329" s="122"/>
      <c r="D329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29" s="126" t="s">
        <v>3941</v>
      </c>
      <c r="F329" s="185" t="str">
        <f>VLOOKUP(RTATimings[[#This Row],[Route Code]], TrueRouteCodes[], 2, FALSE)</f>
        <v>PANAJI-StInez-Aradi Bandh</v>
      </c>
      <c r="G329" s="158" t="s">
        <v>2826</v>
      </c>
      <c r="H329" s="194" t="str">
        <f>REPLACE(SUBSTITUTE(SUBSTITUTE(SUBSTITUTE(SUBSTITUTE(SUBSTITUTE(TRIM(RTATimings[[#This Row],[Dep Txt]]), ": ",":"), "a.m", "AM",1), "p.m", "PM"),"  AM"," AM"),"  PM", " PM"), 9,100,"")</f>
        <v>03:15 PM</v>
      </c>
      <c r="I329" s="195">
        <f>TIMEVALUE(RTATimings[[#This Row],[Dep Tm Txt]])</f>
        <v>0.63541666666666663</v>
      </c>
      <c r="N32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0.63541666666666663</v>
      </c>
      <c r="O329" t="s">
        <v>3985</v>
      </c>
    </row>
    <row r="330" spans="1:15" ht="17" x14ac:dyDescent="0.35">
      <c r="A330" s="116" t="s">
        <v>3341</v>
      </c>
      <c r="B330" s="122"/>
      <c r="C330" s="122"/>
      <c r="D330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30" s="126" t="s">
        <v>3941</v>
      </c>
      <c r="F330" s="185" t="str">
        <f>VLOOKUP(RTATimings[[#This Row],[Route Code]], TrueRouteCodes[], 2, FALSE)</f>
        <v>PANAJI-StInez-Aradi Bandh</v>
      </c>
      <c r="G330" s="158" t="s">
        <v>3675</v>
      </c>
      <c r="H330" s="194" t="str">
        <f>REPLACE(SUBSTITUTE(SUBSTITUTE(SUBSTITUTE(SUBSTITUTE(SUBSTITUTE(TRIM(RTATimings[[#This Row],[Dep Txt]]), ": ",":"), "a.m", "AM",1), "p.m", "PM"),"  AM"," AM"),"  PM", " PM"), 9,100,"")</f>
        <v>04:55 PM</v>
      </c>
      <c r="I330" s="195">
        <f>TIMEVALUE(RTATimings[[#This Row],[Dep Tm Txt]])</f>
        <v>0.70486111111111116</v>
      </c>
      <c r="N33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0.70486111111111116</v>
      </c>
      <c r="O330" t="s">
        <v>3985</v>
      </c>
    </row>
    <row r="331" spans="1:15" ht="17" x14ac:dyDescent="0.35">
      <c r="A331" s="116" t="s">
        <v>3341</v>
      </c>
      <c r="B331" s="122"/>
      <c r="C331" s="122"/>
      <c r="D331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31" s="126" t="s">
        <v>3941</v>
      </c>
      <c r="F331" s="185" t="str">
        <f>VLOOKUP(RTATimings[[#This Row],[Route Code]], TrueRouteCodes[], 2, FALSE)</f>
        <v>PANAJI-StInez-Aradi Bandh</v>
      </c>
      <c r="G331" s="158" t="s">
        <v>3431</v>
      </c>
      <c r="H331" s="194" t="str">
        <f>REPLACE(SUBSTITUTE(SUBSTITUTE(SUBSTITUTE(SUBSTITUTE(SUBSTITUTE(TRIM(RTATimings[[#This Row],[Dep Txt]]), ": ",":"), "a.m", "AM",1), "p.m", "PM"),"  AM"," AM"),"  PM", " PM"), 9,100,"")</f>
        <v>06:05 PM</v>
      </c>
      <c r="I331" s="195">
        <f>TIMEVALUE(RTATimings[[#This Row],[Dep Tm Txt]])</f>
        <v>0.75347222222222221</v>
      </c>
      <c r="N33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0.75347222222222221</v>
      </c>
      <c r="O331" t="s">
        <v>3985</v>
      </c>
    </row>
    <row r="332" spans="1:15" ht="17" x14ac:dyDescent="0.35">
      <c r="A332" s="116" t="s">
        <v>3341</v>
      </c>
      <c r="B332" s="122"/>
      <c r="C332" s="122"/>
      <c r="D332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32" s="126" t="s">
        <v>3941</v>
      </c>
      <c r="F332" s="185" t="str">
        <f>VLOOKUP(RTATimings[[#This Row],[Route Code]], TrueRouteCodes[], 2, FALSE)</f>
        <v>PANAJI-StInez-Aradi Bandh</v>
      </c>
      <c r="G332" s="158" t="s">
        <v>2805</v>
      </c>
      <c r="H332" s="194" t="str">
        <f>REPLACE(SUBSTITUTE(SUBSTITUTE(SUBSTITUTE(SUBSTITUTE(SUBSTITUTE(TRIM(RTATimings[[#This Row],[Dep Txt]]), ": ",":"), "a.m", "AM",1), "p.m", "PM"),"  AM"," AM"),"  PM", " PM"), 9,100,"")</f>
        <v>07:15 PM</v>
      </c>
      <c r="I332" s="195">
        <f>TIMEVALUE(RTATimings[[#This Row],[Dep Tm Txt]])</f>
        <v>0.80208333333333337</v>
      </c>
      <c r="N33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0.80208333333333337</v>
      </c>
      <c r="O332" t="s">
        <v>3985</v>
      </c>
    </row>
    <row r="333" spans="1:15" ht="17" x14ac:dyDescent="0.35">
      <c r="A333" s="116" t="s">
        <v>3345</v>
      </c>
      <c r="B333" s="122"/>
      <c r="C333" s="122"/>
      <c r="D333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33" s="126" t="s">
        <v>3947</v>
      </c>
      <c r="F333" s="185" t="str">
        <f>VLOOKUP(RTATimings[[#This Row],[Route Code]], TrueRouteCodes[], 2, FALSE)</f>
        <v>TALEIGAO-StInez-PANAJI</v>
      </c>
      <c r="G333" s="159" t="s">
        <v>3545</v>
      </c>
      <c r="H333" s="194" t="str">
        <f>REPLACE(SUBSTITUTE(SUBSTITUTE(SUBSTITUTE(SUBSTITUTE(SUBSTITUTE(TRIM(RTATimings[[#This Row],[Dep Txt]]), ": ",":"), "a.m", "AM",1), "p.m", "PM"),"  AM"," AM"),"  PM", " PM"), 9,100,"")</f>
        <v>07:25 AM</v>
      </c>
      <c r="I333" s="195">
        <f>TIMEVALUE(RTATimings[[#This Row],[Dep Tm Txt]])</f>
        <v>0.30902777777777779</v>
      </c>
      <c r="N33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0.30902777777777779</v>
      </c>
      <c r="O333" t="s">
        <v>3985</v>
      </c>
    </row>
    <row r="334" spans="1:15" ht="17" x14ac:dyDescent="0.35">
      <c r="A334" s="116" t="s">
        <v>3345</v>
      </c>
      <c r="B334" s="122"/>
      <c r="C334" s="122"/>
      <c r="D334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34" s="126" t="s">
        <v>3947</v>
      </c>
      <c r="F334" s="185" t="str">
        <f>VLOOKUP(RTATimings[[#This Row],[Route Code]], TrueRouteCodes[], 2, FALSE)</f>
        <v>TALEIGAO-StInez-PANAJI</v>
      </c>
      <c r="G334" s="159" t="s">
        <v>3425</v>
      </c>
      <c r="H334" s="194" t="str">
        <f>REPLACE(SUBSTITUTE(SUBSTITUTE(SUBSTITUTE(SUBSTITUTE(SUBSTITUTE(TRIM(RTATimings[[#This Row],[Dep Txt]]), ": ",":"), "a.m", "AM",1), "p.m", "PM"),"  AM"," AM"),"  PM", " PM"), 9,100,"")</f>
        <v>08:30 AM</v>
      </c>
      <c r="I334" s="195">
        <f>TIMEVALUE(RTATimings[[#This Row],[Dep Tm Txt]])</f>
        <v>0.35416666666666669</v>
      </c>
      <c r="N33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0.35416666666666669</v>
      </c>
      <c r="O334" t="s">
        <v>3985</v>
      </c>
    </row>
    <row r="335" spans="1:15" ht="17" x14ac:dyDescent="0.35">
      <c r="A335" s="116" t="s">
        <v>3345</v>
      </c>
      <c r="B335" s="122"/>
      <c r="C335" s="122"/>
      <c r="D335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35" s="126" t="s">
        <v>3947</v>
      </c>
      <c r="F335" s="185" t="str">
        <f>VLOOKUP(RTATimings[[#This Row],[Route Code]], TrueRouteCodes[], 2, FALSE)</f>
        <v>TALEIGAO-StInez-PANAJI</v>
      </c>
      <c r="G335" s="159" t="s">
        <v>3622</v>
      </c>
      <c r="H335" s="194" t="str">
        <f>REPLACE(SUBSTITUTE(SUBSTITUTE(SUBSTITUTE(SUBSTITUTE(SUBSTITUTE(TRIM(RTATimings[[#This Row],[Dep Txt]]), ": ",":"), "a.m", "AM",1), "p.m", "PM"),"  AM"," AM"),"  PM", " PM"), 9,100,"")</f>
        <v>09:35 AM</v>
      </c>
      <c r="I335" s="195">
        <f>TIMEVALUE(RTATimings[[#This Row],[Dep Tm Txt]])</f>
        <v>0.39930555555555558</v>
      </c>
      <c r="N33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0.39930555555555558</v>
      </c>
      <c r="O335" t="s">
        <v>3985</v>
      </c>
    </row>
    <row r="336" spans="1:15" ht="17" x14ac:dyDescent="0.35">
      <c r="A336" s="116" t="s">
        <v>3345</v>
      </c>
      <c r="B336" s="122"/>
      <c r="C336" s="122"/>
      <c r="D336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36" s="126" t="s">
        <v>3947</v>
      </c>
      <c r="F336" s="185" t="str">
        <f>VLOOKUP(RTATimings[[#This Row],[Route Code]], TrueRouteCodes[], 2, FALSE)</f>
        <v>TALEIGAO-StInez-PANAJI</v>
      </c>
      <c r="G336" s="159" t="s">
        <v>3407</v>
      </c>
      <c r="H336" s="194" t="str">
        <f>REPLACE(SUBSTITUTE(SUBSTITUTE(SUBSTITUTE(SUBSTITUTE(SUBSTITUTE(TRIM(RTATimings[[#This Row],[Dep Txt]]), ": ",":"), "a.m", "AM",1), "p.m", "PM"),"  AM"," AM"),"  PM", " PM"), 9,100,"")</f>
        <v>10:40 AM</v>
      </c>
      <c r="I336" s="195">
        <f>TIMEVALUE(RTATimings[[#This Row],[Dep Tm Txt]])</f>
        <v>0.44444444444444442</v>
      </c>
      <c r="N33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0.44444444444444442</v>
      </c>
      <c r="O336" t="s">
        <v>3985</v>
      </c>
    </row>
    <row r="337" spans="1:15" ht="17" x14ac:dyDescent="0.35">
      <c r="A337" s="116" t="s">
        <v>3345</v>
      </c>
      <c r="B337" s="122"/>
      <c r="C337" s="122"/>
      <c r="D337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37" s="126" t="s">
        <v>3947</v>
      </c>
      <c r="F337" s="185" t="str">
        <f>VLOOKUP(RTATimings[[#This Row],[Route Code]], TrueRouteCodes[], 2, FALSE)</f>
        <v>TALEIGAO-StInez-PANAJI</v>
      </c>
      <c r="G337" s="159" t="s">
        <v>3580</v>
      </c>
      <c r="H337" s="194" t="str">
        <f>REPLACE(SUBSTITUTE(SUBSTITUTE(SUBSTITUTE(SUBSTITUTE(SUBSTITUTE(TRIM(RTATimings[[#This Row],[Dep Txt]]), ": ",":"), "a.m", "AM",1), "p.m", "PM"),"  AM"," AM"),"  PM", " PM"), 9,100,"")</f>
        <v>11:50 AM</v>
      </c>
      <c r="I337" s="195">
        <f>TIMEVALUE(RTATimings[[#This Row],[Dep Tm Txt]])</f>
        <v>0.49305555555555558</v>
      </c>
      <c r="N33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0.49305555555555558</v>
      </c>
      <c r="O337" t="s">
        <v>3985</v>
      </c>
    </row>
    <row r="338" spans="1:15" ht="17" x14ac:dyDescent="0.35">
      <c r="A338" s="116" t="s">
        <v>3345</v>
      </c>
      <c r="B338" s="122"/>
      <c r="C338" s="122"/>
      <c r="D338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38" s="126" t="s">
        <v>3947</v>
      </c>
      <c r="F338" s="185" t="str">
        <f>VLOOKUP(RTATimings[[#This Row],[Route Code]], TrueRouteCodes[], 2, FALSE)</f>
        <v>TALEIGAO-StInez-PANAJI</v>
      </c>
      <c r="G338" s="159" t="s">
        <v>3523</v>
      </c>
      <c r="H338" s="194" t="str">
        <f>REPLACE(SUBSTITUTE(SUBSTITUTE(SUBSTITUTE(SUBSTITUTE(SUBSTITUTE(TRIM(RTATimings[[#This Row],[Dep Txt]]), ": ",":"), "a.m", "AM",1), "p.m", "PM"),"  AM"," AM"),"  PM", " PM"), 9,100,"")</f>
        <v>01:00 PM</v>
      </c>
      <c r="I338" s="195">
        <f>TIMEVALUE(RTATimings[[#This Row],[Dep Tm Txt]])</f>
        <v>0.54166666666666663</v>
      </c>
      <c r="N33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0.54166666666666663</v>
      </c>
      <c r="O338" t="s">
        <v>3985</v>
      </c>
    </row>
    <row r="339" spans="1:15" ht="17" x14ac:dyDescent="0.35">
      <c r="A339" s="116" t="s">
        <v>3345</v>
      </c>
      <c r="B339" s="122"/>
      <c r="C339" s="122"/>
      <c r="D339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39" s="126" t="s">
        <v>3947</v>
      </c>
      <c r="F339" s="185" t="str">
        <f>VLOOKUP(RTATimings[[#This Row],[Route Code]], TrueRouteCodes[], 2, FALSE)</f>
        <v>TALEIGAO-StInez-PANAJI</v>
      </c>
      <c r="G339" s="159" t="s">
        <v>3721</v>
      </c>
      <c r="H339" s="194" t="str">
        <f>REPLACE(SUBSTITUTE(SUBSTITUTE(SUBSTITUTE(SUBSTITUTE(SUBSTITUTE(TRIM(RTATimings[[#This Row],[Dep Txt]]), ": ",":"), "a.m", "AM",1), "p.m", "PM"),"  AM"," AM"),"  PM", " PM"), 9,100,"")</f>
        <v>03:20 PM</v>
      </c>
      <c r="I339" s="195">
        <f>TIMEVALUE(RTATimings[[#This Row],[Dep Tm Txt]])</f>
        <v>0.63888888888888895</v>
      </c>
      <c r="N33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0.63888888888888895</v>
      </c>
      <c r="O339" t="s">
        <v>3985</v>
      </c>
    </row>
    <row r="340" spans="1:15" ht="17" x14ac:dyDescent="0.35">
      <c r="A340" s="116" t="s">
        <v>3345</v>
      </c>
      <c r="B340" s="122"/>
      <c r="C340" s="122"/>
      <c r="D340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40" s="126" t="s">
        <v>3947</v>
      </c>
      <c r="F340" s="185" t="str">
        <f>VLOOKUP(RTATimings[[#This Row],[Route Code]], TrueRouteCodes[], 2, FALSE)</f>
        <v>TALEIGAO-StInez-PANAJI</v>
      </c>
      <c r="G340" s="159" t="s">
        <v>3427</v>
      </c>
      <c r="H340" s="194" t="str">
        <f>REPLACE(SUBSTITUTE(SUBSTITUTE(SUBSTITUTE(SUBSTITUTE(SUBSTITUTE(TRIM(RTATimings[[#This Row],[Dep Txt]]), ": ",":"), "a.m", "AM",1), "p.m", "PM"),"  AM"," AM"),"  PM", " PM"), 9,100,"")</f>
        <v>05:00 PM</v>
      </c>
      <c r="I340" s="195">
        <f>TIMEVALUE(RTATimings[[#This Row],[Dep Tm Txt]])</f>
        <v>0.70833333333333337</v>
      </c>
      <c r="N34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0.70833333333333337</v>
      </c>
      <c r="O340" t="s">
        <v>3985</v>
      </c>
    </row>
    <row r="341" spans="1:15" ht="17" x14ac:dyDescent="0.35">
      <c r="A341" s="116" t="s">
        <v>3345</v>
      </c>
      <c r="B341" s="122"/>
      <c r="C341" s="122"/>
      <c r="D341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41" s="126" t="s">
        <v>3947</v>
      </c>
      <c r="F341" s="185" t="str">
        <f>VLOOKUP(RTATimings[[#This Row],[Route Code]], TrueRouteCodes[], 2, FALSE)</f>
        <v>TALEIGAO-StInez-PANAJI</v>
      </c>
      <c r="G341" s="159" t="s">
        <v>3475</v>
      </c>
      <c r="H341" s="194" t="str">
        <f>REPLACE(SUBSTITUTE(SUBSTITUTE(SUBSTITUTE(SUBSTITUTE(SUBSTITUTE(TRIM(RTATimings[[#This Row],[Dep Txt]]), ": ",":"), "a.m", "AM",1), "p.m", "PM"),"  AM"," AM"),"  PM", " PM"), 9,100,"")</f>
        <v>06:10 PM</v>
      </c>
      <c r="I341" s="195">
        <f>TIMEVALUE(RTATimings[[#This Row],[Dep Tm Txt]])</f>
        <v>0.75694444444444453</v>
      </c>
      <c r="N34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0.75694444444444453</v>
      </c>
      <c r="O341" t="s">
        <v>3985</v>
      </c>
    </row>
    <row r="342" spans="1:15" ht="17" x14ac:dyDescent="0.35">
      <c r="A342" s="116" t="s">
        <v>3345</v>
      </c>
      <c r="B342" s="122"/>
      <c r="C342" s="122"/>
      <c r="D342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42" s="126" t="s">
        <v>3943</v>
      </c>
      <c r="F342" s="185" t="str">
        <f>VLOOKUP(RTATimings[[#This Row],[Route Code]], TrueRouteCodes[], 2, FALSE)</f>
        <v>PANAJI-StInez-TALEIGAO</v>
      </c>
      <c r="G342" s="158" t="s">
        <v>2890</v>
      </c>
      <c r="H342" s="194" t="str">
        <f>REPLACE(SUBSTITUTE(SUBSTITUTE(SUBSTITUTE(SUBSTITUTE(SUBSTITUTE(TRIM(RTATimings[[#This Row],[Dep Txt]]), ": ",":"), "a.m", "AM",1), "p.m", "PM"),"  AM"," AM"),"  PM", " PM"), 9,100,"")</f>
        <v>07:55 AM</v>
      </c>
      <c r="I342" s="195">
        <f>TIMEVALUE(RTATimings[[#This Row],[Dep Tm Txt]])</f>
        <v>0.3298611111111111</v>
      </c>
      <c r="N34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0.3298611111111111</v>
      </c>
      <c r="O342" t="s">
        <v>3985</v>
      </c>
    </row>
    <row r="343" spans="1:15" ht="17" x14ac:dyDescent="0.35">
      <c r="A343" s="116" t="s">
        <v>3345</v>
      </c>
      <c r="B343" s="122"/>
      <c r="C343" s="122"/>
      <c r="D343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43" s="126" t="s">
        <v>3943</v>
      </c>
      <c r="F343" s="185" t="str">
        <f>VLOOKUP(RTATimings[[#This Row],[Route Code]], TrueRouteCodes[], 2, FALSE)</f>
        <v>PANAJI-StInez-TALEIGAO</v>
      </c>
      <c r="G343" s="158" t="s">
        <v>3429</v>
      </c>
      <c r="H343" s="194" t="str">
        <f>REPLACE(SUBSTITUTE(SUBSTITUTE(SUBSTITUTE(SUBSTITUTE(SUBSTITUTE(TRIM(RTATimings[[#This Row],[Dep Txt]]), ": ",":"), "a.m", "AM",1), "p.m", "PM"),"  AM"," AM"),"  PM", " PM"), 9,100,"")</f>
        <v>09:05 AM</v>
      </c>
      <c r="I343" s="195">
        <f>TIMEVALUE(RTATimings[[#This Row],[Dep Tm Txt]])</f>
        <v>0.37847222222222227</v>
      </c>
      <c r="N34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0.37847222222222227</v>
      </c>
      <c r="O343" t="s">
        <v>3985</v>
      </c>
    </row>
    <row r="344" spans="1:15" ht="17" x14ac:dyDescent="0.35">
      <c r="A344" s="116" t="s">
        <v>3345</v>
      </c>
      <c r="B344" s="122"/>
      <c r="C344" s="122"/>
      <c r="D344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44" s="126" t="s">
        <v>3943</v>
      </c>
      <c r="F344" s="185" t="str">
        <f>VLOOKUP(RTATimings[[#This Row],[Route Code]], TrueRouteCodes[], 2, FALSE)</f>
        <v>PANAJI-StInez-TALEIGAO</v>
      </c>
      <c r="G344" s="158" t="s">
        <v>2883</v>
      </c>
      <c r="H344" s="194" t="str">
        <f>REPLACE(SUBSTITUTE(SUBSTITUTE(SUBSTITUTE(SUBSTITUTE(SUBSTITUTE(TRIM(RTATimings[[#This Row],[Dep Txt]]), ": ",":"), "a.m", "AM",1), "p.m", "PM"),"  AM"," AM"),"  PM", " PM"), 9,100,"")</f>
        <v>10:05 AM</v>
      </c>
      <c r="I344" s="195">
        <f>TIMEVALUE(RTATimings[[#This Row],[Dep Tm Txt]])</f>
        <v>0.4201388888888889</v>
      </c>
      <c r="N34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0.4201388888888889</v>
      </c>
      <c r="O344" t="s">
        <v>3985</v>
      </c>
    </row>
    <row r="345" spans="1:15" ht="17" x14ac:dyDescent="0.35">
      <c r="A345" s="116" t="s">
        <v>3345</v>
      </c>
      <c r="B345" s="122"/>
      <c r="C345" s="122"/>
      <c r="D345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45" s="126" t="s">
        <v>3943</v>
      </c>
      <c r="F345" s="185" t="str">
        <f>VLOOKUP(RTATimings[[#This Row],[Route Code]], TrueRouteCodes[], 2, FALSE)</f>
        <v>PANAJI-StInez-TALEIGAO</v>
      </c>
      <c r="G345" s="158" t="s">
        <v>3720</v>
      </c>
      <c r="H345" s="194" t="str">
        <f>REPLACE(SUBSTITUTE(SUBSTITUTE(SUBSTITUTE(SUBSTITUTE(SUBSTITUTE(TRIM(RTATimings[[#This Row],[Dep Txt]]), ": ",":"), "a.m", "AM",1), "p.m", "PM"),"  AM"," AM"),"  PM", " PM"), 9,100,"")</f>
        <v>11:15 PM</v>
      </c>
      <c r="I345" s="195">
        <f>TIMEVALUE(RTATimings[[#This Row],[Dep Tm Txt]])</f>
        <v>0.96875</v>
      </c>
      <c r="N34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0.96875</v>
      </c>
      <c r="O345" t="s">
        <v>3985</v>
      </c>
    </row>
    <row r="346" spans="1:15" ht="17" x14ac:dyDescent="0.35">
      <c r="A346" s="116" t="s">
        <v>3345</v>
      </c>
      <c r="B346" s="122"/>
      <c r="C346" s="122"/>
      <c r="D346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46" s="126" t="s">
        <v>3943</v>
      </c>
      <c r="F346" s="185" t="str">
        <f>VLOOKUP(RTATimings[[#This Row],[Route Code]], TrueRouteCodes[], 2, FALSE)</f>
        <v>PANAJI-StInez-TALEIGAO</v>
      </c>
      <c r="G346" s="158" t="s">
        <v>3679</v>
      </c>
      <c r="H346" s="194" t="str">
        <f>REPLACE(SUBSTITUTE(SUBSTITUTE(SUBSTITUTE(SUBSTITUTE(SUBSTITUTE(TRIM(RTATimings[[#This Row],[Dep Txt]]), ": ",":"), "a.m", "AM",1), "p.m", "PM"),"  AM"," AM"),"  PM", " PM"), 9,100,"")</f>
        <v>12:25 PM</v>
      </c>
      <c r="I346" s="195">
        <f>TIMEVALUE(RTATimings[[#This Row],[Dep Tm Txt]])</f>
        <v>0.51736111111111105</v>
      </c>
      <c r="N34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0.51736111111111105</v>
      </c>
      <c r="O346" t="s">
        <v>3985</v>
      </c>
    </row>
    <row r="347" spans="1:15" ht="17" x14ac:dyDescent="0.35">
      <c r="A347" s="116" t="s">
        <v>3345</v>
      </c>
      <c r="B347" s="122"/>
      <c r="C347" s="122"/>
      <c r="D347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47" s="126" t="s">
        <v>3943</v>
      </c>
      <c r="F347" s="185" t="str">
        <f>VLOOKUP(RTATimings[[#This Row],[Route Code]], TrueRouteCodes[], 2, FALSE)</f>
        <v>PANAJI-StInez-TALEIGAO</v>
      </c>
      <c r="G347" s="158" t="s">
        <v>2892</v>
      </c>
      <c r="H347" s="194" t="str">
        <f>REPLACE(SUBSTITUTE(SUBSTITUTE(SUBSTITUTE(SUBSTITUTE(SUBSTITUTE(TRIM(RTATimings[[#This Row],[Dep Txt]]), ": ",":"), "a.m", "AM",1), "p.m", "PM"),"  AM"," AM"),"  PM", " PM"), 9,100,"")</f>
        <v>02:15 PM</v>
      </c>
      <c r="I347" s="195">
        <f>TIMEVALUE(RTATimings[[#This Row],[Dep Tm Txt]])</f>
        <v>0.59375</v>
      </c>
      <c r="N34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0.59375</v>
      </c>
      <c r="O347" t="s">
        <v>3985</v>
      </c>
    </row>
    <row r="348" spans="1:15" ht="17" x14ac:dyDescent="0.35">
      <c r="A348" s="116" t="s">
        <v>3345</v>
      </c>
      <c r="B348" s="122"/>
      <c r="C348" s="122"/>
      <c r="D348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48" s="126" t="s">
        <v>3943</v>
      </c>
      <c r="F348" s="185" t="str">
        <f>VLOOKUP(RTATimings[[#This Row],[Route Code]], TrueRouteCodes[], 2, FALSE)</f>
        <v>PANAJI-StInez-TALEIGAO</v>
      </c>
      <c r="G348" s="158" t="s">
        <v>2893</v>
      </c>
      <c r="H348" s="194" t="str">
        <f>REPLACE(SUBSTITUTE(SUBSTITUTE(SUBSTITUTE(SUBSTITUTE(SUBSTITUTE(TRIM(RTATimings[[#This Row],[Dep Txt]]), ": ",":"), "a.m", "AM",1), "p.m", "PM"),"  AM"," AM"),"  PM", " PM"), 9,100,"")</f>
        <v>03:55 PM</v>
      </c>
      <c r="I348" s="195">
        <f>TIMEVALUE(RTATimings[[#This Row],[Dep Tm Txt]])</f>
        <v>0.66319444444444442</v>
      </c>
      <c r="N34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0.66319444444444442</v>
      </c>
      <c r="O348" t="s">
        <v>3985</v>
      </c>
    </row>
    <row r="349" spans="1:15" ht="17" x14ac:dyDescent="0.35">
      <c r="A349" s="116" t="s">
        <v>3345</v>
      </c>
      <c r="B349" s="122"/>
      <c r="C349" s="122"/>
      <c r="D349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49" s="126" t="s">
        <v>3943</v>
      </c>
      <c r="F349" s="185" t="str">
        <f>VLOOKUP(RTATimings[[#This Row],[Route Code]], TrueRouteCodes[], 2, FALSE)</f>
        <v>PANAJI-StInez-TALEIGAO</v>
      </c>
      <c r="G349" s="158" t="s">
        <v>3589</v>
      </c>
      <c r="H349" s="194" t="str">
        <f>REPLACE(SUBSTITUTE(SUBSTITUTE(SUBSTITUTE(SUBSTITUTE(SUBSTITUTE(TRIM(RTATimings[[#This Row],[Dep Txt]]), ": ",":"), "a.m", "AM",1), "p.m", "PM"),"  AM"," AM"),"  PM", " PM"), 9,100,"")</f>
        <v>05:35 PM</v>
      </c>
      <c r="I349" s="195">
        <f>TIMEVALUE(RTATimings[[#This Row],[Dep Tm Txt]])</f>
        <v>0.73263888888888884</v>
      </c>
      <c r="N34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0.73263888888888884</v>
      </c>
      <c r="O349" t="s">
        <v>3985</v>
      </c>
    </row>
    <row r="350" spans="1:15" ht="17" x14ac:dyDescent="0.35">
      <c r="A350" s="116" t="s">
        <v>3345</v>
      </c>
      <c r="B350" s="122"/>
      <c r="C350" s="122"/>
      <c r="D350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50" s="126" t="s">
        <v>3943</v>
      </c>
      <c r="F350" s="185" t="str">
        <f>VLOOKUP(RTATimings[[#This Row],[Route Code]], TrueRouteCodes[], 2, FALSE)</f>
        <v>PANAJI-StInez-TALEIGAO</v>
      </c>
      <c r="G350" s="158" t="s">
        <v>3409</v>
      </c>
      <c r="H350" s="194" t="str">
        <f>REPLACE(SUBSTITUTE(SUBSTITUTE(SUBSTITUTE(SUBSTITUTE(SUBSTITUTE(TRIM(RTATimings[[#This Row],[Dep Txt]]), ": ",":"), "a.m", "AM",1), "p.m", "PM"),"  AM"," AM"),"  PM", " PM"), 9,100,"")</f>
        <v>06:45 PM</v>
      </c>
      <c r="I350" s="195">
        <f>TIMEVALUE(RTATimings[[#This Row],[Dep Tm Txt]])</f>
        <v>0.78125</v>
      </c>
      <c r="N35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0.78125</v>
      </c>
      <c r="O350" t="s">
        <v>3985</v>
      </c>
    </row>
    <row r="351" spans="1:15" ht="34" x14ac:dyDescent="0.35">
      <c r="A351" s="116" t="s">
        <v>3347</v>
      </c>
      <c r="B351" s="122"/>
      <c r="C351" s="122"/>
      <c r="D351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51" s="126" t="s">
        <v>3943</v>
      </c>
      <c r="F351" s="185" t="str">
        <f>VLOOKUP(RTATimings[[#This Row],[Route Code]], TrueRouteCodes[], 2, FALSE)</f>
        <v>PANAJI-StInez-TALEIGAO</v>
      </c>
      <c r="G351" s="159" t="s">
        <v>3722</v>
      </c>
      <c r="H351" s="194" t="str">
        <f>REPLACE(SUBSTITUTE(SUBSTITUTE(SUBSTITUTE(SUBSTITUTE(SUBSTITUTE(TRIM(RTATimings[[#This Row],[Dep Txt]]), ": ",":"), "a.m", "AM",1), "p.m", "PM"),"  AM"," AM"),"  PM", " PM"), 9,100,"")</f>
        <v>07:10 AM</v>
      </c>
      <c r="I351" s="195">
        <f>TIMEVALUE(RTATimings[[#This Row],[Dep Tm Txt]])</f>
        <v>0.2986111111111111</v>
      </c>
      <c r="N35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0.2986111111111111</v>
      </c>
      <c r="O351" t="s">
        <v>3985</v>
      </c>
    </row>
    <row r="352" spans="1:15" ht="51" x14ac:dyDescent="0.35">
      <c r="A352" s="116" t="s">
        <v>3347</v>
      </c>
      <c r="B352" s="122"/>
      <c r="C352" s="122"/>
      <c r="D352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52" s="126" t="s">
        <v>3939</v>
      </c>
      <c r="F352" s="185" t="str">
        <f>VLOOKUP(RTATimings[[#This Row],[Route Code]], TrueRouteCodes[], 2, FALSE)</f>
        <v>PANAJI-MIRAMAR BCH-TALEIGAO</v>
      </c>
      <c r="G352" s="159" t="s">
        <v>3724</v>
      </c>
      <c r="H352" s="194" t="str">
        <f>REPLACE(SUBSTITUTE(SUBSTITUTE(SUBSTITUTE(SUBSTITUTE(SUBSTITUTE(TRIM(RTATimings[[#This Row],[Dep Txt]]), ": ",":"), "a.m", "AM",1), "p.m", "PM"),"  AM"," AM"),"  PM", " PM"), 9,100,"")</f>
        <v>08:40 AM</v>
      </c>
      <c r="I352" s="195">
        <f>TIMEVALUE(RTATimings[[#This Row],[Dep Tm Txt]])</f>
        <v>0.3611111111111111</v>
      </c>
      <c r="N35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0.3611111111111111</v>
      </c>
      <c r="O352" t="s">
        <v>3985</v>
      </c>
    </row>
    <row r="353" spans="1:15" ht="34" x14ac:dyDescent="0.35">
      <c r="A353" s="116" t="s">
        <v>3347</v>
      </c>
      <c r="B353" s="122"/>
      <c r="C353" s="122"/>
      <c r="D353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53" s="126" t="s">
        <v>3939</v>
      </c>
      <c r="F353" s="185" t="str">
        <f>VLOOKUP(RTATimings[[#This Row],[Route Code]], TrueRouteCodes[], 2, FALSE)</f>
        <v>PANAJI-MIRAMAR BCH-TALEIGAO</v>
      </c>
      <c r="G353" s="159" t="s">
        <v>3726</v>
      </c>
      <c r="H353" s="194" t="str">
        <f>REPLACE(SUBSTITUTE(SUBSTITUTE(SUBSTITUTE(SUBSTITUTE(SUBSTITUTE(TRIM(RTATimings[[#This Row],[Dep Txt]]), ": ",":"), "a.m", "AM",1), "p.m", "PM"),"  AM"," AM"),"  PM", " PM"), 9,100,"")</f>
        <v>10:10 AM</v>
      </c>
      <c r="I353" s="195">
        <f>TIMEVALUE(RTATimings[[#This Row],[Dep Tm Txt]])</f>
        <v>0.4236111111111111</v>
      </c>
      <c r="N35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0.4236111111111111</v>
      </c>
      <c r="O353" t="s">
        <v>3985</v>
      </c>
    </row>
    <row r="354" spans="1:15" ht="34" x14ac:dyDescent="0.35">
      <c r="A354" s="116" t="s">
        <v>3347</v>
      </c>
      <c r="B354" s="122"/>
      <c r="C354" s="122"/>
      <c r="D354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54" s="126" t="s">
        <v>3943</v>
      </c>
      <c r="F354" s="185" t="str">
        <f>VLOOKUP(RTATimings[[#This Row],[Route Code]], TrueRouteCodes[], 2, FALSE)</f>
        <v>PANAJI-StInez-TALEIGAO</v>
      </c>
      <c r="G354" s="159" t="s">
        <v>3728</v>
      </c>
      <c r="H354" s="194" t="str">
        <f>REPLACE(SUBSTITUTE(SUBSTITUTE(SUBSTITUTE(SUBSTITUTE(SUBSTITUTE(TRIM(RTATimings[[#This Row],[Dep Txt]]), ": ",":"), "a.m", "AM",1), "p.m", "PM"),"  AM"," AM"),"  PM", " PM"), 9,100,"")</f>
        <v>11:40 AM</v>
      </c>
      <c r="I354" s="195">
        <f>TIMEVALUE(RTATimings[[#This Row],[Dep Tm Txt]])</f>
        <v>0.4861111111111111</v>
      </c>
      <c r="N35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0.4861111111111111</v>
      </c>
      <c r="O354" t="s">
        <v>3985</v>
      </c>
    </row>
    <row r="355" spans="1:15" ht="34" x14ac:dyDescent="0.35">
      <c r="A355" s="116" t="s">
        <v>3347</v>
      </c>
      <c r="B355" s="122"/>
      <c r="C355" s="122"/>
      <c r="D355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55" s="126" t="s">
        <v>3939</v>
      </c>
      <c r="F355" s="185" t="str">
        <f>VLOOKUP(RTATimings[[#This Row],[Route Code]], TrueRouteCodes[], 2, FALSE)</f>
        <v>PANAJI-MIRAMAR BCH-TALEIGAO</v>
      </c>
      <c r="G355" s="159" t="s">
        <v>3730</v>
      </c>
      <c r="H355" s="194" t="str">
        <f>REPLACE(SUBSTITUTE(SUBSTITUTE(SUBSTITUTE(SUBSTITUTE(SUBSTITUTE(TRIM(RTATimings[[#This Row],[Dep Txt]]), ": ",":"), "a.m", "AM",1), "p.m", "PM"),"  AM"," AM"),"  PM", " PM"), 9,100,"")</f>
        <v>01:10 PM</v>
      </c>
      <c r="I355" s="195">
        <f>TIMEVALUE(RTATimings[[#This Row],[Dep Tm Txt]])</f>
        <v>0.54861111111111105</v>
      </c>
      <c r="N35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0.54861111111111105</v>
      </c>
      <c r="O355" t="s">
        <v>3985</v>
      </c>
    </row>
    <row r="356" spans="1:15" ht="34" x14ac:dyDescent="0.35">
      <c r="A356" s="116" t="s">
        <v>3347</v>
      </c>
      <c r="B356" s="122"/>
      <c r="C356" s="122"/>
      <c r="D356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56" s="126" t="s">
        <v>3939</v>
      </c>
      <c r="F356" s="185" t="str">
        <f>VLOOKUP(RTATimings[[#This Row],[Route Code]], TrueRouteCodes[], 2, FALSE)</f>
        <v>PANAJI-MIRAMAR BCH-TALEIGAO</v>
      </c>
      <c r="G356" s="159" t="s">
        <v>3732</v>
      </c>
      <c r="H356" s="194" t="str">
        <f>REPLACE(SUBSTITUTE(SUBSTITUTE(SUBSTITUTE(SUBSTITUTE(SUBSTITUTE(TRIM(RTATimings[[#This Row],[Dep Txt]]), ": ",":"), "a.m", "AM",1), "p.m", "PM"),"  AM"," AM"),"  PM", " PM"), 9,100,"")</f>
        <v>02:40 PM</v>
      </c>
      <c r="I356" s="195">
        <f>TIMEVALUE(RTATimings[[#This Row],[Dep Tm Txt]])</f>
        <v>0.61111111111111105</v>
      </c>
      <c r="N35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0.61111111111111105</v>
      </c>
      <c r="O356" t="s">
        <v>3985</v>
      </c>
    </row>
    <row r="357" spans="1:15" ht="34" x14ac:dyDescent="0.35">
      <c r="A357" s="116" t="s">
        <v>3347</v>
      </c>
      <c r="B357" s="122"/>
      <c r="C357" s="122"/>
      <c r="D357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57" s="126" t="s">
        <v>3943</v>
      </c>
      <c r="F357" s="185" t="str">
        <f>VLOOKUP(RTATimings[[#This Row],[Route Code]], TrueRouteCodes[], 2, FALSE)</f>
        <v>PANAJI-StInez-TALEIGAO</v>
      </c>
      <c r="G357" s="159" t="s">
        <v>3734</v>
      </c>
      <c r="H357" s="194" t="str">
        <f>REPLACE(SUBSTITUTE(SUBSTITUTE(SUBSTITUTE(SUBSTITUTE(SUBSTITUTE(TRIM(RTATimings[[#This Row],[Dep Txt]]), ": ",":"), "a.m", "AM",1), "p.m", "PM"),"  AM"," AM"),"  PM", " PM"), 9,100,"")</f>
        <v>04:10 PM</v>
      </c>
      <c r="I357" s="195">
        <f>TIMEVALUE(RTATimings[[#This Row],[Dep Tm Txt]])</f>
        <v>0.67361111111111116</v>
      </c>
      <c r="N35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0.67361111111111116</v>
      </c>
      <c r="O357" t="s">
        <v>3985</v>
      </c>
    </row>
    <row r="358" spans="1:15" ht="34" x14ac:dyDescent="0.35">
      <c r="A358" s="116" t="s">
        <v>3347</v>
      </c>
      <c r="B358" s="122"/>
      <c r="C358" s="122"/>
      <c r="D358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58" s="126" t="s">
        <v>3943</v>
      </c>
      <c r="F358" s="185" t="str">
        <f>VLOOKUP(RTATimings[[#This Row],[Route Code]], TrueRouteCodes[], 2, FALSE)</f>
        <v>PANAJI-StInez-TALEIGAO</v>
      </c>
      <c r="G358" s="159" t="s">
        <v>3736</v>
      </c>
      <c r="H358" s="194" t="str">
        <f>REPLACE(SUBSTITUTE(SUBSTITUTE(SUBSTITUTE(SUBSTITUTE(SUBSTITUTE(TRIM(RTATimings[[#This Row],[Dep Txt]]), ": ",":"), "a.m", "AM",1), "p.m", "PM"),"  AM"," AM"),"  PM", " PM"), 9,100,"")</f>
        <v>05:40 PM</v>
      </c>
      <c r="I358" s="195">
        <f>TIMEVALUE(RTATimings[[#This Row],[Dep Tm Txt]])</f>
        <v>0.73611111111111116</v>
      </c>
      <c r="N35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0.73611111111111116</v>
      </c>
      <c r="O358" t="s">
        <v>3985</v>
      </c>
    </row>
    <row r="359" spans="1:15" ht="34" x14ac:dyDescent="0.35">
      <c r="A359" s="116" t="s">
        <v>3347</v>
      </c>
      <c r="B359" s="122"/>
      <c r="C359" s="122"/>
      <c r="D359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59" s="126" t="s">
        <v>3943</v>
      </c>
      <c r="F359" s="185" t="str">
        <f>VLOOKUP(RTATimings[[#This Row],[Route Code]], TrueRouteCodes[], 2, FALSE)</f>
        <v>PANAJI-StInez-TALEIGAO</v>
      </c>
      <c r="G359" s="159" t="s">
        <v>3738</v>
      </c>
      <c r="H359" s="194" t="str">
        <f>REPLACE(SUBSTITUTE(SUBSTITUTE(SUBSTITUTE(SUBSTITUTE(SUBSTITUTE(TRIM(RTATimings[[#This Row],[Dep Txt]]), ": ",":"), "a.m", "AM",1), "p.m", "PM"),"  AM"," AM"),"  PM", " PM"), 9,100,"")</f>
        <v>07:10 PM</v>
      </c>
      <c r="I359" s="195">
        <f>TIMEVALUE(RTATimings[[#This Row],[Dep Tm Txt]])</f>
        <v>0.79861111111111116</v>
      </c>
      <c r="N35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0.79861111111111116</v>
      </c>
      <c r="O359" t="s">
        <v>3985</v>
      </c>
    </row>
    <row r="360" spans="1:15" ht="34" x14ac:dyDescent="0.35">
      <c r="A360" s="116" t="s">
        <v>3347</v>
      </c>
      <c r="B360" s="122"/>
      <c r="C360" s="122"/>
      <c r="D360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60" s="126" t="s">
        <v>3947</v>
      </c>
      <c r="F360" s="185" t="str">
        <f>VLOOKUP(RTATimings[[#This Row],[Route Code]], TrueRouteCodes[], 2, FALSE)</f>
        <v>TALEIGAO-StInez-PANAJI</v>
      </c>
      <c r="G360" s="158" t="s">
        <v>3723</v>
      </c>
      <c r="H360" s="194" t="str">
        <f>REPLACE(SUBSTITUTE(SUBSTITUTE(SUBSTITUTE(SUBSTITUTE(SUBSTITUTE(TRIM(RTATimings[[#This Row],[Dep Txt]]), ": ",":"), "a.m", "AM",1), "p.m", "PM"),"  AM"," AM"),"  PM", " PM"), 9,100,"")</f>
        <v>07:35 AM</v>
      </c>
      <c r="I360" s="195">
        <f>TIMEVALUE(RTATimings[[#This Row],[Dep Tm Txt]])</f>
        <v>0.31597222222222221</v>
      </c>
      <c r="N36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0.31597222222222221</v>
      </c>
      <c r="O360" t="s">
        <v>3985</v>
      </c>
    </row>
    <row r="361" spans="1:15" ht="34" x14ac:dyDescent="0.35">
      <c r="A361" s="116" t="s">
        <v>3347</v>
      </c>
      <c r="B361" s="122"/>
      <c r="C361" s="122"/>
      <c r="D361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61" s="126" t="s">
        <v>3945</v>
      </c>
      <c r="F361" s="185" t="str">
        <f>VLOOKUP(RTATimings[[#This Row],[Route Code]], TrueRouteCodes[], 2, FALSE)</f>
        <v>TALEIGAO-MIRAMAR BCH-PANAJI</v>
      </c>
      <c r="G361" s="158" t="s">
        <v>3725</v>
      </c>
      <c r="H361" s="194" t="str">
        <f>REPLACE(SUBSTITUTE(SUBSTITUTE(SUBSTITUTE(SUBSTITUTE(SUBSTITUTE(TRIM(RTATimings[[#This Row],[Dep Txt]]), ": ",":"), "a.m", "AM",1), "p.m", "PM"),"  AM"," AM"),"  PM", " PM"), 9,100,"")</f>
        <v>09:05 AM</v>
      </c>
      <c r="I361" s="195">
        <f>TIMEVALUE(RTATimings[[#This Row],[Dep Tm Txt]])</f>
        <v>0.37847222222222227</v>
      </c>
      <c r="N36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0.37847222222222227</v>
      </c>
      <c r="O361" t="s">
        <v>3985</v>
      </c>
    </row>
    <row r="362" spans="1:15" ht="34" x14ac:dyDescent="0.35">
      <c r="A362" s="116" t="s">
        <v>3347</v>
      </c>
      <c r="B362" s="122"/>
      <c r="C362" s="122"/>
      <c r="D362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62" s="126" t="s">
        <v>3945</v>
      </c>
      <c r="F362" s="185" t="str">
        <f>VLOOKUP(RTATimings[[#This Row],[Route Code]], TrueRouteCodes[], 2, FALSE)</f>
        <v>TALEIGAO-MIRAMAR BCH-PANAJI</v>
      </c>
      <c r="G362" s="158" t="s">
        <v>3727</v>
      </c>
      <c r="H362" s="194" t="str">
        <f>REPLACE(SUBSTITUTE(SUBSTITUTE(SUBSTITUTE(SUBSTITUTE(SUBSTITUTE(TRIM(RTATimings[[#This Row],[Dep Txt]]), ": ",":"), "a.m", "AM",1), "p.m", "PM"),"  AM"," AM"),"  PM", " PM"), 9,100,"")</f>
        <v>10:35 AM</v>
      </c>
      <c r="I362" s="195">
        <f>TIMEVALUE(RTATimings[[#This Row],[Dep Tm Txt]])</f>
        <v>0.44097222222222227</v>
      </c>
      <c r="N36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0.44097222222222227</v>
      </c>
      <c r="O362" t="s">
        <v>3985</v>
      </c>
    </row>
    <row r="363" spans="1:15" ht="34" x14ac:dyDescent="0.35">
      <c r="A363" s="116" t="s">
        <v>3347</v>
      </c>
      <c r="B363" s="122"/>
      <c r="C363" s="122"/>
      <c r="D363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63" s="126" t="s">
        <v>3945</v>
      </c>
      <c r="F363" s="185" t="str">
        <f>VLOOKUP(RTATimings[[#This Row],[Route Code]], TrueRouteCodes[], 2, FALSE)</f>
        <v>TALEIGAO-MIRAMAR BCH-PANAJI</v>
      </c>
      <c r="G363" s="158" t="s">
        <v>3729</v>
      </c>
      <c r="H363" s="194" t="str">
        <f>REPLACE(SUBSTITUTE(SUBSTITUTE(SUBSTITUTE(SUBSTITUTE(SUBSTITUTE(TRIM(RTATimings[[#This Row],[Dep Txt]]), ": ",":"), "a.m", "AM",1), "p.m", "PM"),"  AM"," AM"),"  PM", " PM"), 9,100,"")</f>
        <v>12:05 PM</v>
      </c>
      <c r="I363" s="195">
        <f>TIMEVALUE(RTATimings[[#This Row],[Dep Tm Txt]])</f>
        <v>0.50347222222222221</v>
      </c>
      <c r="N36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0.50347222222222221</v>
      </c>
      <c r="O363" t="s">
        <v>3985</v>
      </c>
    </row>
    <row r="364" spans="1:15" ht="34" x14ac:dyDescent="0.35">
      <c r="A364" s="116" t="s">
        <v>3347</v>
      </c>
      <c r="B364" s="122"/>
      <c r="C364" s="122"/>
      <c r="D364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64" s="126" t="s">
        <v>3945</v>
      </c>
      <c r="F364" s="185" t="str">
        <f>VLOOKUP(RTATimings[[#This Row],[Route Code]], TrueRouteCodes[], 2, FALSE)</f>
        <v>TALEIGAO-MIRAMAR BCH-PANAJI</v>
      </c>
      <c r="G364" s="158" t="s">
        <v>3731</v>
      </c>
      <c r="H364" s="194" t="str">
        <f>REPLACE(SUBSTITUTE(SUBSTITUTE(SUBSTITUTE(SUBSTITUTE(SUBSTITUTE(TRIM(RTATimings[[#This Row],[Dep Txt]]), ": ",":"), "a.m", "AM",1), "p.m", "PM"),"  AM"," AM"),"  PM", " PM"), 9,100,"")</f>
        <v>01:35 PM</v>
      </c>
      <c r="I364" s="195">
        <f>TIMEVALUE(RTATimings[[#This Row],[Dep Tm Txt]])</f>
        <v>0.56597222222222221</v>
      </c>
      <c r="N36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0.56597222222222221</v>
      </c>
      <c r="O364" t="s">
        <v>3985</v>
      </c>
    </row>
    <row r="365" spans="1:15" ht="34" x14ac:dyDescent="0.35">
      <c r="A365" s="116" t="s">
        <v>3347</v>
      </c>
      <c r="B365" s="122"/>
      <c r="C365" s="122"/>
      <c r="D365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65" s="126" t="s">
        <v>3945</v>
      </c>
      <c r="F365" s="185" t="str">
        <f>VLOOKUP(RTATimings[[#This Row],[Route Code]], TrueRouteCodes[], 2, FALSE)</f>
        <v>TALEIGAO-MIRAMAR BCH-PANAJI</v>
      </c>
      <c r="G365" s="158" t="s">
        <v>3733</v>
      </c>
      <c r="H365" s="194" t="str">
        <f>REPLACE(SUBSTITUTE(SUBSTITUTE(SUBSTITUTE(SUBSTITUTE(SUBSTITUTE(TRIM(RTATimings[[#This Row],[Dep Txt]]), ": ",":"), "a.m", "AM",1), "p.m", "PM"),"  AM"," AM"),"  PM", " PM"), 9,100,"")</f>
        <v>03:05 PM</v>
      </c>
      <c r="I365" s="195">
        <f>TIMEVALUE(RTATimings[[#This Row],[Dep Tm Txt]])</f>
        <v>0.62847222222222221</v>
      </c>
      <c r="N36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0.62847222222222221</v>
      </c>
      <c r="O365" t="s">
        <v>3985</v>
      </c>
    </row>
    <row r="366" spans="1:15" ht="34" x14ac:dyDescent="0.35">
      <c r="A366" s="116" t="s">
        <v>3347</v>
      </c>
      <c r="B366" s="122"/>
      <c r="C366" s="122"/>
      <c r="D366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66" s="126" t="s">
        <v>3945</v>
      </c>
      <c r="F366" s="185" t="str">
        <f>VLOOKUP(RTATimings[[#This Row],[Route Code]], TrueRouteCodes[], 2, FALSE)</f>
        <v>TALEIGAO-MIRAMAR BCH-PANAJI</v>
      </c>
      <c r="G366" s="158" t="s">
        <v>3735</v>
      </c>
      <c r="H366" s="194" t="str">
        <f>REPLACE(SUBSTITUTE(SUBSTITUTE(SUBSTITUTE(SUBSTITUTE(SUBSTITUTE(TRIM(RTATimings[[#This Row],[Dep Txt]]), ": ",":"), "a.m", "AM",1), "p.m", "PM"),"  AM"," AM"),"  PM", " PM"), 9,100,"")</f>
        <v>04:40 PM</v>
      </c>
      <c r="I366" s="195">
        <f>TIMEVALUE(RTATimings[[#This Row],[Dep Tm Txt]])</f>
        <v>0.69444444444444453</v>
      </c>
      <c r="N36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0.69444444444444453</v>
      </c>
      <c r="O366" t="s">
        <v>3985</v>
      </c>
    </row>
    <row r="367" spans="1:15" ht="34" x14ac:dyDescent="0.35">
      <c r="A367" s="116" t="s">
        <v>3347</v>
      </c>
      <c r="B367" s="122"/>
      <c r="C367" s="122"/>
      <c r="D367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67" s="126" t="s">
        <v>3945</v>
      </c>
      <c r="F367" s="185" t="str">
        <f>VLOOKUP(RTATimings[[#This Row],[Route Code]], TrueRouteCodes[], 2, FALSE)</f>
        <v>TALEIGAO-MIRAMAR BCH-PANAJI</v>
      </c>
      <c r="G367" s="158" t="s">
        <v>3737</v>
      </c>
      <c r="H367" s="194" t="str">
        <f>REPLACE(SUBSTITUTE(SUBSTITUTE(SUBSTITUTE(SUBSTITUTE(SUBSTITUTE(TRIM(RTATimings[[#This Row],[Dep Txt]]), ": ",":"), "a.m", "AM",1), "p.m", "PM"),"  AM"," AM"),"  PM", " PM"), 9,100,"")</f>
        <v>06:05 PM</v>
      </c>
      <c r="I367" s="195">
        <f>TIMEVALUE(RTATimings[[#This Row],[Dep Tm Txt]])</f>
        <v>0.75347222222222221</v>
      </c>
      <c r="N36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0.75347222222222221</v>
      </c>
      <c r="O367" t="s">
        <v>3985</v>
      </c>
    </row>
    <row r="368" spans="1:15" ht="34" x14ac:dyDescent="0.35">
      <c r="A368" s="116" t="s">
        <v>3347</v>
      </c>
      <c r="B368" s="122"/>
      <c r="C368" s="122"/>
      <c r="D368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68" s="126" t="s">
        <v>3945</v>
      </c>
      <c r="F368" s="185" t="str">
        <f>VLOOKUP(RTATimings[[#This Row],[Route Code]], TrueRouteCodes[], 2, FALSE)</f>
        <v>TALEIGAO-MIRAMAR BCH-PANAJI</v>
      </c>
      <c r="G368" s="158" t="s">
        <v>3739</v>
      </c>
      <c r="H368" s="194" t="str">
        <f>REPLACE(SUBSTITUTE(SUBSTITUTE(SUBSTITUTE(SUBSTITUTE(SUBSTITUTE(TRIM(RTATimings[[#This Row],[Dep Txt]]), ": ",":"), "a.m", "AM",1), "p.m", "PM"),"  AM"," AM"),"  PM", " PM"), 9,100,"")</f>
        <v>07:35 PM</v>
      </c>
      <c r="I368" s="195">
        <f>TIMEVALUE(RTATimings[[#This Row],[Dep Tm Txt]])</f>
        <v>0.81597222222222221</v>
      </c>
      <c r="N36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0.81597222222222221</v>
      </c>
      <c r="O368" t="s">
        <v>3985</v>
      </c>
    </row>
    <row r="369" spans="1:15" s="210" customFormat="1" ht="15" x14ac:dyDescent="0.35">
      <c r="A369" s="219" t="s">
        <v>3349</v>
      </c>
      <c r="B369" s="220"/>
      <c r="C369" s="220"/>
      <c r="D369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69" s="222"/>
      <c r="F369" s="221" t="e">
        <f>VLOOKUP(RTATimings[[#This Row],[Route Code]], TrueRouteCodes[], 2, FALSE)</f>
        <v>#N/A</v>
      </c>
      <c r="G369" s="223" t="s">
        <v>3533</v>
      </c>
      <c r="H369" s="224" t="str">
        <f>REPLACE(SUBSTITUTE(SUBSTITUTE(SUBSTITUTE(SUBSTITUTE(SUBSTITUTE(TRIM(RTATimings[[#This Row],[Dep Txt]]), ": ",":"), "a.m", "AM",1), "p.m", "PM"),"  AM"," AM"),"  PM", " PM"), 9,100,"")</f>
        <v>08:00 AM</v>
      </c>
      <c r="I369" s="225">
        <f>TIMEVALUE(RTATimings[[#This Row],[Dep Tm Txt]])</f>
        <v>0.33333333333333331</v>
      </c>
      <c r="J369" s="226"/>
      <c r="K369" s="226"/>
      <c r="L369" s="226"/>
      <c r="M369" s="226"/>
      <c r="N369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69" s="210" t="s">
        <v>3985</v>
      </c>
    </row>
    <row r="370" spans="1:15" s="210" customFormat="1" ht="15" x14ac:dyDescent="0.35">
      <c r="A370" s="219" t="s">
        <v>3349</v>
      </c>
      <c r="B370" s="220"/>
      <c r="C370" s="220"/>
      <c r="D370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70" s="222"/>
      <c r="F370" s="221" t="e">
        <f>VLOOKUP(RTATimings[[#This Row],[Route Code]], TrueRouteCodes[], 2, FALSE)</f>
        <v>#N/A</v>
      </c>
      <c r="G370" s="223" t="s">
        <v>3597</v>
      </c>
      <c r="H370" s="224" t="str">
        <f>REPLACE(SUBSTITUTE(SUBSTITUTE(SUBSTITUTE(SUBSTITUTE(SUBSTITUTE(TRIM(RTATimings[[#This Row],[Dep Txt]]), ": ",":"), "a.m", "AM",1), "p.m", "PM"),"  AM"," AM"),"  PM", " PM"), 9,100,"")</f>
        <v>09:30 AM</v>
      </c>
      <c r="I370" s="225">
        <f>TIMEVALUE(RTATimings[[#This Row],[Dep Tm Txt]])</f>
        <v>0.39583333333333331</v>
      </c>
      <c r="J370" s="226"/>
      <c r="K370" s="226"/>
      <c r="L370" s="226"/>
      <c r="M370" s="226"/>
      <c r="N370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70" s="210" t="s">
        <v>3985</v>
      </c>
    </row>
    <row r="371" spans="1:15" s="210" customFormat="1" ht="15" x14ac:dyDescent="0.35">
      <c r="A371" s="219" t="s">
        <v>3349</v>
      </c>
      <c r="B371" s="220"/>
      <c r="C371" s="220"/>
      <c r="D371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71" s="222"/>
      <c r="F371" s="221" t="e">
        <f>VLOOKUP(RTATimings[[#This Row],[Route Code]], TrueRouteCodes[], 2, FALSE)</f>
        <v>#N/A</v>
      </c>
      <c r="G371" s="223" t="s">
        <v>2875</v>
      </c>
      <c r="H371" s="224" t="str">
        <f>REPLACE(SUBSTITUTE(SUBSTITUTE(SUBSTITUTE(SUBSTITUTE(SUBSTITUTE(TRIM(RTATimings[[#This Row],[Dep Txt]]), ": ",":"), "a.m", "AM",1), "p.m", "PM"),"  AM"," AM"),"  PM", " PM"), 9,100,"")</f>
        <v>11:00 AM</v>
      </c>
      <c r="I371" s="225">
        <f>TIMEVALUE(RTATimings[[#This Row],[Dep Tm Txt]])</f>
        <v>0.45833333333333331</v>
      </c>
      <c r="J371" s="226"/>
      <c r="K371" s="226"/>
      <c r="L371" s="226"/>
      <c r="M371" s="226"/>
      <c r="N371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71" s="210" t="s">
        <v>3985</v>
      </c>
    </row>
    <row r="372" spans="1:15" s="210" customFormat="1" ht="15" x14ac:dyDescent="0.35">
      <c r="A372" s="219" t="s">
        <v>3349</v>
      </c>
      <c r="B372" s="220"/>
      <c r="C372" s="220"/>
      <c r="D372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72" s="222"/>
      <c r="F372" s="221" t="e">
        <f>VLOOKUP(RTATimings[[#This Row],[Route Code]], TrueRouteCodes[], 2, FALSE)</f>
        <v>#N/A</v>
      </c>
      <c r="G372" s="223" t="s">
        <v>2846</v>
      </c>
      <c r="H372" s="224" t="str">
        <f>REPLACE(SUBSTITUTE(SUBSTITUTE(SUBSTITUTE(SUBSTITUTE(SUBSTITUTE(TRIM(RTATimings[[#This Row],[Dep Txt]]), ": ",":"), "a.m", "AM",1), "p.m", "PM"),"  AM"," AM"),"  PM", " PM"), 9,100,"")</f>
        <v>12:30 PM</v>
      </c>
      <c r="I372" s="225">
        <f>TIMEVALUE(RTATimings[[#This Row],[Dep Tm Txt]])</f>
        <v>0.52083333333333337</v>
      </c>
      <c r="J372" s="226"/>
      <c r="K372" s="226"/>
      <c r="L372" s="226"/>
      <c r="M372" s="226"/>
      <c r="N372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72" s="210" t="s">
        <v>3985</v>
      </c>
    </row>
    <row r="373" spans="1:15" s="210" customFormat="1" ht="15" x14ac:dyDescent="0.35">
      <c r="A373" s="219" t="s">
        <v>3349</v>
      </c>
      <c r="B373" s="220"/>
      <c r="C373" s="220"/>
      <c r="D373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73" s="222"/>
      <c r="F373" s="221" t="e">
        <f>VLOOKUP(RTATimings[[#This Row],[Route Code]], TrueRouteCodes[], 2, FALSE)</f>
        <v>#N/A</v>
      </c>
      <c r="G373" s="223" t="s">
        <v>3515</v>
      </c>
      <c r="H373" s="224" t="str">
        <f>REPLACE(SUBSTITUTE(SUBSTITUTE(SUBSTITUTE(SUBSTITUTE(SUBSTITUTE(TRIM(RTATimings[[#This Row],[Dep Txt]]), ": ",":"), "a.m", "AM",1), "p.m", "PM"),"  AM"," AM"),"  PM", " PM"), 9,100,"")</f>
        <v>02:00 PM</v>
      </c>
      <c r="I373" s="225">
        <f>TIMEVALUE(RTATimings[[#This Row],[Dep Tm Txt]])</f>
        <v>0.58333333333333337</v>
      </c>
      <c r="J373" s="226"/>
      <c r="K373" s="226"/>
      <c r="L373" s="226"/>
      <c r="M373" s="226"/>
      <c r="N373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73" s="210" t="s">
        <v>3985</v>
      </c>
    </row>
    <row r="374" spans="1:15" s="210" customFormat="1" ht="15" x14ac:dyDescent="0.35">
      <c r="A374" s="219" t="s">
        <v>3349</v>
      </c>
      <c r="B374" s="220"/>
      <c r="C374" s="220"/>
      <c r="D374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74" s="222"/>
      <c r="F374" s="221" t="e">
        <f>VLOOKUP(RTATimings[[#This Row],[Route Code]], TrueRouteCodes[], 2, FALSE)</f>
        <v>#N/A</v>
      </c>
      <c r="G374" s="223" t="s">
        <v>3674</v>
      </c>
      <c r="H374" s="224" t="str">
        <f>REPLACE(SUBSTITUTE(SUBSTITUTE(SUBSTITUTE(SUBSTITUTE(SUBSTITUTE(TRIM(RTATimings[[#This Row],[Dep Txt]]), ": ",":"), "a.m", "AM",1), "p.m", "PM"),"  AM"," AM"),"  PM", " PM"), 9,100,"")</f>
        <v>03:30 PM</v>
      </c>
      <c r="I374" s="225">
        <f>TIMEVALUE(RTATimings[[#This Row],[Dep Tm Txt]])</f>
        <v>0.64583333333333337</v>
      </c>
      <c r="J374" s="226"/>
      <c r="K374" s="226"/>
      <c r="L374" s="226"/>
      <c r="M374" s="226"/>
      <c r="N374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74" s="210" t="s">
        <v>3985</v>
      </c>
    </row>
    <row r="375" spans="1:15" s="210" customFormat="1" ht="15" x14ac:dyDescent="0.35">
      <c r="A375" s="219" t="s">
        <v>3349</v>
      </c>
      <c r="B375" s="220"/>
      <c r="C375" s="220"/>
      <c r="D375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75" s="222"/>
      <c r="F375" s="221" t="e">
        <f>VLOOKUP(RTATimings[[#This Row],[Route Code]], TrueRouteCodes[], 2, FALSE)</f>
        <v>#N/A</v>
      </c>
      <c r="G375" s="223" t="s">
        <v>3427</v>
      </c>
      <c r="H375" s="224" t="str">
        <f>REPLACE(SUBSTITUTE(SUBSTITUTE(SUBSTITUTE(SUBSTITUTE(SUBSTITUTE(TRIM(RTATimings[[#This Row],[Dep Txt]]), ": ",":"), "a.m", "AM",1), "p.m", "PM"),"  AM"," AM"),"  PM", " PM"), 9,100,"")</f>
        <v>05:00 PM</v>
      </c>
      <c r="I375" s="225">
        <f>TIMEVALUE(RTATimings[[#This Row],[Dep Tm Txt]])</f>
        <v>0.70833333333333337</v>
      </c>
      <c r="J375" s="226"/>
      <c r="K375" s="226"/>
      <c r="L375" s="226"/>
      <c r="M375" s="226"/>
      <c r="N375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75" s="210" t="s">
        <v>3985</v>
      </c>
    </row>
    <row r="376" spans="1:15" s="210" customFormat="1" ht="15" x14ac:dyDescent="0.35">
      <c r="A376" s="219" t="s">
        <v>3349</v>
      </c>
      <c r="B376" s="220"/>
      <c r="C376" s="220"/>
      <c r="D376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76" s="222"/>
      <c r="F376" s="221" t="e">
        <f>VLOOKUP(RTATimings[[#This Row],[Route Code]], TrueRouteCodes[], 2, FALSE)</f>
        <v>#N/A</v>
      </c>
      <c r="G376" s="223" t="s">
        <v>2895</v>
      </c>
      <c r="H376" s="224" t="str">
        <f>REPLACE(SUBSTITUTE(SUBSTITUTE(SUBSTITUTE(SUBSTITUTE(SUBSTITUTE(TRIM(RTATimings[[#This Row],[Dep Txt]]), ": ",":"), "a.m", "AM",1), "p.m", "PM"),"  AM"," AM"),"  PM", " PM"), 9,100,"")</f>
        <v>06:20 PM</v>
      </c>
      <c r="I376" s="225">
        <f>TIMEVALUE(RTATimings[[#This Row],[Dep Tm Txt]])</f>
        <v>0.76388888888888884</v>
      </c>
      <c r="J376" s="226"/>
      <c r="K376" s="226"/>
      <c r="L376" s="226"/>
      <c r="M376" s="226"/>
      <c r="N376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76" s="210" t="s">
        <v>3985</v>
      </c>
    </row>
    <row r="377" spans="1:15" s="210" customFormat="1" ht="15" x14ac:dyDescent="0.35">
      <c r="A377" s="219" t="s">
        <v>3349</v>
      </c>
      <c r="B377" s="220"/>
      <c r="C377" s="220"/>
      <c r="D377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77" s="222"/>
      <c r="F377" s="221" t="e">
        <f>VLOOKUP(RTATimings[[#This Row],[Route Code]], TrueRouteCodes[], 2, FALSE)</f>
        <v>#N/A</v>
      </c>
      <c r="G377" s="223" t="s">
        <v>2820</v>
      </c>
      <c r="H377" s="224" t="str">
        <f>REPLACE(SUBSTITUTE(SUBSTITUTE(SUBSTITUTE(SUBSTITUTE(SUBSTITUTE(TRIM(RTATimings[[#This Row],[Dep Txt]]), ": ",":"), "a.m", "AM",1), "p.m", "PM"),"  AM"," AM"),"  PM", " PM"), 9,100,"")</f>
        <v>07:55 PM</v>
      </c>
      <c r="I377" s="225">
        <f>TIMEVALUE(RTATimings[[#This Row],[Dep Tm Txt]])</f>
        <v>0.82986111111111116</v>
      </c>
      <c r="J377" s="226"/>
      <c r="K377" s="226"/>
      <c r="L377" s="226"/>
      <c r="M377" s="226"/>
      <c r="N377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77" s="210" t="s">
        <v>3985</v>
      </c>
    </row>
    <row r="378" spans="1:15" s="210" customFormat="1" ht="15" x14ac:dyDescent="0.35">
      <c r="A378" s="219" t="s">
        <v>3349</v>
      </c>
      <c r="B378" s="220"/>
      <c r="C378" s="220"/>
      <c r="D378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78" s="222"/>
      <c r="F378" s="221" t="e">
        <f>VLOOKUP(RTATimings[[#This Row],[Route Code]], TrueRouteCodes[], 2, FALSE)</f>
        <v>#N/A</v>
      </c>
      <c r="G378" s="228" t="s">
        <v>3471</v>
      </c>
      <c r="H378" s="224" t="str">
        <f>REPLACE(SUBSTITUTE(SUBSTITUTE(SUBSTITUTE(SUBSTITUTE(SUBSTITUTE(TRIM(RTATimings[[#This Row],[Dep Txt]]), ": ",":"), "a.m", "AM",1), "p.m", "PM"),"  AM"," AM"),"  PM", " PM"), 9,100,"")</f>
        <v>09:00 AM</v>
      </c>
      <c r="I378" s="225">
        <f>TIMEVALUE(RTATimings[[#This Row],[Dep Tm Txt]])</f>
        <v>0.375</v>
      </c>
      <c r="J378" s="226"/>
      <c r="K378" s="226"/>
      <c r="L378" s="226"/>
      <c r="M378" s="226"/>
      <c r="N378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78" s="210" t="s">
        <v>3985</v>
      </c>
    </row>
    <row r="379" spans="1:15" s="210" customFormat="1" ht="15" x14ac:dyDescent="0.35">
      <c r="A379" s="219" t="s">
        <v>3349</v>
      </c>
      <c r="B379" s="220"/>
      <c r="C379" s="220"/>
      <c r="D379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79" s="222"/>
      <c r="F379" s="221" t="e">
        <f>VLOOKUP(RTATimings[[#This Row],[Route Code]], TrueRouteCodes[], 2, FALSE)</f>
        <v>#N/A</v>
      </c>
      <c r="G379" s="228" t="s">
        <v>3740</v>
      </c>
      <c r="H379" s="224" t="str">
        <f>REPLACE(SUBSTITUTE(SUBSTITUTE(SUBSTITUTE(SUBSTITUTE(SUBSTITUTE(TRIM(RTATimings[[#This Row],[Dep Txt]]), ": ",":"), "a.m", "AM",1), "p.m", "PM"),"  AM"," AM"),"  PM", " PM"), 9,100,"")</f>
        <v>10:30 AM</v>
      </c>
      <c r="I379" s="225">
        <f>TIMEVALUE(RTATimings[[#This Row],[Dep Tm Txt]])</f>
        <v>0.4375</v>
      </c>
      <c r="J379" s="226"/>
      <c r="K379" s="226"/>
      <c r="L379" s="226"/>
      <c r="M379" s="226"/>
      <c r="N379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79" s="210" t="s">
        <v>3985</v>
      </c>
    </row>
    <row r="380" spans="1:15" s="210" customFormat="1" ht="15" x14ac:dyDescent="0.35">
      <c r="A380" s="219" t="s">
        <v>3349</v>
      </c>
      <c r="B380" s="220"/>
      <c r="C380" s="220"/>
      <c r="D380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80" s="222"/>
      <c r="F380" s="221" t="e">
        <f>VLOOKUP(RTATimings[[#This Row],[Route Code]], TrueRouteCodes[], 2, FALSE)</f>
        <v>#N/A</v>
      </c>
      <c r="G380" s="228" t="s">
        <v>3559</v>
      </c>
      <c r="H380" s="224" t="str">
        <f>REPLACE(SUBSTITUTE(SUBSTITUTE(SUBSTITUTE(SUBSTITUTE(SUBSTITUTE(TRIM(RTATimings[[#This Row],[Dep Txt]]), ": ",":"), "a.m", "AM",1), "p.m", "PM"),"  AM"," AM"),"  PM", " PM"), 9,100,"")</f>
        <v>12:00 PM</v>
      </c>
      <c r="I380" s="225">
        <f>TIMEVALUE(RTATimings[[#This Row],[Dep Tm Txt]])</f>
        <v>0.5</v>
      </c>
      <c r="J380" s="226"/>
      <c r="K380" s="226"/>
      <c r="L380" s="226"/>
      <c r="M380" s="226"/>
      <c r="N380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80" s="210" t="s">
        <v>3985</v>
      </c>
    </row>
    <row r="381" spans="1:15" s="210" customFormat="1" ht="15" x14ac:dyDescent="0.35">
      <c r="A381" s="219" t="s">
        <v>3349</v>
      </c>
      <c r="B381" s="220"/>
      <c r="C381" s="220"/>
      <c r="D381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81" s="222"/>
      <c r="F381" s="221" t="e">
        <f>VLOOKUP(RTATimings[[#This Row],[Route Code]], TrueRouteCodes[], 2, FALSE)</f>
        <v>#N/A</v>
      </c>
      <c r="G381" s="228" t="s">
        <v>2885</v>
      </c>
      <c r="H381" s="224" t="str">
        <f>REPLACE(SUBSTITUTE(SUBSTITUTE(SUBSTITUTE(SUBSTITUTE(SUBSTITUTE(TRIM(RTATimings[[#This Row],[Dep Txt]]), ": ",":"), "a.m", "AM",1), "p.m", "PM"),"  AM"," AM"),"  PM", " PM"), 9,100,"")</f>
        <v>01:30 PM</v>
      </c>
      <c r="I381" s="225">
        <f>TIMEVALUE(RTATimings[[#This Row],[Dep Tm Txt]])</f>
        <v>0.5625</v>
      </c>
      <c r="J381" s="226"/>
      <c r="K381" s="226"/>
      <c r="L381" s="226"/>
      <c r="M381" s="226"/>
      <c r="N381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81" s="210" t="s">
        <v>3985</v>
      </c>
    </row>
    <row r="382" spans="1:15" s="210" customFormat="1" ht="15" x14ac:dyDescent="0.35">
      <c r="A382" s="219" t="s">
        <v>3349</v>
      </c>
      <c r="B382" s="220"/>
      <c r="C382" s="220"/>
      <c r="D382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82" s="222"/>
      <c r="F382" s="221" t="e">
        <f>VLOOKUP(RTATimings[[#This Row],[Route Code]], TrueRouteCodes[], 2, FALSE)</f>
        <v>#N/A</v>
      </c>
      <c r="G382" s="228" t="s">
        <v>3474</v>
      </c>
      <c r="H382" s="224" t="str">
        <f>REPLACE(SUBSTITUTE(SUBSTITUTE(SUBSTITUTE(SUBSTITUTE(SUBSTITUTE(TRIM(RTATimings[[#This Row],[Dep Txt]]), ": ",":"), "a.m", "AM",1), "p.m", "PM"),"  AM"," AM"),"  PM", " PM"), 9,100,"")</f>
        <v>03:00 PM</v>
      </c>
      <c r="I382" s="225">
        <f>TIMEVALUE(RTATimings[[#This Row],[Dep Tm Txt]])</f>
        <v>0.625</v>
      </c>
      <c r="J382" s="226"/>
      <c r="K382" s="226"/>
      <c r="L382" s="226"/>
      <c r="M382" s="226"/>
      <c r="N382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82" s="210" t="s">
        <v>3985</v>
      </c>
    </row>
    <row r="383" spans="1:15" s="210" customFormat="1" ht="15" x14ac:dyDescent="0.35">
      <c r="A383" s="219" t="s">
        <v>3349</v>
      </c>
      <c r="B383" s="220"/>
      <c r="C383" s="220"/>
      <c r="D383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83" s="222"/>
      <c r="F383" s="221" t="e">
        <f>VLOOKUP(RTATimings[[#This Row],[Route Code]], TrueRouteCodes[], 2, FALSE)</f>
        <v>#N/A</v>
      </c>
      <c r="G383" s="228" t="s">
        <v>2887</v>
      </c>
      <c r="H383" s="224" t="str">
        <f>REPLACE(SUBSTITUTE(SUBSTITUTE(SUBSTITUTE(SUBSTITUTE(SUBSTITUTE(TRIM(RTATimings[[#This Row],[Dep Txt]]), ": ",":"), "a.m", "AM",1), "p.m", "PM"),"  AM"," AM"),"  PM", " PM"), 9,100,"")</f>
        <v>04:30 PM</v>
      </c>
      <c r="I383" s="225">
        <f>TIMEVALUE(RTATimings[[#This Row],[Dep Tm Txt]])</f>
        <v>0.6875</v>
      </c>
      <c r="J383" s="226"/>
      <c r="K383" s="226"/>
      <c r="L383" s="226"/>
      <c r="M383" s="226"/>
      <c r="N383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83" s="210" t="s">
        <v>3985</v>
      </c>
    </row>
    <row r="384" spans="1:15" s="210" customFormat="1" ht="15" x14ac:dyDescent="0.35">
      <c r="A384" s="219" t="s">
        <v>3349</v>
      </c>
      <c r="B384" s="220"/>
      <c r="C384" s="220"/>
      <c r="D384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84" s="222"/>
      <c r="F384" s="221" t="e">
        <f>VLOOKUP(RTATimings[[#This Row],[Route Code]], TrueRouteCodes[], 2, FALSE)</f>
        <v>#N/A</v>
      </c>
      <c r="G384" s="228" t="s">
        <v>3552</v>
      </c>
      <c r="H384" s="224" t="str">
        <f>REPLACE(SUBSTITUTE(SUBSTITUTE(SUBSTITUTE(SUBSTITUTE(SUBSTITUTE(TRIM(RTATimings[[#This Row],[Dep Txt]]), ": ",":"), "a.m", "AM",1), "p.m", "PM"),"  AM"," AM"),"  PM", " PM"), 9,100,"")</f>
        <v>06:00 PM</v>
      </c>
      <c r="I384" s="225">
        <f>TIMEVALUE(RTATimings[[#This Row],[Dep Tm Txt]])</f>
        <v>0.75</v>
      </c>
      <c r="J384" s="226"/>
      <c r="K384" s="226"/>
      <c r="L384" s="226"/>
      <c r="M384" s="226"/>
      <c r="N384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84" s="210" t="s">
        <v>3985</v>
      </c>
    </row>
    <row r="385" spans="1:15" s="210" customFormat="1" ht="15" x14ac:dyDescent="0.35">
      <c r="A385" s="219" t="s">
        <v>3349</v>
      </c>
      <c r="B385" s="220"/>
      <c r="C385" s="220"/>
      <c r="D385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85" s="222"/>
      <c r="F385" s="221" t="e">
        <f>VLOOKUP(RTATimings[[#This Row],[Route Code]], TrueRouteCodes[], 2, FALSE)</f>
        <v>#N/A</v>
      </c>
      <c r="G385" s="228" t="s">
        <v>2975</v>
      </c>
      <c r="H385" s="224" t="str">
        <f>REPLACE(SUBSTITUTE(SUBSTITUTE(SUBSTITUTE(SUBSTITUTE(SUBSTITUTE(TRIM(RTATimings[[#This Row],[Dep Txt]]), ": ",":"), "a.m", "AM",1), "p.m", "PM"),"  AM"," AM"),"  PM", " PM"), 9,100,"")</f>
        <v>07:30 PM</v>
      </c>
      <c r="I385" s="225">
        <f>TIMEVALUE(RTATimings[[#This Row],[Dep Tm Txt]])</f>
        <v>0.8125</v>
      </c>
      <c r="J385" s="226"/>
      <c r="K385" s="226"/>
      <c r="L385" s="226"/>
      <c r="M385" s="226"/>
      <c r="N385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85" s="210" t="s">
        <v>3985</v>
      </c>
    </row>
    <row r="386" spans="1:15" s="210" customFormat="1" ht="15" x14ac:dyDescent="0.35">
      <c r="A386" s="219" t="s">
        <v>3349</v>
      </c>
      <c r="B386" s="220"/>
      <c r="C386" s="220"/>
      <c r="D386" s="221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86" s="222"/>
      <c r="F386" s="221" t="e">
        <f>VLOOKUP(RTATimings[[#This Row],[Route Code]], TrueRouteCodes[], 2, FALSE)</f>
        <v>#N/A</v>
      </c>
      <c r="G386" s="228" t="s">
        <v>3741</v>
      </c>
      <c r="H386" s="224" t="str">
        <f>REPLACE(SUBSTITUTE(SUBSTITUTE(SUBSTITUTE(SUBSTITUTE(SUBSTITUTE(TRIM(RTATimings[[#This Row],[Dep Txt]]), ": ",":"), "a.m", "AM",1), "p.m", "PM"),"  AM"," AM"),"  PM", " PM"), 9,100,"")</f>
        <v>08:50 PM</v>
      </c>
      <c r="I386" s="225">
        <f>TIMEVALUE(RTATimings[[#This Row],[Dep Tm Txt]])</f>
        <v>0.86805555555555547</v>
      </c>
      <c r="J386" s="226"/>
      <c r="K386" s="226"/>
      <c r="L386" s="226"/>
      <c r="M386" s="226"/>
      <c r="N386" s="22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386" s="210" t="s">
        <v>3985</v>
      </c>
    </row>
    <row r="387" spans="1:15" ht="34" x14ac:dyDescent="0.35">
      <c r="A387" s="116" t="s">
        <v>3351</v>
      </c>
      <c r="B387" s="122"/>
      <c r="C387" s="122"/>
      <c r="D387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87" s="126" t="s">
        <v>3924</v>
      </c>
      <c r="F387" s="185" t="str">
        <f>VLOOKUP(RTATimings[[#This Row],[Route Code]], TrueRouteCodes[], 2, FALSE)</f>
        <v>Aradi Bandh-StInez-PANAJI</v>
      </c>
      <c r="G387" s="158" t="s">
        <v>3742</v>
      </c>
      <c r="H387" s="194" t="str">
        <f>REPLACE(SUBSTITUTE(SUBSTITUTE(SUBSTITUTE(SUBSTITUTE(SUBSTITUTE(TRIM(RTATimings[[#This Row],[Dep Txt]]), ": ",":"), "a.m", "AM",1), "p.m", "PM"),"  AM"," AM"),"  PM", " PM"), 9,100,"")</f>
        <v>06:55 AM</v>
      </c>
      <c r="I387" s="195">
        <f>TIMEVALUE(RTATimings[[#This Row],[Dep Tm Txt]])</f>
        <v>0.28819444444444448</v>
      </c>
      <c r="N38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0.28819444444444448</v>
      </c>
      <c r="O387" t="s">
        <v>3985</v>
      </c>
    </row>
    <row r="388" spans="1:15" ht="34" x14ac:dyDescent="0.35">
      <c r="A388" s="116" t="s">
        <v>3351</v>
      </c>
      <c r="B388" s="122"/>
      <c r="C388" s="122"/>
      <c r="D388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88" s="126" t="s">
        <v>3922</v>
      </c>
      <c r="F388" s="185" t="str">
        <f>VLOOKUP(RTATimings[[#This Row],[Route Code]], TrueRouteCodes[], 2, FALSE)</f>
        <v>Aradi Bandh-MIRAMAR BCH-PANAJI</v>
      </c>
      <c r="G388" s="158" t="s">
        <v>3744</v>
      </c>
      <c r="H388" s="194" t="str">
        <f>REPLACE(SUBSTITUTE(SUBSTITUTE(SUBSTITUTE(SUBSTITUTE(SUBSTITUTE(TRIM(RTATimings[[#This Row],[Dep Txt]]), ": ",":"), "a.m", "AM",1), "p.m", "PM"),"  AM"," AM"),"  PM", " PM"), 9,100,"")</f>
        <v>08:25 AM</v>
      </c>
      <c r="I388" s="195">
        <f>TIMEVALUE(RTATimings[[#This Row],[Dep Tm Txt]])</f>
        <v>0.35069444444444442</v>
      </c>
      <c r="N38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0.35069444444444442</v>
      </c>
      <c r="O388" t="s">
        <v>3985</v>
      </c>
    </row>
    <row r="389" spans="1:15" ht="34" x14ac:dyDescent="0.35">
      <c r="A389" s="116" t="s">
        <v>3351</v>
      </c>
      <c r="B389" s="122"/>
      <c r="C389" s="122"/>
      <c r="D389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89" s="126" t="s">
        <v>3922</v>
      </c>
      <c r="F389" s="185" t="str">
        <f>VLOOKUP(RTATimings[[#This Row],[Route Code]], TrueRouteCodes[], 2, FALSE)</f>
        <v>Aradi Bandh-MIRAMAR BCH-PANAJI</v>
      </c>
      <c r="G389" s="158" t="s">
        <v>3746</v>
      </c>
      <c r="H389" s="194" t="str">
        <f>REPLACE(SUBSTITUTE(SUBSTITUTE(SUBSTITUTE(SUBSTITUTE(SUBSTITUTE(TRIM(RTATimings[[#This Row],[Dep Txt]]), ": ",":"), "a.m", "AM",1), "p.m", "PM"),"  AM"," AM"),"  PM", " PM"), 9,100,"")</f>
        <v>09:55 AM</v>
      </c>
      <c r="I389" s="195">
        <f>TIMEVALUE(RTATimings[[#This Row],[Dep Tm Txt]])</f>
        <v>0.41319444444444442</v>
      </c>
      <c r="N38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0.41319444444444442</v>
      </c>
      <c r="O389" t="s">
        <v>3985</v>
      </c>
    </row>
    <row r="390" spans="1:15" ht="34" x14ac:dyDescent="0.35">
      <c r="A390" s="116" t="s">
        <v>3351</v>
      </c>
      <c r="B390" s="122"/>
      <c r="C390" s="122"/>
      <c r="D390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90" s="126" t="s">
        <v>3922</v>
      </c>
      <c r="F390" s="185" t="str">
        <f>VLOOKUP(RTATimings[[#This Row],[Route Code]], TrueRouteCodes[], 2, FALSE)</f>
        <v>Aradi Bandh-MIRAMAR BCH-PANAJI</v>
      </c>
      <c r="G390" s="158" t="s">
        <v>3748</v>
      </c>
      <c r="H390" s="194" t="str">
        <f>REPLACE(SUBSTITUTE(SUBSTITUTE(SUBSTITUTE(SUBSTITUTE(SUBSTITUTE(TRIM(RTATimings[[#This Row],[Dep Txt]]), ": ",":"), "a.m", "AM",1), "p.m", "PM"),"  AM"," AM"),"  PM", " PM"), 9,100,"")</f>
        <v>11:25 AM</v>
      </c>
      <c r="I390" s="195">
        <f>TIMEVALUE(RTATimings[[#This Row],[Dep Tm Txt]])</f>
        <v>0.47569444444444442</v>
      </c>
      <c r="N39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0.47569444444444442</v>
      </c>
      <c r="O390" t="s">
        <v>3985</v>
      </c>
    </row>
    <row r="391" spans="1:15" ht="34" x14ac:dyDescent="0.35">
      <c r="A391" s="116" t="s">
        <v>3351</v>
      </c>
      <c r="B391" s="122"/>
      <c r="C391" s="122"/>
      <c r="D391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91" s="126" t="s">
        <v>3922</v>
      </c>
      <c r="F391" s="185" t="str">
        <f>VLOOKUP(RTATimings[[#This Row],[Route Code]], TrueRouteCodes[], 2, FALSE)</f>
        <v>Aradi Bandh-MIRAMAR BCH-PANAJI</v>
      </c>
      <c r="G391" s="158" t="s">
        <v>3750</v>
      </c>
      <c r="H391" s="194" t="str">
        <f>REPLACE(SUBSTITUTE(SUBSTITUTE(SUBSTITUTE(SUBSTITUTE(SUBSTITUTE(TRIM(RTATimings[[#This Row],[Dep Txt]]), ": ",":"), "a.m", "AM",1), "p.m", "PM"),"  AM"," AM"),"  PM", " PM"), 9,100,"")</f>
        <v>12:55 PM</v>
      </c>
      <c r="I391" s="195">
        <f>TIMEVALUE(RTATimings[[#This Row],[Dep Tm Txt]])</f>
        <v>0.53819444444444442</v>
      </c>
      <c r="N39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0.53819444444444442</v>
      </c>
      <c r="O391" t="s">
        <v>3985</v>
      </c>
    </row>
    <row r="392" spans="1:15" ht="34" x14ac:dyDescent="0.35">
      <c r="A392" s="116" t="s">
        <v>3351</v>
      </c>
      <c r="B392" s="122"/>
      <c r="C392" s="122"/>
      <c r="D392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92" s="126" t="s">
        <v>3922</v>
      </c>
      <c r="F392" s="185" t="str">
        <f>VLOOKUP(RTATimings[[#This Row],[Route Code]], TrueRouteCodes[], 2, FALSE)</f>
        <v>Aradi Bandh-MIRAMAR BCH-PANAJI</v>
      </c>
      <c r="G392" s="158" t="s">
        <v>3752</v>
      </c>
      <c r="H392" s="194" t="str">
        <f>REPLACE(SUBSTITUTE(SUBSTITUTE(SUBSTITUTE(SUBSTITUTE(SUBSTITUTE(TRIM(RTATimings[[#This Row],[Dep Txt]]), ": ",":"), "a.m", "AM",1), "p.m", "PM"),"  AM"," AM"),"  PM", " PM"), 9,100,"")</f>
        <v>02:25 PM</v>
      </c>
      <c r="I392" s="195">
        <f>TIMEVALUE(RTATimings[[#This Row],[Dep Tm Txt]])</f>
        <v>0.60069444444444442</v>
      </c>
      <c r="N39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0.60069444444444442</v>
      </c>
      <c r="O392" t="s">
        <v>3985</v>
      </c>
    </row>
    <row r="393" spans="1:15" ht="34" x14ac:dyDescent="0.35">
      <c r="A393" s="116" t="s">
        <v>3351</v>
      </c>
      <c r="B393" s="122"/>
      <c r="C393" s="122"/>
      <c r="D393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93" s="126" t="s">
        <v>3922</v>
      </c>
      <c r="F393" s="185" t="str">
        <f>VLOOKUP(RTATimings[[#This Row],[Route Code]], TrueRouteCodes[], 2, FALSE)</f>
        <v>Aradi Bandh-MIRAMAR BCH-PANAJI</v>
      </c>
      <c r="G393" s="158" t="s">
        <v>3754</v>
      </c>
      <c r="H393" s="194" t="str">
        <f>REPLACE(SUBSTITUTE(SUBSTITUTE(SUBSTITUTE(SUBSTITUTE(SUBSTITUTE(TRIM(RTATimings[[#This Row],[Dep Txt]]), ": ",":"), "a.m", "AM",1), "p.m", "PM"),"  AM"," AM"),"  PM", " PM"), 9,100,"")</f>
        <v>03:55 PM</v>
      </c>
      <c r="I393" s="195">
        <f>TIMEVALUE(RTATimings[[#This Row],[Dep Tm Txt]])</f>
        <v>0.66319444444444442</v>
      </c>
      <c r="N39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0.66319444444444442</v>
      </c>
      <c r="O393" t="s">
        <v>3985</v>
      </c>
    </row>
    <row r="394" spans="1:15" ht="34" x14ac:dyDescent="0.35">
      <c r="A394" s="116" t="s">
        <v>3351</v>
      </c>
      <c r="B394" s="122"/>
      <c r="C394" s="122"/>
      <c r="D394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94" s="126" t="s">
        <v>3922</v>
      </c>
      <c r="F394" s="185" t="str">
        <f>VLOOKUP(RTATimings[[#This Row],[Route Code]], TrueRouteCodes[], 2, FALSE)</f>
        <v>Aradi Bandh-MIRAMAR BCH-PANAJI</v>
      </c>
      <c r="G394" s="158" t="s">
        <v>3756</v>
      </c>
      <c r="H394" s="194" t="str">
        <f>REPLACE(SUBSTITUTE(SUBSTITUTE(SUBSTITUTE(SUBSTITUTE(SUBSTITUTE(TRIM(RTATimings[[#This Row],[Dep Txt]]), ": ",":"), "a.m", "AM",1), "p.m", "PM"),"  AM"," AM"),"  PM", " PM"), 9,100,"")</f>
        <v>05:25 PM</v>
      </c>
      <c r="I394" s="195">
        <f>TIMEVALUE(RTATimings[[#This Row],[Dep Tm Txt]])</f>
        <v>0.72569444444444453</v>
      </c>
      <c r="N39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0.72569444444444453</v>
      </c>
      <c r="O394" t="s">
        <v>3985</v>
      </c>
    </row>
    <row r="395" spans="1:15" ht="34" x14ac:dyDescent="0.35">
      <c r="A395" s="116" t="s">
        <v>3351</v>
      </c>
      <c r="B395" s="122"/>
      <c r="C395" s="122"/>
      <c r="D395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95" s="126" t="s">
        <v>3922</v>
      </c>
      <c r="F395" s="185" t="str">
        <f>VLOOKUP(RTATimings[[#This Row],[Route Code]], TrueRouteCodes[], 2, FALSE)</f>
        <v>Aradi Bandh-MIRAMAR BCH-PANAJI</v>
      </c>
      <c r="G395" s="158" t="s">
        <v>3758</v>
      </c>
      <c r="H395" s="194" t="str">
        <f>REPLACE(SUBSTITUTE(SUBSTITUTE(SUBSTITUTE(SUBSTITUTE(SUBSTITUTE(TRIM(RTATimings[[#This Row],[Dep Txt]]), ": ",":"), "a.m", "AM",1), "p.m", "PM"),"  AM"," AM"),"  PM", " PM"), 9,100,"")</f>
        <v>06:55 PM</v>
      </c>
      <c r="I395" s="195">
        <f>TIMEVALUE(RTATimings[[#This Row],[Dep Tm Txt]])</f>
        <v>0.78819444444444453</v>
      </c>
      <c r="N39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0.78819444444444453</v>
      </c>
      <c r="O395" t="s">
        <v>3985</v>
      </c>
    </row>
    <row r="396" spans="1:15" ht="34" x14ac:dyDescent="0.35">
      <c r="A396" s="116" t="s">
        <v>3351</v>
      </c>
      <c r="B396" s="122"/>
      <c r="C396" s="122"/>
      <c r="D396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96" s="126" t="s">
        <v>3935</v>
      </c>
      <c r="F396" s="185" t="str">
        <f>VLOOKUP(RTATimings[[#This Row],[Route Code]], TrueRouteCodes[], 2, FALSE)</f>
        <v>PANAJI-MIRAMAR BCH-Aradi Bandh</v>
      </c>
      <c r="G396" s="158" t="s">
        <v>3743</v>
      </c>
      <c r="H396" s="194" t="str">
        <f>REPLACE(SUBSTITUTE(SUBSTITUTE(SUBSTITUTE(SUBSTITUTE(SUBSTITUTE(TRIM(RTATimings[[#This Row],[Dep Txt]]), ": ",":"), "a.m", "AM",1), "p.m", "PM"),"  AM"," AM"),"  PM", " PM"), 9,100,"")</f>
        <v>08:00 AM</v>
      </c>
      <c r="I396" s="195">
        <f>TIMEVALUE(RTATimings[[#This Row],[Dep Tm Txt]])</f>
        <v>0.33333333333333331</v>
      </c>
      <c r="N39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0.33333333333333331</v>
      </c>
      <c r="O396" t="s">
        <v>3985</v>
      </c>
    </row>
    <row r="397" spans="1:15" ht="34" x14ac:dyDescent="0.35">
      <c r="A397" s="116" t="s">
        <v>3351</v>
      </c>
      <c r="B397" s="122"/>
      <c r="C397" s="122"/>
      <c r="D397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97" s="126" t="s">
        <v>3935</v>
      </c>
      <c r="F397" s="185" t="str">
        <f>VLOOKUP(RTATimings[[#This Row],[Route Code]], TrueRouteCodes[], 2, FALSE)</f>
        <v>PANAJI-MIRAMAR BCH-Aradi Bandh</v>
      </c>
      <c r="G397" s="158" t="s">
        <v>3745</v>
      </c>
      <c r="H397" s="194" t="str">
        <f>REPLACE(SUBSTITUTE(SUBSTITUTE(SUBSTITUTE(SUBSTITUTE(SUBSTITUTE(TRIM(RTATimings[[#This Row],[Dep Txt]]), ": ",":"), "a.m", "AM",1), "p.m", "PM"),"  AM"," AM"),"  PM", " PM"), 9,100,"")</f>
        <v>09:30 AM</v>
      </c>
      <c r="I397" s="195">
        <f>TIMEVALUE(RTATimings[[#This Row],[Dep Tm Txt]])</f>
        <v>0.39583333333333331</v>
      </c>
      <c r="N39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0.39583333333333331</v>
      </c>
      <c r="O397" t="s">
        <v>3985</v>
      </c>
    </row>
    <row r="398" spans="1:15" ht="34" x14ac:dyDescent="0.35">
      <c r="A398" s="116" t="s">
        <v>3351</v>
      </c>
      <c r="B398" s="122"/>
      <c r="C398" s="122"/>
      <c r="D398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98" s="126" t="s">
        <v>3935</v>
      </c>
      <c r="F398" s="185" t="str">
        <f>VLOOKUP(RTATimings[[#This Row],[Route Code]], TrueRouteCodes[], 2, FALSE)</f>
        <v>PANAJI-MIRAMAR BCH-Aradi Bandh</v>
      </c>
      <c r="G398" s="158" t="s">
        <v>3747</v>
      </c>
      <c r="H398" s="194" t="str">
        <f>REPLACE(SUBSTITUTE(SUBSTITUTE(SUBSTITUTE(SUBSTITUTE(SUBSTITUTE(TRIM(RTATimings[[#This Row],[Dep Txt]]), ": ",":"), "a.m", "AM",1), "p.m", "PM"),"  AM"," AM"),"  PM", " PM"), 9,100,"")</f>
        <v>11:00 AM</v>
      </c>
      <c r="I398" s="195">
        <f>TIMEVALUE(RTATimings[[#This Row],[Dep Tm Txt]])</f>
        <v>0.45833333333333331</v>
      </c>
      <c r="N39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0.45833333333333331</v>
      </c>
      <c r="O398" t="s">
        <v>3985</v>
      </c>
    </row>
    <row r="399" spans="1:15" ht="34" x14ac:dyDescent="0.35">
      <c r="A399" s="116" t="s">
        <v>3351</v>
      </c>
      <c r="B399" s="122"/>
      <c r="C399" s="122"/>
      <c r="D399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399" s="126" t="s">
        <v>3935</v>
      </c>
      <c r="F399" s="185" t="str">
        <f>VLOOKUP(RTATimings[[#This Row],[Route Code]], TrueRouteCodes[], 2, FALSE)</f>
        <v>PANAJI-MIRAMAR BCH-Aradi Bandh</v>
      </c>
      <c r="G399" s="158" t="s">
        <v>3749</v>
      </c>
      <c r="H399" s="194" t="str">
        <f>REPLACE(SUBSTITUTE(SUBSTITUTE(SUBSTITUTE(SUBSTITUTE(SUBSTITUTE(TRIM(RTATimings[[#This Row],[Dep Txt]]), ": ",":"), "a.m", "AM",1), "p.m", "PM"),"  AM"," AM"),"  PM", " PM"), 9,100,"")</f>
        <v>12:30 AM</v>
      </c>
      <c r="I399" s="195">
        <f>TIMEVALUE(RTATimings[[#This Row],[Dep Tm Txt]])</f>
        <v>2.0833333333333332E-2</v>
      </c>
      <c r="N39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2.0833333333333332E-2</v>
      </c>
      <c r="O399" t="s">
        <v>3985</v>
      </c>
    </row>
    <row r="400" spans="1:15" ht="34" x14ac:dyDescent="0.35">
      <c r="A400" s="116" t="s">
        <v>3351</v>
      </c>
      <c r="B400" s="122"/>
      <c r="C400" s="122"/>
      <c r="D400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00" s="126" t="s">
        <v>3935</v>
      </c>
      <c r="F400" s="185" t="str">
        <f>VLOOKUP(RTATimings[[#This Row],[Route Code]], TrueRouteCodes[], 2, FALSE)</f>
        <v>PANAJI-MIRAMAR BCH-Aradi Bandh</v>
      </c>
      <c r="G400" s="158" t="s">
        <v>3751</v>
      </c>
      <c r="H400" s="194" t="str">
        <f>REPLACE(SUBSTITUTE(SUBSTITUTE(SUBSTITUTE(SUBSTITUTE(SUBSTITUTE(TRIM(RTATimings[[#This Row],[Dep Txt]]), ": ",":"), "a.m", "AM",1), "p.m", "PM"),"  AM"," AM"),"  PM", " PM"), 9,100,"")</f>
        <v>02:00 PM</v>
      </c>
      <c r="I400" s="195">
        <f>TIMEVALUE(RTATimings[[#This Row],[Dep Tm Txt]])</f>
        <v>0.58333333333333337</v>
      </c>
      <c r="N40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0.58333333333333337</v>
      </c>
      <c r="O400" t="s">
        <v>3985</v>
      </c>
    </row>
    <row r="401" spans="1:15" ht="34" x14ac:dyDescent="0.35">
      <c r="A401" s="116" t="s">
        <v>3351</v>
      </c>
      <c r="B401" s="122"/>
      <c r="C401" s="122"/>
      <c r="D401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01" s="126" t="s">
        <v>3935</v>
      </c>
      <c r="F401" s="185" t="str">
        <f>VLOOKUP(RTATimings[[#This Row],[Route Code]], TrueRouteCodes[], 2, FALSE)</f>
        <v>PANAJI-MIRAMAR BCH-Aradi Bandh</v>
      </c>
      <c r="G401" s="158" t="s">
        <v>3753</v>
      </c>
      <c r="H401" s="194" t="str">
        <f>REPLACE(SUBSTITUTE(SUBSTITUTE(SUBSTITUTE(SUBSTITUTE(SUBSTITUTE(TRIM(RTATimings[[#This Row],[Dep Txt]]), ": ",":"), "a.m", "AM",1), "p.m", "PM"),"  AM"," AM"),"  PM", " PM"), 9,100,"")</f>
        <v>03:30 PM</v>
      </c>
      <c r="I401" s="195">
        <f>TIMEVALUE(RTATimings[[#This Row],[Dep Tm Txt]])</f>
        <v>0.64583333333333337</v>
      </c>
      <c r="N40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0.64583333333333337</v>
      </c>
      <c r="O401" t="s">
        <v>3985</v>
      </c>
    </row>
    <row r="402" spans="1:15" ht="34" x14ac:dyDescent="0.35">
      <c r="A402" s="116" t="s">
        <v>3351</v>
      </c>
      <c r="B402" s="122"/>
      <c r="C402" s="122"/>
      <c r="D402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02" s="126" t="s">
        <v>3935</v>
      </c>
      <c r="F402" s="185" t="str">
        <f>VLOOKUP(RTATimings[[#This Row],[Route Code]], TrueRouteCodes[], 2, FALSE)</f>
        <v>PANAJI-MIRAMAR BCH-Aradi Bandh</v>
      </c>
      <c r="G402" s="158" t="s">
        <v>3755</v>
      </c>
      <c r="H402" s="194" t="str">
        <f>REPLACE(SUBSTITUTE(SUBSTITUTE(SUBSTITUTE(SUBSTITUTE(SUBSTITUTE(TRIM(RTATimings[[#This Row],[Dep Txt]]), ": ",":"), "a.m", "AM",1), "p.m", "PM"),"  AM"," AM"),"  PM", " PM"), 9,100,"")</f>
        <v>05:55 PM</v>
      </c>
      <c r="I402" s="195">
        <f>TIMEVALUE(RTATimings[[#This Row],[Dep Tm Txt]])</f>
        <v>0.74652777777777779</v>
      </c>
      <c r="N40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0.74652777777777779</v>
      </c>
      <c r="O402" t="s">
        <v>3985</v>
      </c>
    </row>
    <row r="403" spans="1:15" ht="34" x14ac:dyDescent="0.35">
      <c r="A403" s="116" t="s">
        <v>3351</v>
      </c>
      <c r="B403" s="122"/>
      <c r="C403" s="122"/>
      <c r="D403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03" s="126" t="s">
        <v>3935</v>
      </c>
      <c r="F403" s="185" t="str">
        <f>VLOOKUP(RTATimings[[#This Row],[Route Code]], TrueRouteCodes[], 2, FALSE)</f>
        <v>PANAJI-MIRAMAR BCH-Aradi Bandh</v>
      </c>
      <c r="G403" s="158" t="s">
        <v>3757</v>
      </c>
      <c r="H403" s="194" t="str">
        <f>REPLACE(SUBSTITUTE(SUBSTITUTE(SUBSTITUTE(SUBSTITUTE(SUBSTITUTE(TRIM(RTATimings[[#This Row],[Dep Txt]]), ": ",":"), "a.m", "AM",1), "p.m", "PM"),"  AM"," AM"),"  PM", " PM"), 9,100,"")</f>
        <v>06:30 PM</v>
      </c>
      <c r="I403" s="195">
        <f>TIMEVALUE(RTATimings[[#This Row],[Dep Tm Txt]])</f>
        <v>0.77083333333333337</v>
      </c>
      <c r="N40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0.77083333333333337</v>
      </c>
      <c r="O403" t="s">
        <v>3985</v>
      </c>
    </row>
    <row r="404" spans="1:15" ht="34" x14ac:dyDescent="0.35">
      <c r="A404" s="116" t="s">
        <v>3351</v>
      </c>
      <c r="B404" s="122"/>
      <c r="C404" s="122"/>
      <c r="D404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04" s="126" t="s">
        <v>3935</v>
      </c>
      <c r="F404" s="185" t="str">
        <f>VLOOKUP(RTATimings[[#This Row],[Route Code]], TrueRouteCodes[], 2, FALSE)</f>
        <v>PANAJI-MIRAMAR BCH-Aradi Bandh</v>
      </c>
      <c r="G404" s="158" t="s">
        <v>3759</v>
      </c>
      <c r="H404" s="194" t="str">
        <f>REPLACE(SUBSTITUTE(SUBSTITUTE(SUBSTITUTE(SUBSTITUTE(SUBSTITUTE(TRIM(RTATimings[[#This Row],[Dep Txt]]), ": ",":"), "a.m", "AM",1), "p.m", "PM"),"  AM"," AM"),"  PM", " PM"), 9,100,"")</f>
        <v>08:05 PM</v>
      </c>
      <c r="I404" s="195">
        <f>TIMEVALUE(RTATimings[[#This Row],[Dep Tm Txt]])</f>
        <v>0.83680555555555547</v>
      </c>
      <c r="N40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0.83680555555555547</v>
      </c>
      <c r="O404" t="s">
        <v>3985</v>
      </c>
    </row>
    <row r="405" spans="1:15" ht="34" x14ac:dyDescent="0.35">
      <c r="A405" s="116" t="s">
        <v>3359</v>
      </c>
      <c r="B405" s="122"/>
      <c r="C405" s="122"/>
      <c r="D405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05" s="126" t="s">
        <v>3939</v>
      </c>
      <c r="F405" s="185" t="str">
        <f>VLOOKUP(RTATimings[[#This Row],[Route Code]], TrueRouteCodes[], 2, FALSE)</f>
        <v>PANAJI-MIRAMAR BCH-TALEIGAO</v>
      </c>
      <c r="G405" s="159" t="s">
        <v>3760</v>
      </c>
      <c r="H405" s="194" t="str">
        <f>REPLACE(SUBSTITUTE(SUBSTITUTE(SUBSTITUTE(SUBSTITUTE(SUBSTITUTE(TRIM(RTATimings[[#This Row],[Dep Txt]]), ": ",":"), "a.m", "AM",1), "p.m", "PM"),"  AM"," AM"),"  PM", " PM"), 9,100,"")</f>
        <v>06:50 AM</v>
      </c>
      <c r="I405" s="195">
        <f>TIMEVALUE(RTATimings[[#This Row],[Dep Tm Txt]])</f>
        <v>0.28472222222222221</v>
      </c>
      <c r="N40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0.28472222222222221</v>
      </c>
      <c r="O405" t="s">
        <v>3985</v>
      </c>
    </row>
    <row r="406" spans="1:15" ht="34" x14ac:dyDescent="0.35">
      <c r="A406" s="116" t="s">
        <v>3359</v>
      </c>
      <c r="B406" s="122"/>
      <c r="C406" s="122"/>
      <c r="D406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06" s="126" t="s">
        <v>3939</v>
      </c>
      <c r="F406" s="185" t="str">
        <f>VLOOKUP(RTATimings[[#This Row],[Route Code]], TrueRouteCodes[], 2, FALSE)</f>
        <v>PANAJI-MIRAMAR BCH-TALEIGAO</v>
      </c>
      <c r="G406" s="159" t="s">
        <v>3762</v>
      </c>
      <c r="H406" s="194" t="str">
        <f>REPLACE(SUBSTITUTE(SUBSTITUTE(SUBSTITUTE(SUBSTITUTE(SUBSTITUTE(TRIM(RTATimings[[#This Row],[Dep Txt]]), ": ",":"), "a.m", "AM",1), "p.m", "PM"),"  AM"," AM"),"  PM", " PM"), 9,100,"")</f>
        <v>08:20 AM</v>
      </c>
      <c r="I406" s="195">
        <f>TIMEVALUE(RTATimings[[#This Row],[Dep Tm Txt]])</f>
        <v>0.34722222222222227</v>
      </c>
      <c r="N40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0.34722222222222227</v>
      </c>
      <c r="O406" t="s">
        <v>3985</v>
      </c>
    </row>
    <row r="407" spans="1:15" ht="34" x14ac:dyDescent="0.35">
      <c r="A407" s="116" t="s">
        <v>3359</v>
      </c>
      <c r="B407" s="122"/>
      <c r="C407" s="122"/>
      <c r="D407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07" s="126" t="s">
        <v>3939</v>
      </c>
      <c r="F407" s="185" t="str">
        <f>VLOOKUP(RTATimings[[#This Row],[Route Code]], TrueRouteCodes[], 2, FALSE)</f>
        <v>PANAJI-MIRAMAR BCH-TALEIGAO</v>
      </c>
      <c r="G407" s="159" t="s">
        <v>3764</v>
      </c>
      <c r="H407" s="194" t="str">
        <f>REPLACE(SUBSTITUTE(SUBSTITUTE(SUBSTITUTE(SUBSTITUTE(SUBSTITUTE(TRIM(RTATimings[[#This Row],[Dep Txt]]), ": ",":"), "a.m", "AM",1), "p.m", "PM"),"  AM"," AM"),"  PM", " PM"), 9,100,"")</f>
        <v>09:50 AM</v>
      </c>
      <c r="I407" s="195">
        <f>TIMEVALUE(RTATimings[[#This Row],[Dep Tm Txt]])</f>
        <v>0.40972222222222227</v>
      </c>
      <c r="N40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0.40972222222222227</v>
      </c>
      <c r="O407" t="s">
        <v>3985</v>
      </c>
    </row>
    <row r="408" spans="1:15" ht="34" x14ac:dyDescent="0.35">
      <c r="A408" s="116" t="s">
        <v>3359</v>
      </c>
      <c r="B408" s="122"/>
      <c r="C408" s="122"/>
      <c r="D408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08" s="126" t="s">
        <v>3939</v>
      </c>
      <c r="F408" s="185" t="str">
        <f>VLOOKUP(RTATimings[[#This Row],[Route Code]], TrueRouteCodes[], 2, FALSE)</f>
        <v>PANAJI-MIRAMAR BCH-TALEIGAO</v>
      </c>
      <c r="G408" s="159" t="s">
        <v>3766</v>
      </c>
      <c r="H408" s="194" t="str">
        <f>REPLACE(SUBSTITUTE(SUBSTITUTE(SUBSTITUTE(SUBSTITUTE(SUBSTITUTE(TRIM(RTATimings[[#This Row],[Dep Txt]]), ": ",":"), "a.m", "AM",1), "p.m", "PM"),"  AM"," AM"),"  PM", " PM"), 9,100,"")</f>
        <v>11:20 AM</v>
      </c>
      <c r="I408" s="195">
        <f>TIMEVALUE(RTATimings[[#This Row],[Dep Tm Txt]])</f>
        <v>0.47222222222222227</v>
      </c>
      <c r="N40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0.47222222222222227</v>
      </c>
      <c r="O408" t="s">
        <v>3985</v>
      </c>
    </row>
    <row r="409" spans="1:15" ht="34" x14ac:dyDescent="0.35">
      <c r="A409" s="116" t="s">
        <v>3359</v>
      </c>
      <c r="B409" s="122"/>
      <c r="C409" s="122"/>
      <c r="D409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09" s="126" t="s">
        <v>3939</v>
      </c>
      <c r="F409" s="185" t="str">
        <f>VLOOKUP(RTATimings[[#This Row],[Route Code]], TrueRouteCodes[], 2, FALSE)</f>
        <v>PANAJI-MIRAMAR BCH-TALEIGAO</v>
      </c>
      <c r="G409" s="159" t="s">
        <v>3768</v>
      </c>
      <c r="H409" s="194" t="str">
        <f>REPLACE(SUBSTITUTE(SUBSTITUTE(SUBSTITUTE(SUBSTITUTE(SUBSTITUTE(TRIM(RTATimings[[#This Row],[Dep Txt]]), ": ",":"), "a.m", "AM",1), "p.m", "PM"),"  AM"," AM"),"  PM", " PM"), 9,100,"")</f>
        <v>12:50 PM</v>
      </c>
      <c r="I409" s="195">
        <f>TIMEVALUE(RTATimings[[#This Row],[Dep Tm Txt]])</f>
        <v>0.53472222222222221</v>
      </c>
      <c r="N40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0.53472222222222221</v>
      </c>
      <c r="O409" t="s">
        <v>3985</v>
      </c>
    </row>
    <row r="410" spans="1:15" ht="34" x14ac:dyDescent="0.35">
      <c r="A410" s="116" t="s">
        <v>3359</v>
      </c>
      <c r="B410" s="122"/>
      <c r="C410" s="122"/>
      <c r="D410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10" s="126" t="s">
        <v>3939</v>
      </c>
      <c r="F410" s="185" t="str">
        <f>VLOOKUP(RTATimings[[#This Row],[Route Code]], TrueRouteCodes[], 2, FALSE)</f>
        <v>PANAJI-MIRAMAR BCH-TALEIGAO</v>
      </c>
      <c r="G410" s="159" t="s">
        <v>3770</v>
      </c>
      <c r="H410" s="194" t="str">
        <f>REPLACE(SUBSTITUTE(SUBSTITUTE(SUBSTITUTE(SUBSTITUTE(SUBSTITUTE(TRIM(RTATimings[[#This Row],[Dep Txt]]), ": ",":"), "a.m", "AM",1), "p.m", "PM"),"  AM"," AM"),"  PM", " PM"), 9,100,"")</f>
        <v>02:20 PM</v>
      </c>
      <c r="I410" s="195">
        <f>TIMEVALUE(RTATimings[[#This Row],[Dep Tm Txt]])</f>
        <v>0.59722222222222221</v>
      </c>
      <c r="N41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0.59722222222222221</v>
      </c>
      <c r="O410" t="s">
        <v>3985</v>
      </c>
    </row>
    <row r="411" spans="1:15" ht="34" x14ac:dyDescent="0.35">
      <c r="A411" s="116" t="s">
        <v>3359</v>
      </c>
      <c r="B411" s="122"/>
      <c r="C411" s="122"/>
      <c r="D411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11" s="126" t="s">
        <v>3939</v>
      </c>
      <c r="F411" s="185" t="str">
        <f>VLOOKUP(RTATimings[[#This Row],[Route Code]], TrueRouteCodes[], 2, FALSE)</f>
        <v>PANAJI-MIRAMAR BCH-TALEIGAO</v>
      </c>
      <c r="G411" s="159" t="s">
        <v>3772</v>
      </c>
      <c r="H411" s="194" t="str">
        <f>REPLACE(SUBSTITUTE(SUBSTITUTE(SUBSTITUTE(SUBSTITUTE(SUBSTITUTE(TRIM(RTATimings[[#This Row],[Dep Txt]]), ": ",":"), "a.m", "AM",1), "p.m", "PM"),"  AM"," AM"),"  PM", " PM"), 9,100,"")</f>
        <v>03:50 PM</v>
      </c>
      <c r="I411" s="195">
        <f>TIMEVALUE(RTATimings[[#This Row],[Dep Tm Txt]])</f>
        <v>0.65972222222222221</v>
      </c>
      <c r="N41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0.65972222222222221</v>
      </c>
      <c r="O411" t="s">
        <v>3985</v>
      </c>
    </row>
    <row r="412" spans="1:15" ht="34" x14ac:dyDescent="0.35">
      <c r="A412" s="116" t="s">
        <v>3359</v>
      </c>
      <c r="B412" s="122"/>
      <c r="C412" s="122"/>
      <c r="D412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12" s="126" t="s">
        <v>3943</v>
      </c>
      <c r="F412" s="185" t="str">
        <f>VLOOKUP(RTATimings[[#This Row],[Route Code]], TrueRouteCodes[], 2, FALSE)</f>
        <v>PANAJI-StInez-TALEIGAO</v>
      </c>
      <c r="G412" s="159" t="s">
        <v>3774</v>
      </c>
      <c r="H412" s="194" t="str">
        <f>REPLACE(SUBSTITUTE(SUBSTITUTE(SUBSTITUTE(SUBSTITUTE(SUBSTITUTE(TRIM(RTATimings[[#This Row],[Dep Txt]]), ": ",":"), "a.m", "AM",1), "p.m", "PM"),"  AM"," AM"),"  PM", " PM"), 9,100,"")</f>
        <v>05:20 PM</v>
      </c>
      <c r="I412" s="195">
        <f>TIMEVALUE(RTATimings[[#This Row],[Dep Tm Txt]])</f>
        <v>0.72222222222222221</v>
      </c>
      <c r="N41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0.72222222222222221</v>
      </c>
      <c r="O412" t="s">
        <v>3985</v>
      </c>
    </row>
    <row r="413" spans="1:15" ht="34" x14ac:dyDescent="0.35">
      <c r="A413" s="116" t="s">
        <v>3359</v>
      </c>
      <c r="B413" s="122"/>
      <c r="C413" s="122"/>
      <c r="D413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13" s="126" t="s">
        <v>3943</v>
      </c>
      <c r="F413" s="185" t="str">
        <f>VLOOKUP(RTATimings[[#This Row],[Route Code]], TrueRouteCodes[], 2, FALSE)</f>
        <v>PANAJI-StInez-TALEIGAO</v>
      </c>
      <c r="G413" s="159" t="s">
        <v>3776</v>
      </c>
      <c r="H413" s="194" t="str">
        <f>REPLACE(SUBSTITUTE(SUBSTITUTE(SUBSTITUTE(SUBSTITUTE(SUBSTITUTE(TRIM(RTATimings[[#This Row],[Dep Txt]]), ": ",":"), "a.m", "AM",1), "p.m", "PM"),"  AM"," AM"),"  PM", " PM"), 9,100,"")</f>
        <v>06:50 PM</v>
      </c>
      <c r="I413" s="195">
        <f>TIMEVALUE(RTATimings[[#This Row],[Dep Tm Txt]])</f>
        <v>0.78472222222222221</v>
      </c>
      <c r="N41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0.78472222222222221</v>
      </c>
      <c r="O413" t="s">
        <v>3985</v>
      </c>
    </row>
    <row r="414" spans="1:15" ht="34" x14ac:dyDescent="0.35">
      <c r="A414" s="116" t="s">
        <v>3359</v>
      </c>
      <c r="B414" s="122"/>
      <c r="C414" s="122"/>
      <c r="D414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14" s="126" t="s">
        <v>3947</v>
      </c>
      <c r="F414" s="185" t="str">
        <f>VLOOKUP(RTATimings[[#This Row],[Route Code]], TrueRouteCodes[], 2, FALSE)</f>
        <v>TALEIGAO-StInez-PANAJI</v>
      </c>
      <c r="G414" s="158" t="s">
        <v>3761</v>
      </c>
      <c r="H414" s="194" t="str">
        <f>REPLACE(SUBSTITUTE(SUBSTITUTE(SUBSTITUTE(SUBSTITUTE(SUBSTITUTE(TRIM(RTATimings[[#This Row],[Dep Txt]]), ": ",":"), "a.m", "AM",1), "p.m", "PM"),"  AM"," AM"),"  PM", " PM"), 9,100,"")</f>
        <v>07:20 AM</v>
      </c>
      <c r="I414" s="195">
        <f>TIMEVALUE(RTATimings[[#This Row],[Dep Tm Txt]])</f>
        <v>0.30555555555555552</v>
      </c>
      <c r="N41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0.30555555555555552</v>
      </c>
      <c r="O414" t="s">
        <v>3985</v>
      </c>
    </row>
    <row r="415" spans="1:15" ht="34" x14ac:dyDescent="0.35">
      <c r="A415" s="116" t="s">
        <v>3359</v>
      </c>
      <c r="B415" s="122"/>
      <c r="C415" s="122"/>
      <c r="D415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15" s="126" t="s">
        <v>3945</v>
      </c>
      <c r="F415" s="185" t="str">
        <f>VLOOKUP(RTATimings[[#This Row],[Route Code]], TrueRouteCodes[], 2, FALSE)</f>
        <v>TALEIGAO-MIRAMAR BCH-PANAJI</v>
      </c>
      <c r="G415" s="158" t="s">
        <v>3763</v>
      </c>
      <c r="H415" s="194" t="str">
        <f>REPLACE(SUBSTITUTE(SUBSTITUTE(SUBSTITUTE(SUBSTITUTE(SUBSTITUTE(TRIM(RTATimings[[#This Row],[Dep Txt]]), ": ",":"), "a.m", "AM",1), "p.m", "PM"),"  AM"," AM"),"  PM", " PM"), 9,100,"")</f>
        <v>08:50 AM</v>
      </c>
      <c r="I415" s="195">
        <f>TIMEVALUE(RTATimings[[#This Row],[Dep Tm Txt]])</f>
        <v>0.36805555555555558</v>
      </c>
      <c r="N41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0.36805555555555558</v>
      </c>
      <c r="O415" t="s">
        <v>3985</v>
      </c>
    </row>
    <row r="416" spans="1:15" ht="34" x14ac:dyDescent="0.35">
      <c r="A416" s="116" t="s">
        <v>3359</v>
      </c>
      <c r="B416" s="122"/>
      <c r="C416" s="122"/>
      <c r="D416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16" s="126" t="s">
        <v>3945</v>
      </c>
      <c r="F416" s="185" t="str">
        <f>VLOOKUP(RTATimings[[#This Row],[Route Code]], TrueRouteCodes[], 2, FALSE)</f>
        <v>TALEIGAO-MIRAMAR BCH-PANAJI</v>
      </c>
      <c r="G416" s="158" t="s">
        <v>3765</v>
      </c>
      <c r="H416" s="194" t="str">
        <f>REPLACE(SUBSTITUTE(SUBSTITUTE(SUBSTITUTE(SUBSTITUTE(SUBSTITUTE(TRIM(RTATimings[[#This Row],[Dep Txt]]), ": ",":"), "a.m", "AM",1), "p.m", "PM"),"  AM"," AM"),"  PM", " PM"), 9,100,"")</f>
        <v>10:20 AM</v>
      </c>
      <c r="I416" s="195">
        <f>TIMEVALUE(RTATimings[[#This Row],[Dep Tm Txt]])</f>
        <v>0.43055555555555558</v>
      </c>
      <c r="N41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0.43055555555555558</v>
      </c>
      <c r="O416" t="s">
        <v>3985</v>
      </c>
    </row>
    <row r="417" spans="1:15" ht="34" x14ac:dyDescent="0.35">
      <c r="A417" s="116" t="s">
        <v>3359</v>
      </c>
      <c r="B417" s="122"/>
      <c r="C417" s="122"/>
      <c r="D417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17" s="126" t="s">
        <v>3945</v>
      </c>
      <c r="F417" s="185" t="str">
        <f>VLOOKUP(RTATimings[[#This Row],[Route Code]], TrueRouteCodes[], 2, FALSE)</f>
        <v>TALEIGAO-MIRAMAR BCH-PANAJI</v>
      </c>
      <c r="G417" s="158" t="s">
        <v>3767</v>
      </c>
      <c r="H417" s="194" t="str">
        <f>REPLACE(SUBSTITUTE(SUBSTITUTE(SUBSTITUTE(SUBSTITUTE(SUBSTITUTE(TRIM(RTATimings[[#This Row],[Dep Txt]]), ": ",":"), "a.m", "AM",1), "p.m", "PM"),"  AM"," AM"),"  PM", " PM"), 9,100,"")</f>
        <v>11:50 AM</v>
      </c>
      <c r="I417" s="195">
        <f>TIMEVALUE(RTATimings[[#This Row],[Dep Tm Txt]])</f>
        <v>0.49305555555555558</v>
      </c>
      <c r="N41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0.49305555555555558</v>
      </c>
      <c r="O417" t="s">
        <v>3985</v>
      </c>
    </row>
    <row r="418" spans="1:15" ht="34" x14ac:dyDescent="0.35">
      <c r="A418" s="116" t="s">
        <v>3359</v>
      </c>
      <c r="B418" s="122"/>
      <c r="C418" s="122"/>
      <c r="D418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18" s="126" t="s">
        <v>3945</v>
      </c>
      <c r="F418" s="185" t="str">
        <f>VLOOKUP(RTATimings[[#This Row],[Route Code]], TrueRouteCodes[], 2, FALSE)</f>
        <v>TALEIGAO-MIRAMAR BCH-PANAJI</v>
      </c>
      <c r="G418" s="158" t="s">
        <v>3769</v>
      </c>
      <c r="H418" s="194" t="str">
        <f>REPLACE(SUBSTITUTE(SUBSTITUTE(SUBSTITUTE(SUBSTITUTE(SUBSTITUTE(TRIM(RTATimings[[#This Row],[Dep Txt]]), ": ",":"), "a.m", "AM",1), "p.m", "PM"),"  AM"," AM"),"  PM", " PM"), 9,100,"")</f>
        <v>01:20 PM</v>
      </c>
      <c r="I418" s="195">
        <f>TIMEVALUE(RTATimings[[#This Row],[Dep Tm Txt]])</f>
        <v>0.55555555555555558</v>
      </c>
      <c r="N41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0.55555555555555558</v>
      </c>
      <c r="O418" t="s">
        <v>3985</v>
      </c>
    </row>
    <row r="419" spans="1:15" ht="34" x14ac:dyDescent="0.35">
      <c r="A419" s="116" t="s">
        <v>3359</v>
      </c>
      <c r="B419" s="122"/>
      <c r="C419" s="122"/>
      <c r="D419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19" s="126" t="s">
        <v>3945</v>
      </c>
      <c r="F419" s="185" t="str">
        <f>VLOOKUP(RTATimings[[#This Row],[Route Code]], TrueRouteCodes[], 2, FALSE)</f>
        <v>TALEIGAO-MIRAMAR BCH-PANAJI</v>
      </c>
      <c r="G419" s="158" t="s">
        <v>3771</v>
      </c>
      <c r="H419" s="194" t="str">
        <f>REPLACE(SUBSTITUTE(SUBSTITUTE(SUBSTITUTE(SUBSTITUTE(SUBSTITUTE(TRIM(RTATimings[[#This Row],[Dep Txt]]), ": ",":"), "a.m", "AM",1), "p.m", "PM"),"  AM"," AM"),"  PM", " PM"), 9,100,"")</f>
        <v>02:50 PM</v>
      </c>
      <c r="I419" s="195">
        <f>TIMEVALUE(RTATimings[[#This Row],[Dep Tm Txt]])</f>
        <v>0.61805555555555558</v>
      </c>
      <c r="N41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0.61805555555555558</v>
      </c>
      <c r="O419" t="s">
        <v>3985</v>
      </c>
    </row>
    <row r="420" spans="1:15" ht="34" x14ac:dyDescent="0.35">
      <c r="A420" s="116" t="s">
        <v>3359</v>
      </c>
      <c r="B420" s="122"/>
      <c r="C420" s="122"/>
      <c r="D420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20" s="126" t="s">
        <v>3945</v>
      </c>
      <c r="F420" s="185" t="str">
        <f>VLOOKUP(RTATimings[[#This Row],[Route Code]], TrueRouteCodes[], 2, FALSE)</f>
        <v>TALEIGAO-MIRAMAR BCH-PANAJI</v>
      </c>
      <c r="G420" s="158" t="s">
        <v>3773</v>
      </c>
      <c r="H420" s="194" t="str">
        <f>REPLACE(SUBSTITUTE(SUBSTITUTE(SUBSTITUTE(SUBSTITUTE(SUBSTITUTE(TRIM(RTATimings[[#This Row],[Dep Txt]]), ": ",":"), "a.m", "AM",1), "p.m", "PM"),"  AM"," AM"),"  PM", " PM"), 9,100,"")</f>
        <v>04:20 PM</v>
      </c>
      <c r="I420" s="195">
        <f>TIMEVALUE(RTATimings[[#This Row],[Dep Tm Txt]])</f>
        <v>0.68055555555555547</v>
      </c>
      <c r="N42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0.68055555555555547</v>
      </c>
      <c r="O420" t="s">
        <v>3985</v>
      </c>
    </row>
    <row r="421" spans="1:15" ht="34" x14ac:dyDescent="0.35">
      <c r="A421" s="116" t="s">
        <v>3359</v>
      </c>
      <c r="B421" s="122"/>
      <c r="C421" s="122"/>
      <c r="D421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21" s="126" t="s">
        <v>3945</v>
      </c>
      <c r="F421" s="185" t="str">
        <f>VLOOKUP(RTATimings[[#This Row],[Route Code]], TrueRouteCodes[], 2, FALSE)</f>
        <v>TALEIGAO-MIRAMAR BCH-PANAJI</v>
      </c>
      <c r="G421" s="158" t="s">
        <v>3775</v>
      </c>
      <c r="H421" s="194" t="str">
        <f>REPLACE(SUBSTITUTE(SUBSTITUTE(SUBSTITUTE(SUBSTITUTE(SUBSTITUTE(TRIM(RTATimings[[#This Row],[Dep Txt]]), ": ",":"), "a.m", "AM",1), "p.m", "PM"),"  AM"," AM"),"  PM", " PM"), 9,100,"")</f>
        <v>05:50 PM</v>
      </c>
      <c r="I421" s="195">
        <f>TIMEVALUE(RTATimings[[#This Row],[Dep Tm Txt]])</f>
        <v>0.74305555555555547</v>
      </c>
      <c r="N42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0.74305555555555547</v>
      </c>
      <c r="O421" t="s">
        <v>3985</v>
      </c>
    </row>
    <row r="422" spans="1:15" ht="34" x14ac:dyDescent="0.35">
      <c r="A422" s="116" t="s">
        <v>3359</v>
      </c>
      <c r="B422" s="122"/>
      <c r="C422" s="122"/>
      <c r="D422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22" s="126" t="s">
        <v>3945</v>
      </c>
      <c r="F422" s="185" t="str">
        <f>VLOOKUP(RTATimings[[#This Row],[Route Code]], TrueRouteCodes[], 2, FALSE)</f>
        <v>TALEIGAO-MIRAMAR BCH-PANAJI</v>
      </c>
      <c r="G422" s="158" t="s">
        <v>3777</v>
      </c>
      <c r="H422" s="194" t="str">
        <f>REPLACE(SUBSTITUTE(SUBSTITUTE(SUBSTITUTE(SUBSTITUTE(SUBSTITUTE(TRIM(RTATimings[[#This Row],[Dep Txt]]), ": ",":"), "a.m", "AM",1), "p.m", "PM"),"  AM"," AM"),"  PM", " PM"), 9,100,"")</f>
        <v>07:20 PM</v>
      </c>
      <c r="I422" s="195">
        <f>TIMEVALUE(RTATimings[[#This Row],[Dep Tm Txt]])</f>
        <v>0.80555555555555547</v>
      </c>
      <c r="N42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0.80555555555555547</v>
      </c>
      <c r="O422" t="s">
        <v>3985</v>
      </c>
    </row>
    <row r="423" spans="1:15" ht="32" x14ac:dyDescent="0.35">
      <c r="A423" s="116" t="s">
        <v>3361</v>
      </c>
      <c r="B423" s="122"/>
      <c r="C423" s="122"/>
      <c r="D423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23" s="126" t="s">
        <v>3943</v>
      </c>
      <c r="F423" s="185" t="str">
        <f>VLOOKUP(RTATimings[[#This Row],[Route Code]], TrueRouteCodes[], 2, FALSE)</f>
        <v>PANAJI-StInez-TALEIGAO</v>
      </c>
      <c r="G423" s="160" t="s">
        <v>3778</v>
      </c>
      <c r="H423" s="194" t="str">
        <f>REPLACE(SUBSTITUTE(SUBSTITUTE(SUBSTITUTE(SUBSTITUTE(SUBSTITUTE(TRIM(RTATimings[[#This Row],[Dep Txt]]), ": ",":"), "a.m", "AM",1), "p.m", "PM"),"  AM"," AM"),"  PM", " PM"), 9,100,"")</f>
        <v>07:00 AM</v>
      </c>
      <c r="I423" s="195">
        <f>TIMEVALUE(RTATimings[[#This Row],[Dep Tm Txt]])</f>
        <v>0.29166666666666669</v>
      </c>
      <c r="N42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0.29166666666666669</v>
      </c>
      <c r="O423" t="s">
        <v>3985</v>
      </c>
    </row>
    <row r="424" spans="1:15" ht="32" x14ac:dyDescent="0.35">
      <c r="A424" s="116" t="s">
        <v>3361</v>
      </c>
      <c r="B424" s="122"/>
      <c r="C424" s="122"/>
      <c r="D424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24" s="126" t="s">
        <v>3939</v>
      </c>
      <c r="F424" s="185" t="str">
        <f>VLOOKUP(RTATimings[[#This Row],[Route Code]], TrueRouteCodes[], 2, FALSE)</f>
        <v>PANAJI-MIRAMAR BCH-TALEIGAO</v>
      </c>
      <c r="G424" s="160" t="s">
        <v>3780</v>
      </c>
      <c r="H424" s="194" t="str">
        <f>REPLACE(SUBSTITUTE(SUBSTITUTE(SUBSTITUTE(SUBSTITUTE(SUBSTITUTE(TRIM(RTATimings[[#This Row],[Dep Txt]]), ": ",":"), "a.m", "AM",1), "p.m", "PM"),"  AM"," AM"),"  PM", " PM"), 9,100,"")</f>
        <v>08:30 AM</v>
      </c>
      <c r="I424" s="195">
        <f>TIMEVALUE(RTATimings[[#This Row],[Dep Tm Txt]])</f>
        <v>0.35416666666666669</v>
      </c>
      <c r="N42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0.35416666666666669</v>
      </c>
      <c r="O424" t="s">
        <v>3985</v>
      </c>
    </row>
    <row r="425" spans="1:15" ht="32" x14ac:dyDescent="0.35">
      <c r="A425" s="116" t="s">
        <v>3361</v>
      </c>
      <c r="B425" s="122"/>
      <c r="C425" s="122"/>
      <c r="D425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25" s="126" t="s">
        <v>3939</v>
      </c>
      <c r="F425" s="185" t="str">
        <f>VLOOKUP(RTATimings[[#This Row],[Route Code]], TrueRouteCodes[], 2, FALSE)</f>
        <v>PANAJI-MIRAMAR BCH-TALEIGAO</v>
      </c>
      <c r="G425" s="160" t="s">
        <v>3782</v>
      </c>
      <c r="H425" s="194" t="str">
        <f>REPLACE(SUBSTITUTE(SUBSTITUTE(SUBSTITUTE(SUBSTITUTE(SUBSTITUTE(TRIM(RTATimings[[#This Row],[Dep Txt]]), ": ",":"), "a.m", "AM",1), "p.m", "PM"),"  AM"," AM"),"  PM", " PM"), 9,100,"")</f>
        <v>10:00 AM</v>
      </c>
      <c r="I425" s="195">
        <f>TIMEVALUE(RTATimings[[#This Row],[Dep Tm Txt]])</f>
        <v>0.41666666666666669</v>
      </c>
      <c r="N42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0.41666666666666669</v>
      </c>
      <c r="O425" t="s">
        <v>3985</v>
      </c>
    </row>
    <row r="426" spans="1:15" ht="32" x14ac:dyDescent="0.35">
      <c r="A426" s="116" t="s">
        <v>3361</v>
      </c>
      <c r="B426" s="122"/>
      <c r="C426" s="122"/>
      <c r="D426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26" s="126" t="s">
        <v>3939</v>
      </c>
      <c r="F426" s="185" t="str">
        <f>VLOOKUP(RTATimings[[#This Row],[Route Code]], TrueRouteCodes[], 2, FALSE)</f>
        <v>PANAJI-MIRAMAR BCH-TALEIGAO</v>
      </c>
      <c r="G426" s="160" t="s">
        <v>3784</v>
      </c>
      <c r="H426" s="194" t="str">
        <f>REPLACE(SUBSTITUTE(SUBSTITUTE(SUBSTITUTE(SUBSTITUTE(SUBSTITUTE(TRIM(RTATimings[[#This Row],[Dep Txt]]), ": ",":"), "a.m", "AM",1), "p.m", "PM"),"  AM"," AM"),"  PM", " PM"), 9,100,"")</f>
        <v>11:30 AM</v>
      </c>
      <c r="I426" s="195">
        <f>TIMEVALUE(RTATimings[[#This Row],[Dep Tm Txt]])</f>
        <v>0.47916666666666669</v>
      </c>
      <c r="N42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0.47916666666666669</v>
      </c>
      <c r="O426" t="s">
        <v>3985</v>
      </c>
    </row>
    <row r="427" spans="1:15" ht="32" x14ac:dyDescent="0.35">
      <c r="A427" s="116" t="s">
        <v>3361</v>
      </c>
      <c r="B427" s="122"/>
      <c r="C427" s="122"/>
      <c r="D427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27" s="126" t="s">
        <v>3943</v>
      </c>
      <c r="F427" s="185" t="str">
        <f>VLOOKUP(RTATimings[[#This Row],[Route Code]], TrueRouteCodes[], 2, FALSE)</f>
        <v>PANAJI-StInez-TALEIGAO</v>
      </c>
      <c r="G427" s="160" t="s">
        <v>3786</v>
      </c>
      <c r="H427" s="194" t="str">
        <f>REPLACE(SUBSTITUTE(SUBSTITUTE(SUBSTITUTE(SUBSTITUTE(SUBSTITUTE(TRIM(RTATimings[[#This Row],[Dep Txt]]), ": ",":"), "a.m", "AM",1), "p.m", "PM"),"  AM"," AM"),"  PM", " PM"), 9,100,"")</f>
        <v>01:00 PM</v>
      </c>
      <c r="I427" s="195">
        <f>TIMEVALUE(RTATimings[[#This Row],[Dep Tm Txt]])</f>
        <v>0.54166666666666663</v>
      </c>
      <c r="N42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0.54166666666666663</v>
      </c>
      <c r="O427" t="s">
        <v>3985</v>
      </c>
    </row>
    <row r="428" spans="1:15" ht="32" x14ac:dyDescent="0.35">
      <c r="A428" s="116" t="s">
        <v>3361</v>
      </c>
      <c r="B428" s="122"/>
      <c r="C428" s="122"/>
      <c r="D428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28" s="126" t="s">
        <v>3939</v>
      </c>
      <c r="F428" s="185" t="str">
        <f>VLOOKUP(RTATimings[[#This Row],[Route Code]], TrueRouteCodes[], 2, FALSE)</f>
        <v>PANAJI-MIRAMAR BCH-TALEIGAO</v>
      </c>
      <c r="G428" s="160" t="s">
        <v>3788</v>
      </c>
      <c r="H428" s="194" t="str">
        <f>REPLACE(SUBSTITUTE(SUBSTITUTE(SUBSTITUTE(SUBSTITUTE(SUBSTITUTE(TRIM(RTATimings[[#This Row],[Dep Txt]]), ": ",":"), "a.m", "AM",1), "p.m", "PM"),"  AM"," AM"),"  PM", " PM"), 9,100,"")</f>
        <v>02:30 PM</v>
      </c>
      <c r="I428" s="195">
        <f>TIMEVALUE(RTATimings[[#This Row],[Dep Tm Txt]])</f>
        <v>0.60416666666666663</v>
      </c>
      <c r="N42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0.60416666666666663</v>
      </c>
      <c r="O428" t="s">
        <v>3985</v>
      </c>
    </row>
    <row r="429" spans="1:15" ht="32" x14ac:dyDescent="0.35">
      <c r="A429" s="116" t="s">
        <v>3361</v>
      </c>
      <c r="B429" s="122"/>
      <c r="C429" s="122"/>
      <c r="D429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29" s="126" t="s">
        <v>3943</v>
      </c>
      <c r="F429" s="185" t="str">
        <f>VLOOKUP(RTATimings[[#This Row],[Route Code]], TrueRouteCodes[], 2, FALSE)</f>
        <v>PANAJI-StInez-TALEIGAO</v>
      </c>
      <c r="G429" s="160" t="s">
        <v>3790</v>
      </c>
      <c r="H429" s="194" t="str">
        <f>REPLACE(SUBSTITUTE(SUBSTITUTE(SUBSTITUTE(SUBSTITUTE(SUBSTITUTE(TRIM(RTATimings[[#This Row],[Dep Txt]]), ": ",":"), "a.m", "AM",1), "p.m", "PM"),"  AM"," AM"),"  PM", " PM"), 9,100,"")</f>
        <v>04:00 PM</v>
      </c>
      <c r="I429" s="195">
        <f>TIMEVALUE(RTATimings[[#This Row],[Dep Tm Txt]])</f>
        <v>0.66666666666666663</v>
      </c>
      <c r="N42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0.66666666666666663</v>
      </c>
      <c r="O429" t="s">
        <v>3985</v>
      </c>
    </row>
    <row r="430" spans="1:15" ht="32" x14ac:dyDescent="0.35">
      <c r="A430" s="116" t="s">
        <v>3361</v>
      </c>
      <c r="B430" s="122"/>
      <c r="C430" s="122"/>
      <c r="D430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30" s="126" t="s">
        <v>3943</v>
      </c>
      <c r="F430" s="185" t="str">
        <f>VLOOKUP(RTATimings[[#This Row],[Route Code]], TrueRouteCodes[], 2, FALSE)</f>
        <v>PANAJI-StInez-TALEIGAO</v>
      </c>
      <c r="G430" s="160" t="s">
        <v>3792</v>
      </c>
      <c r="H430" s="194" t="str">
        <f>REPLACE(SUBSTITUTE(SUBSTITUTE(SUBSTITUTE(SUBSTITUTE(SUBSTITUTE(TRIM(RTATimings[[#This Row],[Dep Txt]]), ": ",":"), "a.m", "AM",1), "p.m", "PM"),"  AM"," AM"),"  PM", " PM"), 9,100,"")</f>
        <v>05:30 PM</v>
      </c>
      <c r="I430" s="195">
        <f>TIMEVALUE(RTATimings[[#This Row],[Dep Tm Txt]])</f>
        <v>0.72916666666666663</v>
      </c>
      <c r="N43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0.72916666666666663</v>
      </c>
      <c r="O430" t="s">
        <v>3985</v>
      </c>
    </row>
    <row r="431" spans="1:15" ht="32" x14ac:dyDescent="0.35">
      <c r="A431" s="116" t="s">
        <v>3361</v>
      </c>
      <c r="B431" s="122"/>
      <c r="C431" s="122"/>
      <c r="D431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31" s="126" t="s">
        <v>3943</v>
      </c>
      <c r="F431" s="185" t="str">
        <f>VLOOKUP(RTATimings[[#This Row],[Route Code]], TrueRouteCodes[], 2, FALSE)</f>
        <v>PANAJI-StInez-TALEIGAO</v>
      </c>
      <c r="G431" s="161" t="s">
        <v>3794</v>
      </c>
      <c r="H431" s="194" t="str">
        <f>REPLACE(SUBSTITUTE(SUBSTITUTE(SUBSTITUTE(SUBSTITUTE(SUBSTITUTE(TRIM(RTATimings[[#This Row],[Dep Txt]]), ": ",":"), "a.m", "AM",1), "p.m", "PM"),"  AM"," AM"),"  PM", " PM"), 9,100,"")</f>
        <v>07:00 PM</v>
      </c>
      <c r="I431" s="195">
        <f>TIMEVALUE(RTATimings[[#This Row],[Dep Tm Txt]])</f>
        <v>0.79166666666666663</v>
      </c>
      <c r="N43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0.79166666666666663</v>
      </c>
      <c r="O431" t="s">
        <v>3985</v>
      </c>
    </row>
    <row r="432" spans="1:15" ht="32" x14ac:dyDescent="0.35">
      <c r="A432" s="116" t="s">
        <v>3361</v>
      </c>
      <c r="B432" s="122"/>
      <c r="C432" s="122"/>
      <c r="D432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32" s="126" t="s">
        <v>3947</v>
      </c>
      <c r="F432" s="185" t="str">
        <f>VLOOKUP(RTATimings[[#This Row],[Route Code]], TrueRouteCodes[], 2, FALSE)</f>
        <v>TALEIGAO-StInez-PANAJI</v>
      </c>
      <c r="G432" s="162" t="s">
        <v>3779</v>
      </c>
      <c r="H432" s="194" t="str">
        <f>REPLACE(SUBSTITUTE(SUBSTITUTE(SUBSTITUTE(SUBSTITUTE(SUBSTITUTE(TRIM(RTATimings[[#This Row],[Dep Txt]]), ": ",":"), "a.m", "AM",1), "p.m", "PM"),"  AM"," AM"),"  PM", " PM"), 9,100,"")</f>
        <v>07:25 AM</v>
      </c>
      <c r="I432" s="195">
        <f>TIMEVALUE(RTATimings[[#This Row],[Dep Tm Txt]])</f>
        <v>0.30902777777777779</v>
      </c>
      <c r="N43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0.30902777777777779</v>
      </c>
      <c r="O432" t="s">
        <v>3985</v>
      </c>
    </row>
    <row r="433" spans="1:15" ht="32" x14ac:dyDescent="0.35">
      <c r="A433" s="116" t="s">
        <v>3361</v>
      </c>
      <c r="B433" s="122"/>
      <c r="C433" s="122"/>
      <c r="D433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33" s="126" t="s">
        <v>3945</v>
      </c>
      <c r="F433" s="185" t="str">
        <f>VLOOKUP(RTATimings[[#This Row],[Route Code]], TrueRouteCodes[], 2, FALSE)</f>
        <v>TALEIGAO-MIRAMAR BCH-PANAJI</v>
      </c>
      <c r="G433" s="162" t="s">
        <v>3781</v>
      </c>
      <c r="H433" s="194" t="str">
        <f>REPLACE(SUBSTITUTE(SUBSTITUTE(SUBSTITUTE(SUBSTITUTE(SUBSTITUTE(TRIM(RTATimings[[#This Row],[Dep Txt]]), ": ",":"), "a.m", "AM",1), "p.m", "PM"),"  AM"," AM"),"  PM", " PM"), 9,100,"")</f>
        <v>08:55 AM</v>
      </c>
      <c r="I433" s="195">
        <f>TIMEVALUE(RTATimings[[#This Row],[Dep Tm Txt]])</f>
        <v>0.37152777777777773</v>
      </c>
      <c r="N43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0.37152777777777773</v>
      </c>
      <c r="O433" t="s">
        <v>3985</v>
      </c>
    </row>
    <row r="434" spans="1:15" ht="32" x14ac:dyDescent="0.35">
      <c r="A434" s="116" t="s">
        <v>3361</v>
      </c>
      <c r="B434" s="122"/>
      <c r="C434" s="122"/>
      <c r="D434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34" s="126" t="s">
        <v>3945</v>
      </c>
      <c r="F434" s="185" t="str">
        <f>VLOOKUP(RTATimings[[#This Row],[Route Code]], TrueRouteCodes[], 2, FALSE)</f>
        <v>TALEIGAO-MIRAMAR BCH-PANAJI</v>
      </c>
      <c r="G434" s="162" t="s">
        <v>3783</v>
      </c>
      <c r="H434" s="194" t="str">
        <f>REPLACE(SUBSTITUTE(SUBSTITUTE(SUBSTITUTE(SUBSTITUTE(SUBSTITUTE(TRIM(RTATimings[[#This Row],[Dep Txt]]), ": ",":"), "a.m", "AM",1), "p.m", "PM"),"  AM"," AM"),"  PM", " PM"), 9,100,"")</f>
        <v>10:25 AM</v>
      </c>
      <c r="I434" s="195">
        <f>TIMEVALUE(RTATimings[[#This Row],[Dep Tm Txt]])</f>
        <v>0.43402777777777773</v>
      </c>
      <c r="N43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0.43402777777777773</v>
      </c>
      <c r="O434" t="s">
        <v>3985</v>
      </c>
    </row>
    <row r="435" spans="1:15" ht="32" x14ac:dyDescent="0.35">
      <c r="A435" s="116" t="s">
        <v>3361</v>
      </c>
      <c r="B435" s="122"/>
      <c r="C435" s="122"/>
      <c r="D435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35" s="126" t="s">
        <v>3945</v>
      </c>
      <c r="F435" s="185" t="str">
        <f>VLOOKUP(RTATimings[[#This Row],[Route Code]], TrueRouteCodes[], 2, FALSE)</f>
        <v>TALEIGAO-MIRAMAR BCH-PANAJI</v>
      </c>
      <c r="G435" s="162" t="s">
        <v>3785</v>
      </c>
      <c r="H435" s="194" t="str">
        <f>REPLACE(SUBSTITUTE(SUBSTITUTE(SUBSTITUTE(SUBSTITUTE(SUBSTITUTE(TRIM(RTATimings[[#This Row],[Dep Txt]]), ": ",":"), "a.m", "AM",1), "p.m", "PM"),"  AM"," AM"),"  PM", " PM"), 9,100,"")</f>
        <v>11:55 AM</v>
      </c>
      <c r="I435" s="195">
        <f>TIMEVALUE(RTATimings[[#This Row],[Dep Tm Txt]])</f>
        <v>0.49652777777777773</v>
      </c>
      <c r="N43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0.49652777777777773</v>
      </c>
      <c r="O435" t="s">
        <v>3985</v>
      </c>
    </row>
    <row r="436" spans="1:15" ht="32" x14ac:dyDescent="0.35">
      <c r="A436" s="116" t="s">
        <v>3361</v>
      </c>
      <c r="B436" s="122"/>
      <c r="C436" s="122"/>
      <c r="D436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36" s="126" t="s">
        <v>3945</v>
      </c>
      <c r="F436" s="185" t="str">
        <f>VLOOKUP(RTATimings[[#This Row],[Route Code]], TrueRouteCodes[], 2, FALSE)</f>
        <v>TALEIGAO-MIRAMAR BCH-PANAJI</v>
      </c>
      <c r="G436" s="162" t="s">
        <v>3787</v>
      </c>
      <c r="H436" s="194" t="str">
        <f>REPLACE(SUBSTITUTE(SUBSTITUTE(SUBSTITUTE(SUBSTITUTE(SUBSTITUTE(TRIM(RTATimings[[#This Row],[Dep Txt]]), ": ",":"), "a.m", "AM",1), "p.m", "PM"),"  AM"," AM"),"  PM", " PM"), 9,100,"")</f>
        <v>01:25 PM</v>
      </c>
      <c r="I436" s="195">
        <f>TIMEVALUE(RTATimings[[#This Row],[Dep Tm Txt]])</f>
        <v>0.55902777777777779</v>
      </c>
      <c r="N43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0.55902777777777779</v>
      </c>
      <c r="O436" t="s">
        <v>3985</v>
      </c>
    </row>
    <row r="437" spans="1:15" ht="32" x14ac:dyDescent="0.35">
      <c r="A437" s="116" t="s">
        <v>3361</v>
      </c>
      <c r="B437" s="122"/>
      <c r="C437" s="122"/>
      <c r="D437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37" s="126" t="s">
        <v>3945</v>
      </c>
      <c r="F437" s="185" t="str">
        <f>VLOOKUP(RTATimings[[#This Row],[Route Code]], TrueRouteCodes[], 2, FALSE)</f>
        <v>TALEIGAO-MIRAMAR BCH-PANAJI</v>
      </c>
      <c r="G437" s="162" t="s">
        <v>3789</v>
      </c>
      <c r="H437" s="194" t="str">
        <f>REPLACE(SUBSTITUTE(SUBSTITUTE(SUBSTITUTE(SUBSTITUTE(SUBSTITUTE(TRIM(RTATimings[[#This Row],[Dep Txt]]), ": ",":"), "a.m", "AM",1), "p.m", "PM"),"  AM"," AM"),"  PM", " PM"), 9,100,"")</f>
        <v>02:55 PM</v>
      </c>
      <c r="I437" s="195">
        <f>TIMEVALUE(RTATimings[[#This Row],[Dep Tm Txt]])</f>
        <v>0.62152777777777779</v>
      </c>
      <c r="N43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0.62152777777777779</v>
      </c>
      <c r="O437" t="s">
        <v>3985</v>
      </c>
    </row>
    <row r="438" spans="1:15" ht="32" x14ac:dyDescent="0.35">
      <c r="A438" s="116" t="s">
        <v>3361</v>
      </c>
      <c r="B438" s="122"/>
      <c r="C438" s="122"/>
      <c r="D438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38" s="126" t="s">
        <v>3945</v>
      </c>
      <c r="F438" s="185" t="str">
        <f>VLOOKUP(RTATimings[[#This Row],[Route Code]], TrueRouteCodes[], 2, FALSE)</f>
        <v>TALEIGAO-MIRAMAR BCH-PANAJI</v>
      </c>
      <c r="G438" s="162" t="s">
        <v>3791</v>
      </c>
      <c r="H438" s="194" t="str">
        <f>REPLACE(SUBSTITUTE(SUBSTITUTE(SUBSTITUTE(SUBSTITUTE(SUBSTITUTE(TRIM(RTATimings[[#This Row],[Dep Txt]]), ": ",":"), "a.m", "AM",1), "p.m", "PM"),"  AM"," AM"),"  PM", " PM"), 9,100,"")</f>
        <v>04:25 PM</v>
      </c>
      <c r="I438" s="195">
        <f>TIMEVALUE(RTATimings[[#This Row],[Dep Tm Txt]])</f>
        <v>0.68402777777777779</v>
      </c>
      <c r="N43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0.68402777777777779</v>
      </c>
      <c r="O438" t="s">
        <v>3985</v>
      </c>
    </row>
    <row r="439" spans="1:15" ht="32" x14ac:dyDescent="0.35">
      <c r="A439" s="116" t="s">
        <v>3361</v>
      </c>
      <c r="B439" s="122"/>
      <c r="C439" s="122"/>
      <c r="D439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39" s="126" t="s">
        <v>3945</v>
      </c>
      <c r="F439" s="185" t="str">
        <f>VLOOKUP(RTATimings[[#This Row],[Route Code]], TrueRouteCodes[], 2, FALSE)</f>
        <v>TALEIGAO-MIRAMAR BCH-PANAJI</v>
      </c>
      <c r="G439" s="162" t="s">
        <v>3793</v>
      </c>
      <c r="H439" s="194" t="str">
        <f>REPLACE(SUBSTITUTE(SUBSTITUTE(SUBSTITUTE(SUBSTITUTE(SUBSTITUTE(TRIM(RTATimings[[#This Row],[Dep Txt]]), ": ",":"), "a.m", "AM",1), "p.m", "PM"),"  AM"," AM"),"  PM", " PM"), 9,100,"")</f>
        <v>05:55 PM</v>
      </c>
      <c r="I439" s="195">
        <f>TIMEVALUE(RTATimings[[#This Row],[Dep Tm Txt]])</f>
        <v>0.74652777777777779</v>
      </c>
      <c r="N43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0.74652777777777779</v>
      </c>
      <c r="O439" t="s">
        <v>3985</v>
      </c>
    </row>
    <row r="440" spans="1:15" ht="32" x14ac:dyDescent="0.35">
      <c r="A440" s="116" t="s">
        <v>3361</v>
      </c>
      <c r="B440" s="122"/>
      <c r="C440" s="122"/>
      <c r="D440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40" s="126" t="s">
        <v>3945</v>
      </c>
      <c r="F440" s="185" t="str">
        <f>VLOOKUP(RTATimings[[#This Row],[Route Code]], TrueRouteCodes[], 2, FALSE)</f>
        <v>TALEIGAO-MIRAMAR BCH-PANAJI</v>
      </c>
      <c r="G440" s="163" t="s">
        <v>3795</v>
      </c>
      <c r="H440" s="194" t="str">
        <f>REPLACE(SUBSTITUTE(SUBSTITUTE(SUBSTITUTE(SUBSTITUTE(SUBSTITUTE(TRIM(RTATimings[[#This Row],[Dep Txt]]), ": ",":"), "a.m", "AM",1), "p.m", "PM"),"  AM"," AM"),"  PM", " PM"), 9,100,"")</f>
        <v>07:25 PM</v>
      </c>
      <c r="I440" s="195">
        <f>TIMEVALUE(RTATimings[[#This Row],[Dep Tm Txt]])</f>
        <v>0.80902777777777779</v>
      </c>
      <c r="N44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0.80902777777777779</v>
      </c>
      <c r="O440" t="s">
        <v>3985</v>
      </c>
    </row>
    <row r="441" spans="1:15" ht="34" x14ac:dyDescent="0.35">
      <c r="A441" s="116" t="s">
        <v>3363</v>
      </c>
      <c r="B441" s="122"/>
      <c r="C441" s="122"/>
      <c r="D441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41" s="126" t="s">
        <v>3929</v>
      </c>
      <c r="F441" s="185" t="str">
        <f>VLOOKUP(RTATimings[[#This Row],[Route Code]], TrueRouteCodes[], 2, FALSE)</f>
        <v>Kevnem-MIRAMAR BCH-PANAJI</v>
      </c>
      <c r="G441" s="164" t="s">
        <v>3796</v>
      </c>
      <c r="H441" s="194" t="str">
        <f>REPLACE(SUBSTITUTE(SUBSTITUTE(SUBSTITUTE(SUBSTITUTE(SUBSTITUTE(TRIM(RTATimings[[#This Row],[Dep Txt]]), ": ",":"), "a.m", "AM",1), "p.m", "PM"),"  AM"," AM"),"  PM", " PM"), 9,100,"")</f>
        <v>08:40 AM</v>
      </c>
      <c r="I441" s="195">
        <f>TIMEVALUE(RTATimings[[#This Row],[Dep Tm Txt]])</f>
        <v>0.3611111111111111</v>
      </c>
      <c r="N44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0.3611111111111111</v>
      </c>
      <c r="O441" t="s">
        <v>3985</v>
      </c>
    </row>
    <row r="442" spans="1:15" ht="34" x14ac:dyDescent="0.35">
      <c r="A442" s="116" t="s">
        <v>3363</v>
      </c>
      <c r="B442" s="122"/>
      <c r="C442" s="122"/>
      <c r="D442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42" s="126" t="s">
        <v>3929</v>
      </c>
      <c r="F442" s="185" t="str">
        <f>VLOOKUP(RTATimings[[#This Row],[Route Code]], TrueRouteCodes[], 2, FALSE)</f>
        <v>Kevnem-MIRAMAR BCH-PANAJI</v>
      </c>
      <c r="G442" s="164" t="s">
        <v>3802</v>
      </c>
      <c r="H442" s="194" t="str">
        <f>REPLACE(SUBSTITUTE(SUBSTITUTE(SUBSTITUTE(SUBSTITUTE(SUBSTITUTE(TRIM(RTATimings[[#This Row],[Dep Txt]]), ": ",":"), "a.m", "AM",1), "p.m", "PM"),"  AM"," AM"),"  PM", " PM"), 9,100,"")</f>
        <v>11:10 AM</v>
      </c>
      <c r="I442" s="195">
        <f>TIMEVALUE(RTATimings[[#This Row],[Dep Tm Txt]])</f>
        <v>0.46527777777777773</v>
      </c>
      <c r="N44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0.46527777777777773</v>
      </c>
      <c r="O442" t="s">
        <v>3985</v>
      </c>
    </row>
    <row r="443" spans="1:15" ht="34" x14ac:dyDescent="0.35">
      <c r="A443" s="116" t="s">
        <v>3363</v>
      </c>
      <c r="B443" s="122"/>
      <c r="C443" s="122"/>
      <c r="D443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43" s="126" t="s">
        <v>3937</v>
      </c>
      <c r="F443" s="185" t="str">
        <f>VLOOKUP(RTATimings[[#This Row],[Route Code]], TrueRouteCodes[], 2, FALSE)</f>
        <v>PANAJI-MIRAMAR BCH-Kevnem</v>
      </c>
      <c r="G443" s="164" t="s">
        <v>3797</v>
      </c>
      <c r="H443" s="194" t="str">
        <f>REPLACE(SUBSTITUTE(SUBSTITUTE(SUBSTITUTE(SUBSTITUTE(SUBSTITUTE(TRIM(RTATimings[[#This Row],[Dep Txt]]), ": ",":"), "a.m", "AM",1), "p.m", "PM"),"  AM"," AM"),"  PM", " PM"), 9,100,"")</f>
        <v>08:15 AM</v>
      </c>
      <c r="I443" s="195">
        <f>TIMEVALUE(RTATimings[[#This Row],[Dep Tm Txt]])</f>
        <v>0.34375</v>
      </c>
      <c r="N44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0.34375</v>
      </c>
      <c r="O443" t="s">
        <v>3985</v>
      </c>
    </row>
    <row r="444" spans="1:15" ht="34" x14ac:dyDescent="0.35">
      <c r="A444" s="116" t="s">
        <v>3363</v>
      </c>
      <c r="B444" s="122"/>
      <c r="C444" s="122"/>
      <c r="D444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44" s="126" t="s">
        <v>4171</v>
      </c>
      <c r="F444" s="185" t="str">
        <f>VLOOKUP(RTATimings[[#This Row],[Route Code]], TrueRouteCodes[], 2, FALSE)</f>
        <v>PANAJI-MIRAMAR BCH-GOA UNVRSTY</v>
      </c>
      <c r="G444" s="164" t="s">
        <v>3799</v>
      </c>
      <c r="H444" s="194" t="str">
        <f>REPLACE(SUBSTITUTE(SUBSTITUTE(SUBSTITUTE(SUBSTITUTE(SUBSTITUTE(TRIM(RTATimings[[#This Row],[Dep Txt]]), ": ",":"), "a.m", "AM",1), "p.m", "PM"),"  AM"," AM"),"  PM", " PM"), 9,100,"")</f>
        <v>09:35 AM</v>
      </c>
      <c r="I444" s="195">
        <f>TIMEVALUE(RTATimings[[#This Row],[Dep Tm Txt]])</f>
        <v>0.39930555555555558</v>
      </c>
      <c r="N44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0.39930555555555558</v>
      </c>
      <c r="O444" t="s">
        <v>3985</v>
      </c>
    </row>
    <row r="445" spans="1:15" ht="34" x14ac:dyDescent="0.35">
      <c r="A445" s="116" t="s">
        <v>3363</v>
      </c>
      <c r="B445" s="122"/>
      <c r="C445" s="122"/>
      <c r="D445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45" s="126" t="s">
        <v>4172</v>
      </c>
      <c r="F445" s="185" t="str">
        <f>VLOOKUP(RTATimings[[#This Row],[Route Code]], TrueRouteCodes[], 2, FALSE)</f>
        <v>PANAJI-StInez-Kevnem</v>
      </c>
      <c r="G445" s="164" t="s">
        <v>3801</v>
      </c>
      <c r="H445" s="194" t="str">
        <f>REPLACE(SUBSTITUTE(SUBSTITUTE(SUBSTITUTE(SUBSTITUTE(SUBSTITUTE(TRIM(RTATimings[[#This Row],[Dep Txt]]), ": ",":"), "a.m", "AM",1), "p.m", "PM"),"  AM"," AM"),"  PM", " PM"), 9,100,"")</f>
        <v>10:45 AM</v>
      </c>
      <c r="I445" s="195">
        <f>TIMEVALUE(RTATimings[[#This Row],[Dep Tm Txt]])</f>
        <v>0.44791666666666669</v>
      </c>
      <c r="N44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0.44791666666666669</v>
      </c>
      <c r="O445" t="s">
        <v>3985</v>
      </c>
    </row>
    <row r="446" spans="1:15" ht="34" x14ac:dyDescent="0.35">
      <c r="A446" s="116" t="s">
        <v>3363</v>
      </c>
      <c r="B446" s="122"/>
      <c r="C446" s="122"/>
      <c r="D446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46" s="126" t="s">
        <v>4171</v>
      </c>
      <c r="F446" s="185" t="str">
        <f>VLOOKUP(RTATimings[[#This Row],[Route Code]], TrueRouteCodes[], 2, FALSE)</f>
        <v>PANAJI-MIRAMAR BCH-GOA UNVRSTY</v>
      </c>
      <c r="G446" s="164" t="s">
        <v>3803</v>
      </c>
      <c r="H446" s="194" t="str">
        <f>REPLACE(SUBSTITUTE(SUBSTITUTE(SUBSTITUTE(SUBSTITUTE(SUBSTITUTE(TRIM(RTATimings[[#This Row],[Dep Txt]]), ": ",":"), "a.m", "AM",1), "p.m", "PM"),"  AM"," AM"),"  PM", " PM"), 9,100,"")</f>
        <v>11:50 AM</v>
      </c>
      <c r="I446" s="195">
        <f>TIMEVALUE(RTATimings[[#This Row],[Dep Tm Txt]])</f>
        <v>0.49305555555555558</v>
      </c>
      <c r="N44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0.49305555555555558</v>
      </c>
      <c r="O446" t="s">
        <v>3985</v>
      </c>
    </row>
    <row r="447" spans="1:15" ht="34" x14ac:dyDescent="0.35">
      <c r="A447" s="116" t="s">
        <v>3363</v>
      </c>
      <c r="B447" s="122"/>
      <c r="C447" s="122"/>
      <c r="D447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47" s="126" t="s">
        <v>4171</v>
      </c>
      <c r="F447" s="185" t="str">
        <f>VLOOKUP(RTATimings[[#This Row],[Route Code]], TrueRouteCodes[], 2, FALSE)</f>
        <v>PANAJI-MIRAMAR BCH-GOA UNVRSTY</v>
      </c>
      <c r="G447" s="164" t="s">
        <v>3805</v>
      </c>
      <c r="H447" s="194" t="str">
        <f>REPLACE(SUBSTITUTE(SUBSTITUTE(SUBSTITUTE(SUBSTITUTE(SUBSTITUTE(TRIM(RTATimings[[#This Row],[Dep Txt]]), ": ",":"), "a.m", "AM",1), "p.m", "PM"),"  AM"," AM"),"  PM", " PM"), 9,100,"")</f>
        <v>01:40 PM</v>
      </c>
      <c r="I447" s="195">
        <f>TIMEVALUE(RTATimings[[#This Row],[Dep Tm Txt]])</f>
        <v>0.56944444444444442</v>
      </c>
      <c r="N44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0.56944444444444442</v>
      </c>
      <c r="O447" t="s">
        <v>3985</v>
      </c>
    </row>
    <row r="448" spans="1:15" ht="34" x14ac:dyDescent="0.35">
      <c r="A448" s="116" t="s">
        <v>3363</v>
      </c>
      <c r="B448" s="122"/>
      <c r="C448" s="122"/>
      <c r="D448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48" s="126" t="s">
        <v>4171</v>
      </c>
      <c r="F448" s="185" t="str">
        <f>VLOOKUP(RTATimings[[#This Row],[Route Code]], TrueRouteCodes[], 2, FALSE)</f>
        <v>PANAJI-MIRAMAR BCH-GOA UNVRSTY</v>
      </c>
      <c r="G448" s="164" t="s">
        <v>3807</v>
      </c>
      <c r="H448" s="194" t="str">
        <f>REPLACE(SUBSTITUTE(SUBSTITUTE(SUBSTITUTE(SUBSTITUTE(SUBSTITUTE(TRIM(RTATimings[[#This Row],[Dep Txt]]), ": ",":"), "a.m", "AM",1), "p.m", "PM"),"  AM"," AM"),"  PM", " PM"), 9,100,"")</f>
        <v>03:15 PM</v>
      </c>
      <c r="I448" s="195">
        <f>TIMEVALUE(RTATimings[[#This Row],[Dep Tm Txt]])</f>
        <v>0.63541666666666663</v>
      </c>
      <c r="N44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0.63541666666666663</v>
      </c>
      <c r="O448" t="s">
        <v>3985</v>
      </c>
    </row>
    <row r="449" spans="1:16" ht="34" x14ac:dyDescent="0.35">
      <c r="A449" s="116" t="s">
        <v>3363</v>
      </c>
      <c r="B449" s="122"/>
      <c r="C449" s="122"/>
      <c r="D449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49" s="126" t="s">
        <v>4171</v>
      </c>
      <c r="F449" s="185" t="str">
        <f>VLOOKUP(RTATimings[[#This Row],[Route Code]], TrueRouteCodes[], 2, FALSE)</f>
        <v>PANAJI-MIRAMAR BCH-GOA UNVRSTY</v>
      </c>
      <c r="G449" s="164" t="s">
        <v>3809</v>
      </c>
      <c r="H449" s="194" t="str">
        <f>REPLACE(SUBSTITUTE(SUBSTITUTE(SUBSTITUTE(SUBSTITUTE(SUBSTITUTE(TRIM(RTATimings[[#This Row],[Dep Txt]]), ": ",":"), "a.m", "AM",1), "p.m", "PM"),"  AM"," AM"),"  PM", " PM"), 9,100,"")</f>
        <v>04:20 PM</v>
      </c>
      <c r="I449" s="195">
        <f>TIMEVALUE(RTATimings[[#This Row],[Dep Tm Txt]])</f>
        <v>0.68055555555555547</v>
      </c>
      <c r="N44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0.68055555555555547</v>
      </c>
      <c r="O449" t="s">
        <v>3985</v>
      </c>
    </row>
    <row r="450" spans="1:16" ht="34" x14ac:dyDescent="0.35">
      <c r="A450" s="116" t="s">
        <v>3363</v>
      </c>
      <c r="B450" s="122"/>
      <c r="C450" s="122"/>
      <c r="D450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50" s="126" t="s">
        <v>4171</v>
      </c>
      <c r="F450" s="185" t="str">
        <f>VLOOKUP(RTATimings[[#This Row],[Route Code]], TrueRouteCodes[], 2, FALSE)</f>
        <v>PANAJI-MIRAMAR BCH-GOA UNVRSTY</v>
      </c>
      <c r="G450" s="164" t="s">
        <v>3811</v>
      </c>
      <c r="H450" s="194" t="str">
        <f>REPLACE(SUBSTITUTE(SUBSTITUTE(SUBSTITUTE(SUBSTITUTE(SUBSTITUTE(TRIM(RTATimings[[#This Row],[Dep Txt]]), ": ",":"), "a.m", "AM",1), "p.m", "PM"),"  AM"," AM"),"  PM", " PM"), 9,100,"")</f>
        <v>06:10 PM</v>
      </c>
      <c r="I450" s="195">
        <f>TIMEVALUE(RTATimings[[#This Row],[Dep Tm Txt]])</f>
        <v>0.75694444444444453</v>
      </c>
      <c r="N45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0.75694444444444453</v>
      </c>
      <c r="O450" t="s">
        <v>3985</v>
      </c>
    </row>
    <row r="451" spans="1:16" ht="34" x14ac:dyDescent="0.35">
      <c r="A451" s="116" t="s">
        <v>3363</v>
      </c>
      <c r="B451" s="122"/>
      <c r="C451" s="122"/>
      <c r="D451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51" s="126" t="s">
        <v>4171</v>
      </c>
      <c r="F451" s="185" t="str">
        <f>VLOOKUP(RTATimings[[#This Row],[Route Code]], TrueRouteCodes[], 2, FALSE)</f>
        <v>PANAJI-MIRAMAR BCH-GOA UNVRSTY</v>
      </c>
      <c r="G451" s="164" t="s">
        <v>3813</v>
      </c>
      <c r="H451" s="194" t="str">
        <f>REPLACE(SUBSTITUTE(SUBSTITUTE(SUBSTITUTE(SUBSTITUTE(SUBSTITUTE(TRIM(RTATimings[[#This Row],[Dep Txt]]), ": ",":"), "a.m", "AM",1), "p.m", "PM"),"  AM"," AM"),"  PM", " PM"), 9,100,"")</f>
        <v>07:50 PM</v>
      </c>
      <c r="I451" s="195">
        <f>TIMEVALUE(RTATimings[[#This Row],[Dep Tm Txt]])</f>
        <v>0.82638888888888884</v>
      </c>
      <c r="N45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0.82638888888888884</v>
      </c>
      <c r="O451" t="s">
        <v>3985</v>
      </c>
    </row>
    <row r="452" spans="1:16" ht="34" x14ac:dyDescent="0.35">
      <c r="A452" s="116" t="s">
        <v>3363</v>
      </c>
      <c r="B452" s="122"/>
      <c r="C452" s="122"/>
      <c r="D452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52" s="126" t="s">
        <v>4176</v>
      </c>
      <c r="F452" s="185" t="str">
        <f>VLOOKUP(RTATimings[[#This Row],[Route Code]], TrueRouteCodes[], 2, FALSE)</f>
        <v>GOA UNVRSTY-MIRAMAR BCH-PANAJI</v>
      </c>
      <c r="G452" s="164" t="s">
        <v>3798</v>
      </c>
      <c r="H452" s="194" t="str">
        <f>REPLACE(SUBSTITUTE(SUBSTITUTE(SUBSTITUTE(SUBSTITUTE(SUBSTITUTE(TRIM(RTATimings[[#This Row],[Dep Txt]]), ": ",":"), "a.m", "AM",1), "p.m", "PM"),"  AM"," AM"),"  PM", " PM"), 9,100,"")</f>
        <v>07:30 AM</v>
      </c>
      <c r="I452" s="195">
        <f>TIMEVALUE(RTATimings[[#This Row],[Dep Tm Txt]])</f>
        <v>0.3125</v>
      </c>
      <c r="N45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0.3125</v>
      </c>
      <c r="O452" t="s">
        <v>3985</v>
      </c>
    </row>
    <row r="453" spans="1:16" ht="34" x14ac:dyDescent="0.35">
      <c r="A453" s="116" t="s">
        <v>3363</v>
      </c>
      <c r="B453" s="122"/>
      <c r="C453" s="122"/>
      <c r="D453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53" s="126" t="s">
        <v>4176</v>
      </c>
      <c r="F453" s="185" t="str">
        <f>VLOOKUP(RTATimings[[#This Row],[Route Code]], TrueRouteCodes[], 2, FALSE)</f>
        <v>GOA UNVRSTY-MIRAMAR BCH-PANAJI</v>
      </c>
      <c r="G453" s="164" t="s">
        <v>3800</v>
      </c>
      <c r="H453" s="194" t="str">
        <f>REPLACE(SUBSTITUTE(SUBSTITUTE(SUBSTITUTE(SUBSTITUTE(SUBSTITUTE(TRIM(RTATimings[[#This Row],[Dep Txt]]), ": ",":"), "a.m", "AM",1), "p.m", "PM"),"  AM"," AM"),"  PM", " PM"), 9,100,"")</f>
        <v>10:20 AM</v>
      </c>
      <c r="I453" s="195">
        <f>TIMEVALUE(RTATimings[[#This Row],[Dep Tm Txt]])</f>
        <v>0.43055555555555558</v>
      </c>
      <c r="N45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0.43055555555555558</v>
      </c>
      <c r="O453" t="s">
        <v>3985</v>
      </c>
    </row>
    <row r="454" spans="1:16" ht="34" x14ac:dyDescent="0.35">
      <c r="A454" s="116" t="s">
        <v>3363</v>
      </c>
      <c r="B454" s="122"/>
      <c r="C454" s="122"/>
      <c r="D454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54" s="126" t="s">
        <v>4176</v>
      </c>
      <c r="F454" s="185" t="str">
        <f>VLOOKUP(RTATimings[[#This Row],[Route Code]], TrueRouteCodes[], 2, FALSE)</f>
        <v>GOA UNVRSTY-MIRAMAR BCH-PANAJI</v>
      </c>
      <c r="G454" s="164" t="s">
        <v>3804</v>
      </c>
      <c r="H454" s="194" t="str">
        <f>REPLACE(SUBSTITUTE(SUBSTITUTE(SUBSTITUTE(SUBSTITUTE(SUBSTITUTE(TRIM(RTATimings[[#This Row],[Dep Txt]]), ": ",":"), "a.m", "AM",1), "p.m", "PM"),"  AM"," AM"),"  PM", " PM"), 9,100,"")</f>
        <v>12:45 PM</v>
      </c>
      <c r="I454" s="195">
        <f>TIMEVALUE(RTATimings[[#This Row],[Dep Tm Txt]])</f>
        <v>0.53125</v>
      </c>
      <c r="N45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0.53125</v>
      </c>
      <c r="O454" t="s">
        <v>3985</v>
      </c>
    </row>
    <row r="455" spans="1:16" ht="34" x14ac:dyDescent="0.35">
      <c r="A455" s="116" t="s">
        <v>3363</v>
      </c>
      <c r="B455" s="122"/>
      <c r="C455" s="122"/>
      <c r="D455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55" s="126" t="s">
        <v>4176</v>
      </c>
      <c r="F455" s="185" t="str">
        <f>VLOOKUP(RTATimings[[#This Row],[Route Code]], TrueRouteCodes[], 2, FALSE)</f>
        <v>GOA UNVRSTY-MIRAMAR BCH-PANAJI</v>
      </c>
      <c r="G455" s="164" t="s">
        <v>3806</v>
      </c>
      <c r="H455" s="194" t="str">
        <f>REPLACE(SUBSTITUTE(SUBSTITUTE(SUBSTITUTE(SUBSTITUTE(SUBSTITUTE(TRIM(RTATimings[[#This Row],[Dep Txt]]), ": ",":"), "a.m", "AM",1), "p.m", "PM"),"  AM"," AM"),"  PM", " PM"), 9,100,"")</f>
        <v>02:30 PM</v>
      </c>
      <c r="I455" s="195">
        <f>TIMEVALUE(RTATimings[[#This Row],[Dep Tm Txt]])</f>
        <v>0.60416666666666663</v>
      </c>
      <c r="N45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0.60416666666666663</v>
      </c>
      <c r="O455" t="s">
        <v>3985</v>
      </c>
    </row>
    <row r="456" spans="1:16" ht="34" x14ac:dyDescent="0.35">
      <c r="A456" s="116" t="s">
        <v>3363</v>
      </c>
      <c r="B456" s="122"/>
      <c r="C456" s="122"/>
      <c r="D456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56" s="126" t="s">
        <v>4176</v>
      </c>
      <c r="F456" s="185" t="str">
        <f>VLOOKUP(RTATimings[[#This Row],[Route Code]], TrueRouteCodes[], 2, FALSE)</f>
        <v>GOA UNVRSTY-MIRAMAR BCH-PANAJI</v>
      </c>
      <c r="G456" s="164" t="s">
        <v>3808</v>
      </c>
      <c r="H456" s="194" t="str">
        <f>REPLACE(SUBSTITUTE(SUBSTITUTE(SUBSTITUTE(SUBSTITUTE(SUBSTITUTE(TRIM(RTATimings[[#This Row],[Dep Txt]]), ": ",":"), "a.m", "AM",1), "p.m", "PM"),"  AM"," AM"),"  PM", " PM"), 9,100,"")</f>
        <v>03:50 PM</v>
      </c>
      <c r="I456" s="195">
        <f>TIMEVALUE(RTATimings[[#This Row],[Dep Tm Txt]])</f>
        <v>0.65972222222222221</v>
      </c>
      <c r="N45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0.65972222222222221</v>
      </c>
      <c r="O456" t="s">
        <v>3985</v>
      </c>
    </row>
    <row r="457" spans="1:16" ht="34" x14ac:dyDescent="0.35">
      <c r="A457" s="116" t="s">
        <v>3363</v>
      </c>
      <c r="B457" s="122"/>
      <c r="C457" s="122"/>
      <c r="D457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57" s="126" t="s">
        <v>4176</v>
      </c>
      <c r="F457" s="185" t="str">
        <f>VLOOKUP(RTATimings[[#This Row],[Route Code]], TrueRouteCodes[], 2, FALSE)</f>
        <v>GOA UNVRSTY-MIRAMAR BCH-PANAJI</v>
      </c>
      <c r="G457" s="164" t="s">
        <v>3810</v>
      </c>
      <c r="H457" s="194" t="str">
        <f>REPLACE(SUBSTITUTE(SUBSTITUTE(SUBSTITUTE(SUBSTITUTE(SUBSTITUTE(TRIM(RTATimings[[#This Row],[Dep Txt]]), ": ",":"), "a.m", "AM",1), "p.m", "PM"),"  AM"," AM"),"  PM", " PM"), 9,100,"")</f>
        <v>05:10 PM</v>
      </c>
      <c r="I457" s="195">
        <f>TIMEVALUE(RTATimings[[#This Row],[Dep Tm Txt]])</f>
        <v>0.71527777777777779</v>
      </c>
      <c r="N45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0.71527777777777779</v>
      </c>
      <c r="O457" t="s">
        <v>3985</v>
      </c>
    </row>
    <row r="458" spans="1:16" ht="34" x14ac:dyDescent="0.35">
      <c r="A458" s="116" t="s">
        <v>3363</v>
      </c>
      <c r="B458" s="122"/>
      <c r="C458" s="122"/>
      <c r="D458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58" s="126" t="s">
        <v>4176</v>
      </c>
      <c r="F458" s="185" t="str">
        <f>VLOOKUP(RTATimings[[#This Row],[Route Code]], TrueRouteCodes[], 2, FALSE)</f>
        <v>GOA UNVRSTY-MIRAMAR BCH-PANAJI</v>
      </c>
      <c r="G458" s="164" t="s">
        <v>3812</v>
      </c>
      <c r="H458" s="194" t="str">
        <f>REPLACE(SUBSTITUTE(SUBSTITUTE(SUBSTITUTE(SUBSTITUTE(SUBSTITUTE(TRIM(RTATimings[[#This Row],[Dep Txt]]), ": ",":"), "a.m", "AM",1), "p.m", "PM"),"  AM"," AM"),"  PM", " PM"), 9,100,"")</f>
        <v>07:00 PM</v>
      </c>
      <c r="I458" s="195">
        <f>TIMEVALUE(RTATimings[[#This Row],[Dep Tm Txt]])</f>
        <v>0.79166666666666663</v>
      </c>
      <c r="N45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0.79166666666666663</v>
      </c>
      <c r="O458" t="s">
        <v>3985</v>
      </c>
    </row>
    <row r="459" spans="1:16" ht="17" x14ac:dyDescent="0.35">
      <c r="A459" s="116" t="s">
        <v>3365</v>
      </c>
      <c r="B459" s="122"/>
      <c r="C459" s="122"/>
      <c r="D459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59" s="126"/>
      <c r="F459" s="185" t="e">
        <f>VLOOKUP(RTATimings[[#This Row],[Route Code]], TrueRouteCodes[], 2, FALSE)</f>
        <v>#N/A</v>
      </c>
      <c r="G459" s="159" t="s">
        <v>3403</v>
      </c>
      <c r="H459" s="194" t="str">
        <f>REPLACE(SUBSTITUTE(SUBSTITUTE(SUBSTITUTE(SUBSTITUTE(SUBSTITUTE(TRIM(RTATimings[[#This Row],[Dep Txt]]), ": ",":"), "a.m", "AM",1), "p.m", "PM"),"  AM"," AM"),"  PM", " PM"), 9,100,"")</f>
        <v>06:45 AM</v>
      </c>
      <c r="I459" s="195">
        <f>TIMEVALUE(RTATimings[[#This Row],[Dep Tm Txt]])</f>
        <v>0.28125</v>
      </c>
      <c r="N4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59" t="s">
        <v>3985</v>
      </c>
      <c r="P459" t="s">
        <v>4179</v>
      </c>
    </row>
    <row r="460" spans="1:16" ht="17" x14ac:dyDescent="0.35">
      <c r="A460" s="116" t="s">
        <v>3365</v>
      </c>
      <c r="B460" s="122"/>
      <c r="C460" s="122"/>
      <c r="D460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60" s="126"/>
      <c r="F460" s="185" t="e">
        <f>VLOOKUP(RTATimings[[#This Row],[Route Code]], TrueRouteCodes[], 2, FALSE)</f>
        <v>#N/A</v>
      </c>
      <c r="G460" s="159" t="s">
        <v>3562</v>
      </c>
      <c r="H460" s="194" t="str">
        <f>REPLACE(SUBSTITUTE(SUBSTITUTE(SUBSTITUTE(SUBSTITUTE(SUBSTITUTE(TRIM(RTATimings[[#This Row],[Dep Txt]]), ": ",":"), "a.m", "AM",1), "p.m", "PM"),"  AM"," AM"),"  PM", " PM"), 9,100,"")</f>
        <v>08:15 AM</v>
      </c>
      <c r="I460" s="195">
        <f>TIMEVALUE(RTATimings[[#This Row],[Dep Tm Txt]])</f>
        <v>0.34375</v>
      </c>
      <c r="N4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60" t="s">
        <v>3985</v>
      </c>
    </row>
    <row r="461" spans="1:16" ht="17" x14ac:dyDescent="0.35">
      <c r="A461" s="116" t="s">
        <v>3365</v>
      </c>
      <c r="B461" s="122"/>
      <c r="C461" s="122"/>
      <c r="D461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61" s="126"/>
      <c r="F461" s="185" t="e">
        <f>VLOOKUP(RTATimings[[#This Row],[Route Code]], TrueRouteCodes[], 2, FALSE)</f>
        <v>#N/A</v>
      </c>
      <c r="G461" s="159" t="s">
        <v>3514</v>
      </c>
      <c r="H461" s="194" t="str">
        <f>REPLACE(SUBSTITUTE(SUBSTITUTE(SUBSTITUTE(SUBSTITUTE(SUBSTITUTE(TRIM(RTATimings[[#This Row],[Dep Txt]]), ": ",":"), "a.m", "AM",1), "p.m", "PM"),"  AM"," AM"),"  PM", " PM"), 9,100,"")</f>
        <v>09:45 AM</v>
      </c>
      <c r="I461" s="195">
        <f>TIMEVALUE(RTATimings[[#This Row],[Dep Tm Txt]])</f>
        <v>0.40625</v>
      </c>
      <c r="N4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61" t="s">
        <v>3985</v>
      </c>
    </row>
    <row r="462" spans="1:16" ht="17" x14ac:dyDescent="0.35">
      <c r="A462" s="116" t="s">
        <v>3365</v>
      </c>
      <c r="B462" s="122"/>
      <c r="C462" s="122"/>
      <c r="D462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62" s="126"/>
      <c r="F462" s="185" t="e">
        <f>VLOOKUP(RTATimings[[#This Row],[Route Code]], TrueRouteCodes[], 2, FALSE)</f>
        <v>#N/A</v>
      </c>
      <c r="G462" s="159" t="s">
        <v>3591</v>
      </c>
      <c r="H462" s="194" t="str">
        <f>REPLACE(SUBSTITUTE(SUBSTITUTE(SUBSTITUTE(SUBSTITUTE(SUBSTITUTE(TRIM(RTATimings[[#This Row],[Dep Txt]]), ": ",":"), "a.m", "AM",1), "p.m", "PM"),"  AM"," AM"),"  PM", " PM"), 9,100,"")</f>
        <v>11:15 AM</v>
      </c>
      <c r="I462" s="195">
        <f>TIMEVALUE(RTATimings[[#This Row],[Dep Tm Txt]])</f>
        <v>0.46875</v>
      </c>
      <c r="N4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62" t="s">
        <v>3985</v>
      </c>
    </row>
    <row r="463" spans="1:16" ht="17" x14ac:dyDescent="0.35">
      <c r="A463" s="116" t="s">
        <v>3365</v>
      </c>
      <c r="B463" s="122"/>
      <c r="C463" s="122"/>
      <c r="D463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63" s="126"/>
      <c r="F463" s="185" t="e">
        <f>VLOOKUP(RTATimings[[#This Row],[Route Code]], TrueRouteCodes[], 2, FALSE)</f>
        <v>#N/A</v>
      </c>
      <c r="G463" s="159" t="s">
        <v>3473</v>
      </c>
      <c r="H463" s="194" t="str">
        <f>REPLACE(SUBSTITUTE(SUBSTITUTE(SUBSTITUTE(SUBSTITUTE(SUBSTITUTE(TRIM(RTATimings[[#This Row],[Dep Txt]]), ": ",":"), "a.m", "AM",1), "p.m", "PM"),"  AM"," AM"),"  PM", " PM"), 9,100,"")</f>
        <v>12:45 PM</v>
      </c>
      <c r="I463" s="195">
        <f>TIMEVALUE(RTATimings[[#This Row],[Dep Tm Txt]])</f>
        <v>0.53125</v>
      </c>
      <c r="N4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63" t="s">
        <v>3985</v>
      </c>
    </row>
    <row r="464" spans="1:16" ht="17" x14ac:dyDescent="0.35">
      <c r="A464" s="116" t="s">
        <v>3365</v>
      </c>
      <c r="B464" s="122"/>
      <c r="C464" s="122"/>
      <c r="D464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64" s="126"/>
      <c r="F464" s="185" t="e">
        <f>VLOOKUP(RTATimings[[#This Row],[Route Code]], TrueRouteCodes[], 2, FALSE)</f>
        <v>#N/A</v>
      </c>
      <c r="G464" s="159" t="s">
        <v>2892</v>
      </c>
      <c r="H464" s="194" t="str">
        <f>REPLACE(SUBSTITUTE(SUBSTITUTE(SUBSTITUTE(SUBSTITUTE(SUBSTITUTE(TRIM(RTATimings[[#This Row],[Dep Txt]]), ": ",":"), "a.m", "AM",1), "p.m", "PM"),"  AM"," AM"),"  PM", " PM"), 9,100,"")</f>
        <v>02:15 PM</v>
      </c>
      <c r="I464" s="195">
        <f>TIMEVALUE(RTATimings[[#This Row],[Dep Tm Txt]])</f>
        <v>0.59375</v>
      </c>
      <c r="N4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64" t="s">
        <v>3985</v>
      </c>
    </row>
    <row r="465" spans="1:15" ht="17" x14ac:dyDescent="0.35">
      <c r="A465" s="116" t="s">
        <v>3365</v>
      </c>
      <c r="B465" s="122"/>
      <c r="C465" s="122"/>
      <c r="D465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65" s="126"/>
      <c r="F465" s="185" t="e">
        <f>VLOOKUP(RTATimings[[#This Row],[Route Code]], TrueRouteCodes[], 2, FALSE)</f>
        <v>#N/A</v>
      </c>
      <c r="G465" s="159" t="s">
        <v>3554</v>
      </c>
      <c r="H465" s="194" t="str">
        <f>REPLACE(SUBSTITUTE(SUBSTITUTE(SUBSTITUTE(SUBSTITUTE(SUBSTITUTE(TRIM(RTATimings[[#This Row],[Dep Txt]]), ": ",":"), "a.m", "AM",1), "p.m", "PM"),"  AM"," AM"),"  PM", " PM"), 9,100,"")</f>
        <v>03:45 PM</v>
      </c>
      <c r="I465" s="195">
        <f>TIMEVALUE(RTATimings[[#This Row],[Dep Tm Txt]])</f>
        <v>0.65625</v>
      </c>
      <c r="N4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65" t="s">
        <v>3985</v>
      </c>
    </row>
    <row r="466" spans="1:15" ht="17" x14ac:dyDescent="0.35">
      <c r="A466" s="116" t="s">
        <v>3365</v>
      </c>
      <c r="B466" s="122"/>
      <c r="C466" s="122"/>
      <c r="D466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66" s="126"/>
      <c r="F466" s="185" t="e">
        <f>VLOOKUP(RTATimings[[#This Row],[Route Code]], TrueRouteCodes[], 2, FALSE)</f>
        <v>#N/A</v>
      </c>
      <c r="G466" s="159" t="s">
        <v>2894</v>
      </c>
      <c r="H466" s="194" t="str">
        <f>REPLACE(SUBSTITUTE(SUBSTITUTE(SUBSTITUTE(SUBSTITUTE(SUBSTITUTE(TRIM(RTATimings[[#This Row],[Dep Txt]]), ": ",":"), "a.m", "AM",1), "p.m", "PM"),"  AM"," AM"),"  PM", " PM"), 9,100,"")</f>
        <v>05:15 PM</v>
      </c>
      <c r="I466" s="195">
        <f>TIMEVALUE(RTATimings[[#This Row],[Dep Tm Txt]])</f>
        <v>0.71875</v>
      </c>
      <c r="N4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66" t="s">
        <v>3985</v>
      </c>
    </row>
    <row r="467" spans="1:15" ht="17" x14ac:dyDescent="0.35">
      <c r="A467" s="116" t="s">
        <v>3365</v>
      </c>
      <c r="B467" s="122"/>
      <c r="C467" s="122"/>
      <c r="D467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67" s="126"/>
      <c r="F467" s="185" t="e">
        <f>VLOOKUP(RTATimings[[#This Row],[Route Code]], TrueRouteCodes[], 2, FALSE)</f>
        <v>#N/A</v>
      </c>
      <c r="G467" s="159" t="s">
        <v>3409</v>
      </c>
      <c r="H467" s="194" t="str">
        <f>REPLACE(SUBSTITUTE(SUBSTITUTE(SUBSTITUTE(SUBSTITUTE(SUBSTITUTE(TRIM(RTATimings[[#This Row],[Dep Txt]]), ": ",":"), "a.m", "AM",1), "p.m", "PM"),"  AM"," AM"),"  PM", " PM"), 9,100,"")</f>
        <v>06:45 PM</v>
      </c>
      <c r="I467" s="195">
        <f>TIMEVALUE(RTATimings[[#This Row],[Dep Tm Txt]])</f>
        <v>0.78125</v>
      </c>
      <c r="N4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67" t="s">
        <v>3985</v>
      </c>
    </row>
    <row r="468" spans="1:15" ht="17" x14ac:dyDescent="0.35">
      <c r="A468" s="116" t="s">
        <v>3365</v>
      </c>
      <c r="B468" s="122"/>
      <c r="C468" s="122"/>
      <c r="D468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68" s="126"/>
      <c r="F468" s="185" t="e">
        <f>VLOOKUP(RTATimings[[#This Row],[Route Code]], TrueRouteCodes[], 2, FALSE)</f>
        <v>#N/A</v>
      </c>
      <c r="G468" s="158" t="s">
        <v>3428</v>
      </c>
      <c r="H468" s="194" t="str">
        <f>REPLACE(SUBSTITUTE(SUBSTITUTE(SUBSTITUTE(SUBSTITUTE(SUBSTITUTE(TRIM(RTATimings[[#This Row],[Dep Txt]]), ": ",":"), "a.m", "AM",1), "p.m", "PM"),"  AM"," AM"),"  PM", " PM"), 9,100,"")</f>
        <v>07:50 AM</v>
      </c>
      <c r="I468" s="195">
        <f>TIMEVALUE(RTATimings[[#This Row],[Dep Tm Txt]])</f>
        <v>0.3263888888888889</v>
      </c>
      <c r="N4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68" t="s">
        <v>3985</v>
      </c>
    </row>
    <row r="469" spans="1:15" ht="17" x14ac:dyDescent="0.35">
      <c r="A469" s="116" t="s">
        <v>3365</v>
      </c>
      <c r="B469" s="122"/>
      <c r="C469" s="122"/>
      <c r="D469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69" s="126"/>
      <c r="F469" s="185" t="e">
        <f>VLOOKUP(RTATimings[[#This Row],[Route Code]], TrueRouteCodes[], 2, FALSE)</f>
        <v>#N/A</v>
      </c>
      <c r="G469" s="158" t="s">
        <v>2891</v>
      </c>
      <c r="H469" s="194" t="str">
        <f>REPLACE(SUBSTITUTE(SUBSTITUTE(SUBSTITUTE(SUBSTITUTE(SUBSTITUTE(TRIM(RTATimings[[#This Row],[Dep Txt]]), ": ",":"), "a.m", "AM",1), "p.m", "PM"),"  AM"," AM"),"  PM", " PM"), 9,100,"")</f>
        <v>09:20 AM</v>
      </c>
      <c r="I469" s="195">
        <f>TIMEVALUE(RTATimings[[#This Row],[Dep Tm Txt]])</f>
        <v>0.3888888888888889</v>
      </c>
      <c r="N4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69" t="s">
        <v>3985</v>
      </c>
    </row>
    <row r="470" spans="1:15" ht="17" x14ac:dyDescent="0.35">
      <c r="A470" s="116" t="s">
        <v>3365</v>
      </c>
      <c r="B470" s="122"/>
      <c r="C470" s="122"/>
      <c r="D470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70" s="126"/>
      <c r="F470" s="185" t="e">
        <f>VLOOKUP(RTATimings[[#This Row],[Route Code]], TrueRouteCodes[], 2, FALSE)</f>
        <v>#N/A</v>
      </c>
      <c r="G470" s="158" t="s">
        <v>2823</v>
      </c>
      <c r="H470" s="194" t="str">
        <f>REPLACE(SUBSTITUTE(SUBSTITUTE(SUBSTITUTE(SUBSTITUTE(SUBSTITUTE(TRIM(RTATimings[[#This Row],[Dep Txt]]), ": ",":"), "a.m", "AM",1), "p.m", "PM"),"  AM"," AM"),"  PM", " PM"), 9,100,"")</f>
        <v>10:50 AM</v>
      </c>
      <c r="I470" s="195">
        <f>TIMEVALUE(RTATimings[[#This Row],[Dep Tm Txt]])</f>
        <v>0.4513888888888889</v>
      </c>
      <c r="N4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70" t="s">
        <v>3985</v>
      </c>
    </row>
    <row r="471" spans="1:15" ht="17" x14ac:dyDescent="0.35">
      <c r="A471" s="116" t="s">
        <v>3365</v>
      </c>
      <c r="B471" s="122"/>
      <c r="C471" s="122"/>
      <c r="D471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71" s="126"/>
      <c r="F471" s="185" t="e">
        <f>VLOOKUP(RTATimings[[#This Row],[Route Code]], TrueRouteCodes[], 2, FALSE)</f>
        <v>#N/A</v>
      </c>
      <c r="G471" s="158" t="s">
        <v>3546</v>
      </c>
      <c r="H471" s="194" t="str">
        <f>REPLACE(SUBSTITUTE(SUBSTITUTE(SUBSTITUTE(SUBSTITUTE(SUBSTITUTE(TRIM(RTATimings[[#This Row],[Dep Txt]]), ": ",":"), "a.m", "AM",1), "p.m", "PM"),"  AM"," AM"),"  PM", " PM"), 9,100,"")</f>
        <v>12:20 PM</v>
      </c>
      <c r="I471" s="195">
        <f>TIMEVALUE(RTATimings[[#This Row],[Dep Tm Txt]])</f>
        <v>0.51388888888888895</v>
      </c>
      <c r="N4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71" t="s">
        <v>3985</v>
      </c>
    </row>
    <row r="472" spans="1:15" ht="17" x14ac:dyDescent="0.35">
      <c r="A472" s="116" t="s">
        <v>3365</v>
      </c>
      <c r="B472" s="122"/>
      <c r="C472" s="122"/>
      <c r="D472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72" s="126"/>
      <c r="F472" s="185" t="e">
        <f>VLOOKUP(RTATimings[[#This Row],[Route Code]], TrueRouteCodes[], 2, FALSE)</f>
        <v>#N/A</v>
      </c>
      <c r="G472" s="158" t="s">
        <v>2816</v>
      </c>
      <c r="H472" s="194" t="str">
        <f>REPLACE(SUBSTITUTE(SUBSTITUTE(SUBSTITUTE(SUBSTITUTE(SUBSTITUTE(TRIM(RTATimings[[#This Row],[Dep Txt]]), ": ",":"), "a.m", "AM",1), "p.m", "PM"),"  AM"," AM"),"  PM", " PM"), 9,100,"")</f>
        <v>01:50 PM</v>
      </c>
      <c r="I472" s="195">
        <f>TIMEVALUE(RTATimings[[#This Row],[Dep Tm Txt]])</f>
        <v>0.57638888888888895</v>
      </c>
      <c r="N4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72" t="s">
        <v>3985</v>
      </c>
    </row>
    <row r="473" spans="1:15" ht="17" x14ac:dyDescent="0.35">
      <c r="A473" s="116" t="s">
        <v>3365</v>
      </c>
      <c r="B473" s="122"/>
      <c r="C473" s="122"/>
      <c r="D473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73" s="126"/>
      <c r="F473" s="185" t="e">
        <f>VLOOKUP(RTATimings[[#This Row],[Route Code]], TrueRouteCodes[], 2, FALSE)</f>
        <v>#N/A</v>
      </c>
      <c r="G473" s="158" t="s">
        <v>3721</v>
      </c>
      <c r="H473" s="194" t="str">
        <f>REPLACE(SUBSTITUTE(SUBSTITUTE(SUBSTITUTE(SUBSTITUTE(SUBSTITUTE(TRIM(RTATimings[[#This Row],[Dep Txt]]), ": ",":"), "a.m", "AM",1), "p.m", "PM"),"  AM"," AM"),"  PM", " PM"), 9,100,"")</f>
        <v>03:20 PM</v>
      </c>
      <c r="I473" s="195">
        <f>TIMEVALUE(RTATimings[[#This Row],[Dep Tm Txt]])</f>
        <v>0.63888888888888895</v>
      </c>
      <c r="N4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73" t="s">
        <v>3985</v>
      </c>
    </row>
    <row r="474" spans="1:15" ht="17" x14ac:dyDescent="0.35">
      <c r="A474" s="116" t="s">
        <v>3365</v>
      </c>
      <c r="B474" s="122"/>
      <c r="C474" s="122"/>
      <c r="D474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74" s="126"/>
      <c r="F474" s="185" t="e">
        <f>VLOOKUP(RTATimings[[#This Row],[Route Code]], TrueRouteCodes[], 2, FALSE)</f>
        <v>#N/A</v>
      </c>
      <c r="G474" s="158" t="s">
        <v>3563</v>
      </c>
      <c r="H474" s="194" t="str">
        <f>REPLACE(SUBSTITUTE(SUBSTITUTE(SUBSTITUTE(SUBSTITUTE(SUBSTITUTE(TRIM(RTATimings[[#This Row],[Dep Txt]]), ": ",":"), "a.m", "AM",1), "p.m", "PM"),"  AM"," AM"),"  PM", " PM"), 9,100,"")</f>
        <v>04:50 PM</v>
      </c>
      <c r="I474" s="195">
        <f>TIMEVALUE(RTATimings[[#This Row],[Dep Tm Txt]])</f>
        <v>0.70138888888888884</v>
      </c>
      <c r="N4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74" t="s">
        <v>3985</v>
      </c>
    </row>
    <row r="475" spans="1:15" ht="17" x14ac:dyDescent="0.35">
      <c r="A475" s="116" t="s">
        <v>3365</v>
      </c>
      <c r="B475" s="122"/>
      <c r="C475" s="122"/>
      <c r="D475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75" s="126"/>
      <c r="F475" s="185" t="e">
        <f>VLOOKUP(RTATimings[[#This Row],[Route Code]], TrueRouteCodes[], 2, FALSE)</f>
        <v>#N/A</v>
      </c>
      <c r="G475" s="158" t="s">
        <v>2895</v>
      </c>
      <c r="H475" s="194" t="str">
        <f>REPLACE(SUBSTITUTE(SUBSTITUTE(SUBSTITUTE(SUBSTITUTE(SUBSTITUTE(TRIM(RTATimings[[#This Row],[Dep Txt]]), ": ",":"), "a.m", "AM",1), "p.m", "PM"),"  AM"," AM"),"  PM", " PM"), 9,100,"")</f>
        <v>06:20 PM</v>
      </c>
      <c r="I475" s="195">
        <f>TIMEVALUE(RTATimings[[#This Row],[Dep Tm Txt]])</f>
        <v>0.76388888888888884</v>
      </c>
      <c r="N4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75" t="s">
        <v>3985</v>
      </c>
    </row>
    <row r="476" spans="1:15" ht="17" x14ac:dyDescent="0.35">
      <c r="A476" s="116" t="s">
        <v>3365</v>
      </c>
      <c r="B476" s="122"/>
      <c r="C476" s="122"/>
      <c r="D476" s="185" t="str">
        <f>IF(ISBLANK(RTATimings[[#This Row],[Vehicle No.]]), VLOOKUP(RTATimings[[#This Row],[Rotation Group]], Table9[#All], 4, FALSE), VLOOKUP(RTATimings[[#This Row],[Vehicle No.]], VehLicense,2,FALSE))</f>
        <v>Taleigao Aradi Band to Panaji via Caranzalem &amp; back</v>
      </c>
      <c r="E476" s="126"/>
      <c r="F476" s="185" t="e">
        <f>VLOOKUP(RTATimings[[#This Row],[Route Code]], TrueRouteCodes[], 2, FALSE)</f>
        <v>#N/A</v>
      </c>
      <c r="G476" s="158" t="s">
        <v>3577</v>
      </c>
      <c r="H476" s="194" t="str">
        <f>REPLACE(SUBSTITUTE(SUBSTITUTE(SUBSTITUTE(SUBSTITUTE(SUBSTITUTE(TRIM(RTATimings[[#This Row],[Dep Txt]]), ": ",":"), "a.m", "AM",1), "p.m", "PM"),"  AM"," AM"),"  PM", " PM"), 9,100,"")</f>
        <v>07:50 PM</v>
      </c>
      <c r="I476" s="195">
        <f>TIMEVALUE(RTATimings[[#This Row],[Dep Tm Txt]])</f>
        <v>0.82638888888888884</v>
      </c>
      <c r="N4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76" t="s">
        <v>3985</v>
      </c>
    </row>
    <row r="477" spans="1:15" ht="16.5" x14ac:dyDescent="0.35">
      <c r="A477" s="113" t="s">
        <v>3196</v>
      </c>
      <c r="B477" s="119"/>
      <c r="C477" s="119"/>
      <c r="D477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77" s="127" t="s">
        <v>3928</v>
      </c>
      <c r="F477" s="189" t="e">
        <f>VLOOKUP(RTATimings[[#This Row],[Route Code]], TrueRouteCodes[], 2, FALSE)</f>
        <v>#N/A</v>
      </c>
      <c r="G477" s="145" t="s">
        <v>3581</v>
      </c>
      <c r="H477" s="194" t="str">
        <f>REPLACE(SUBSTITUTE(SUBSTITUTE(SUBSTITUTE(SUBSTITUTE(SUBSTITUTE(TRIM(RTATimings[[#This Row],[Dep Txt]]), ": ",":"), "a.m", "AM",1), "p.m", "PM"),"  AM"," AM"),"  PM", " PM"), 9,100,"")</f>
        <v>06:45 AM</v>
      </c>
      <c r="I477" s="195">
        <f>TIMEVALUE(RTATimings[[#This Row],[Dep Tm Txt]])</f>
        <v>0.28125</v>
      </c>
      <c r="N4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77" t="s">
        <v>3971</v>
      </c>
    </row>
    <row r="478" spans="1:15" ht="16.5" x14ac:dyDescent="0.35">
      <c r="A478" s="113" t="s">
        <v>3196</v>
      </c>
      <c r="B478" s="119"/>
      <c r="C478" s="119"/>
      <c r="D478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78" s="127" t="s">
        <v>2999</v>
      </c>
      <c r="F478" s="189" t="str">
        <f>VLOOKUP(RTATimings[[#This Row],[Route Code]], TrueRouteCodes[], 2, FALSE)</f>
        <v>VOLVOI-PANAJI</v>
      </c>
      <c r="G478" s="145" t="s">
        <v>3582</v>
      </c>
      <c r="H478" s="194" t="str">
        <f>REPLACE(SUBSTITUTE(SUBSTITUTE(SUBSTITUTE(SUBSTITUTE(SUBSTITUTE(TRIM(RTATimings[[#This Row],[Dep Txt]]), ": ",":"), "a.m", "AM",1), "p.m", "PM"),"  AM"," AM"),"  PM", " PM"), 9,100,"")</f>
        <v>07:50 AM</v>
      </c>
      <c r="I478" s="195">
        <f>TIMEVALUE(RTATimings[[#This Row],[Dep Tm Txt]])</f>
        <v>0.3263888888888889</v>
      </c>
      <c r="N47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0.375</v>
      </c>
      <c r="O478" t="s">
        <v>3971</v>
      </c>
    </row>
    <row r="479" spans="1:15" ht="16.5" x14ac:dyDescent="0.35">
      <c r="A479" s="113" t="s">
        <v>3196</v>
      </c>
      <c r="B479" s="119"/>
      <c r="C479" s="119"/>
      <c r="D479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79" s="126" t="s">
        <v>3009</v>
      </c>
      <c r="F479" s="185" t="str">
        <f>VLOOKUP(RTATimings[[#This Row],[Route Code]], TrueRouteCodes[], 2, FALSE)</f>
        <v>PANAJI-VOLVOI</v>
      </c>
      <c r="G479" s="145" t="s">
        <v>3583</v>
      </c>
      <c r="H479" s="194" t="str">
        <f>REPLACE(SUBSTITUTE(SUBSTITUTE(SUBSTITUTE(SUBSTITUTE(SUBSTITUTE(TRIM(RTATimings[[#This Row],[Dep Txt]]), ": ",":"), "a.m", "AM",1), "p.m", "PM"),"  AM"," AM"),"  PM", " PM"), 9,100,"")</f>
        <v>08:50 AM</v>
      </c>
      <c r="I479" s="195">
        <f>TIMEVALUE(RTATimings[[#This Row],[Dep Tm Txt]])</f>
        <v>0.36805555555555558</v>
      </c>
      <c r="N47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0.41666666666666669</v>
      </c>
      <c r="O479" t="s">
        <v>3971</v>
      </c>
    </row>
    <row r="480" spans="1:15" ht="16.5" x14ac:dyDescent="0.35">
      <c r="A480" s="113" t="s">
        <v>3196</v>
      </c>
      <c r="B480" s="119"/>
      <c r="C480" s="119"/>
      <c r="D480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80" s="127" t="s">
        <v>2999</v>
      </c>
      <c r="F480" s="189" t="str">
        <f>VLOOKUP(RTATimings[[#This Row],[Route Code]], TrueRouteCodes[], 2, FALSE)</f>
        <v>VOLVOI-PANAJI</v>
      </c>
      <c r="G480" s="145" t="s">
        <v>3584</v>
      </c>
      <c r="H480" s="194" t="str">
        <f>REPLACE(SUBSTITUTE(SUBSTITUTE(SUBSTITUTE(SUBSTITUTE(SUBSTITUTE(TRIM(RTATimings[[#This Row],[Dep Txt]]), ": ",":"), "a.m", "AM",1), "p.m", "PM"),"  AM"," AM"),"  PM", " PM"), 9,100,"")</f>
        <v>10:30 AM</v>
      </c>
      <c r="I480" s="195">
        <f>TIMEVALUE(RTATimings[[#This Row],[Dep Tm Txt]])</f>
        <v>0.4375</v>
      </c>
      <c r="N48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0.4861111111111111</v>
      </c>
      <c r="O480" t="s">
        <v>3971</v>
      </c>
    </row>
    <row r="481" spans="1:15" ht="16.5" x14ac:dyDescent="0.35">
      <c r="A481" s="113" t="s">
        <v>3196</v>
      </c>
      <c r="B481" s="119"/>
      <c r="C481" s="119"/>
      <c r="D481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81" s="126" t="s">
        <v>3009</v>
      </c>
      <c r="F481" s="185" t="str">
        <f>VLOOKUP(RTATimings[[#This Row],[Route Code]], TrueRouteCodes[], 2, FALSE)</f>
        <v>PANAJI-VOLVOI</v>
      </c>
      <c r="G481" s="145" t="s">
        <v>3506</v>
      </c>
      <c r="H481" s="194" t="str">
        <f>REPLACE(SUBSTITUTE(SUBSTITUTE(SUBSTITUTE(SUBSTITUTE(SUBSTITUTE(TRIM(RTATimings[[#This Row],[Dep Txt]]), ": ",":"), "a.m", "AM",1), "p.m", "PM"),"  AM"," AM"),"  PM", " PM"), 9,100,"")</f>
        <v>12:30 PM</v>
      </c>
      <c r="I481" s="195">
        <f>TIMEVALUE(RTATimings[[#This Row],[Dep Tm Txt]])</f>
        <v>0.52083333333333337</v>
      </c>
      <c r="N48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0.56944444444444453</v>
      </c>
      <c r="O481" t="s">
        <v>3971</v>
      </c>
    </row>
    <row r="482" spans="1:15" ht="16.5" x14ac:dyDescent="0.35">
      <c r="A482" s="113" t="s">
        <v>3196</v>
      </c>
      <c r="B482" s="119"/>
      <c r="C482" s="119"/>
      <c r="D482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82" s="127" t="s">
        <v>2999</v>
      </c>
      <c r="F482" s="189" t="str">
        <f>VLOOKUP(RTATimings[[#This Row],[Route Code]], TrueRouteCodes[], 2, FALSE)</f>
        <v>VOLVOI-PANAJI</v>
      </c>
      <c r="G482" s="145" t="s">
        <v>3585</v>
      </c>
      <c r="H482" s="194" t="str">
        <f>REPLACE(SUBSTITUTE(SUBSTITUTE(SUBSTITUTE(SUBSTITUTE(SUBSTITUTE(TRIM(RTATimings[[#This Row],[Dep Txt]]), ": ",":"), "a.m", "AM",1), "p.m", "PM"),"  AM"," AM"),"  PM", " PM"), 9,100,"")</f>
        <v>04:20 PM</v>
      </c>
      <c r="I482" s="195">
        <f>TIMEVALUE(RTATimings[[#This Row],[Dep Tm Txt]])</f>
        <v>0.68055555555555547</v>
      </c>
      <c r="N48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0.72916666666666663</v>
      </c>
      <c r="O482" t="s">
        <v>3971</v>
      </c>
    </row>
    <row r="483" spans="1:15" ht="16.5" x14ac:dyDescent="0.35">
      <c r="A483" s="113" t="s">
        <v>3196</v>
      </c>
      <c r="B483" s="119"/>
      <c r="C483" s="119"/>
      <c r="D483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83" s="126" t="s">
        <v>3009</v>
      </c>
      <c r="F483" s="185" t="str">
        <f>VLOOKUP(RTATimings[[#This Row],[Route Code]], TrueRouteCodes[], 2, FALSE)</f>
        <v>PANAJI-VOLVOI</v>
      </c>
      <c r="G483" s="145" t="s">
        <v>3586</v>
      </c>
      <c r="H483" s="194" t="str">
        <f>REPLACE(SUBSTITUTE(SUBSTITUTE(SUBSTITUTE(SUBSTITUTE(SUBSTITUTE(TRIM(RTATimings[[#This Row],[Dep Txt]]), ": ",":"), "a.m", "AM",1), "p.m", "PM"),"  AM"," AM"),"  PM", " PM"), 9,100,"")</f>
        <v>06:15 PM</v>
      </c>
      <c r="I483" s="195">
        <f>TIMEVALUE(RTATimings[[#This Row],[Dep Tm Txt]])</f>
        <v>0.76041666666666663</v>
      </c>
      <c r="N48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0.80902777777777779</v>
      </c>
      <c r="O483" t="s">
        <v>3971</v>
      </c>
    </row>
    <row r="484" spans="1:15" ht="33" x14ac:dyDescent="0.35">
      <c r="A484" s="113" t="s">
        <v>3196</v>
      </c>
      <c r="B484" s="119"/>
      <c r="C484" s="119"/>
      <c r="D484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84" s="126" t="s">
        <v>3949</v>
      </c>
      <c r="F484" s="185" t="e">
        <f>VLOOKUP(RTATimings[[#This Row],[Route Code]], TrueRouteCodes[], 2, FALSE)</f>
        <v>#N/A</v>
      </c>
      <c r="G484" s="145" t="s">
        <v>3587</v>
      </c>
      <c r="H484" s="194" t="str">
        <f>REPLACE(SUBSTITUTE(SUBSTITUTE(SUBSTITUTE(SUBSTITUTE(SUBSTITUTE(TRIM(RTATimings[[#This Row],[Dep Txt]]), ": ",":"), "a.m", "AM",1), "p.m", "PM"),"  AM"," AM"),"  PM", " PM"), 9,100,"")</f>
        <v>07:30 PM</v>
      </c>
      <c r="I484" s="195">
        <f>TIMEVALUE(RTATimings[[#This Row],[Dep Tm Txt]])</f>
        <v>0.8125</v>
      </c>
      <c r="N4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84" t="s">
        <v>3971</v>
      </c>
    </row>
    <row r="485" spans="1:15" ht="16.5" x14ac:dyDescent="0.35">
      <c r="A485" s="113" t="s">
        <v>3199</v>
      </c>
      <c r="B485" s="119"/>
      <c r="C485" s="119"/>
      <c r="D485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85" s="128" t="s">
        <v>3928</v>
      </c>
      <c r="F485" s="190" t="e">
        <f>VLOOKUP(RTATimings[[#This Row],[Route Code]], TrueRouteCodes[], 2, FALSE)</f>
        <v>#N/A</v>
      </c>
      <c r="G485" s="145" t="s">
        <v>3565</v>
      </c>
      <c r="H485" s="194" t="str">
        <f>REPLACE(SUBSTITUTE(SUBSTITUTE(SUBSTITUTE(SUBSTITUTE(SUBSTITUTE(TRIM(RTATimings[[#This Row],[Dep Txt]]), ": ",":"), "a.m", "AM",1), "p.m", "PM"),"  AM"," AM"),"  PM", " PM"), 9,100,"")</f>
        <v>06:55 AM</v>
      </c>
      <c r="I485" s="195">
        <f>TIMEVALUE(RTATimings[[#This Row],[Dep Tm Txt]])</f>
        <v>0.28819444444444448</v>
      </c>
      <c r="N4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485" t="s">
        <v>3971</v>
      </c>
    </row>
    <row r="486" spans="1:15" ht="16.5" x14ac:dyDescent="0.35">
      <c r="A486" s="113" t="s">
        <v>3199</v>
      </c>
      <c r="B486" s="119"/>
      <c r="C486" s="119"/>
      <c r="D486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86" s="128" t="s">
        <v>2999</v>
      </c>
      <c r="F486" s="190" t="str">
        <f>VLOOKUP(RTATimings[[#This Row],[Route Code]], TrueRouteCodes[], 2, FALSE)</f>
        <v>VOLVOI-PANAJI</v>
      </c>
      <c r="G486" s="145" t="s">
        <v>3533</v>
      </c>
      <c r="H486" s="194" t="str">
        <f>REPLACE(SUBSTITUTE(SUBSTITUTE(SUBSTITUTE(SUBSTITUTE(SUBSTITUTE(TRIM(RTATimings[[#This Row],[Dep Txt]]), ": ",":"), "a.m", "AM",1), "p.m", "PM"),"  AM"," AM"),"  PM", " PM"), 9,100,"")</f>
        <v>08:00 AM</v>
      </c>
      <c r="I486" s="195">
        <f>TIMEVALUE(RTATimings[[#This Row],[Dep Tm Txt]])</f>
        <v>0.33333333333333331</v>
      </c>
      <c r="N48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0.38194444444444442</v>
      </c>
      <c r="O486" t="s">
        <v>3971</v>
      </c>
    </row>
    <row r="487" spans="1:15" ht="16.5" x14ac:dyDescent="0.35">
      <c r="A487" s="113" t="s">
        <v>3199</v>
      </c>
      <c r="B487" s="119"/>
      <c r="C487" s="119"/>
      <c r="D487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87" s="128" t="s">
        <v>3931</v>
      </c>
      <c r="F487" s="190" t="str">
        <f>VLOOKUP(RTATimings[[#This Row],[Route Code]], TrueRouteCodes[], 2, FALSE)</f>
        <v>PANAJI-ALTINHO</v>
      </c>
      <c r="G487" s="145" t="s">
        <v>3429</v>
      </c>
      <c r="H487" s="194" t="str">
        <f>REPLACE(SUBSTITUTE(SUBSTITUTE(SUBSTITUTE(SUBSTITUTE(SUBSTITUTE(TRIM(RTATimings[[#This Row],[Dep Txt]]), ": ",":"), "a.m", "AM",1), "p.m", "PM"),"  AM"," AM"),"  PM", " PM"), 9,100,"")</f>
        <v>09:05 AM</v>
      </c>
      <c r="I487" s="195">
        <f>TIMEVALUE(RTATimings[[#This Row],[Dep Tm Txt]])</f>
        <v>0.37847222222222227</v>
      </c>
      <c r="N48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0.37847222222222227</v>
      </c>
      <c r="O487" t="s">
        <v>3971</v>
      </c>
    </row>
    <row r="488" spans="1:15" ht="16.5" x14ac:dyDescent="0.35">
      <c r="A488" s="113" t="s">
        <v>3199</v>
      </c>
      <c r="B488" s="119"/>
      <c r="C488" s="119"/>
      <c r="D488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88" s="128" t="s">
        <v>3920</v>
      </c>
      <c r="F488" s="190" t="str">
        <f>VLOOKUP(RTATimings[[#This Row],[Route Code]], TrueRouteCodes[], 2, FALSE)</f>
        <v>ALTINHO-PANAJI</v>
      </c>
      <c r="G488" s="145" t="s">
        <v>2891</v>
      </c>
      <c r="H488" s="194" t="str">
        <f>REPLACE(SUBSTITUTE(SUBSTITUTE(SUBSTITUTE(SUBSTITUTE(SUBSTITUTE(TRIM(RTATimings[[#This Row],[Dep Txt]]), ": ",":"), "a.m", "AM",1), "p.m", "PM"),"  AM"," AM"),"  PM", " PM"), 9,100,"")</f>
        <v>09:20 AM</v>
      </c>
      <c r="I488" s="195">
        <f>TIMEVALUE(RTATimings[[#This Row],[Dep Tm Txt]])</f>
        <v>0.3888888888888889</v>
      </c>
      <c r="N48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0.3888888888888889</v>
      </c>
      <c r="O488" t="s">
        <v>3971</v>
      </c>
    </row>
    <row r="489" spans="1:15" ht="16.5" x14ac:dyDescent="0.35">
      <c r="A489" s="113" t="s">
        <v>3199</v>
      </c>
      <c r="B489" s="119"/>
      <c r="C489" s="119"/>
      <c r="D489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89" s="128" t="s">
        <v>3931</v>
      </c>
      <c r="F489" s="190" t="str">
        <f>VLOOKUP(RTATimings[[#This Row],[Route Code]], TrueRouteCodes[], 2, FALSE)</f>
        <v>PANAJI-ALTINHO</v>
      </c>
      <c r="G489" s="145" t="s">
        <v>3514</v>
      </c>
      <c r="H489" s="194" t="str">
        <f>REPLACE(SUBSTITUTE(SUBSTITUTE(SUBSTITUTE(SUBSTITUTE(SUBSTITUTE(TRIM(RTATimings[[#This Row],[Dep Txt]]), ": ",":"), "a.m", "AM",1), "p.m", "PM"),"  AM"," AM"),"  PM", " PM"), 9,100,"")</f>
        <v>09:45 AM</v>
      </c>
      <c r="I489" s="195">
        <f>TIMEVALUE(RTATimings[[#This Row],[Dep Tm Txt]])</f>
        <v>0.40625</v>
      </c>
      <c r="N48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0.40625</v>
      </c>
      <c r="O489" t="s">
        <v>3971</v>
      </c>
    </row>
    <row r="490" spans="1:15" ht="16.5" x14ac:dyDescent="0.35">
      <c r="A490" s="113" t="s">
        <v>3199</v>
      </c>
      <c r="B490" s="119"/>
      <c r="C490" s="119"/>
      <c r="D490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90" s="128" t="s">
        <v>3920</v>
      </c>
      <c r="F490" s="190" t="str">
        <f>VLOOKUP(RTATimings[[#This Row],[Route Code]], TrueRouteCodes[], 2, FALSE)</f>
        <v>ALTINHO-PANAJI</v>
      </c>
      <c r="G490" s="145" t="s">
        <v>3478</v>
      </c>
      <c r="H490" s="194" t="str">
        <f>REPLACE(SUBSTITUTE(SUBSTITUTE(SUBSTITUTE(SUBSTITUTE(SUBSTITUTE(TRIM(RTATimings[[#This Row],[Dep Txt]]), ": ",":"), "a.m", "AM",1), "p.m", "PM"),"  AM"," AM"),"  PM", " PM"), 9,100,"")</f>
        <v>10:00 AM</v>
      </c>
      <c r="I490" s="195">
        <f>TIMEVALUE(RTATimings[[#This Row],[Dep Tm Txt]])</f>
        <v>0.41666666666666669</v>
      </c>
      <c r="N49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0.41666666666666669</v>
      </c>
      <c r="O490" t="s">
        <v>3971</v>
      </c>
    </row>
    <row r="491" spans="1:15" ht="16.5" x14ac:dyDescent="0.35">
      <c r="A491" s="113" t="s">
        <v>3199</v>
      </c>
      <c r="B491" s="119"/>
      <c r="C491" s="119"/>
      <c r="D491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91" s="128" t="s">
        <v>3931</v>
      </c>
      <c r="F491" s="190" t="str">
        <f>VLOOKUP(RTATimings[[#This Row],[Route Code]], TrueRouteCodes[], 2, FALSE)</f>
        <v>PANAJI-ALTINHO</v>
      </c>
      <c r="G491" s="145" t="s">
        <v>3553</v>
      </c>
      <c r="H491" s="194" t="str">
        <f>REPLACE(SUBSTITUTE(SUBSTITUTE(SUBSTITUTE(SUBSTITUTE(SUBSTITUTE(TRIM(RTATimings[[#This Row],[Dep Txt]]), ": ",":"), "a.m", "AM",1), "p.m", "PM"),"  AM"," AM"),"  PM", " PM"), 9,100,"")</f>
        <v>10:25 AM</v>
      </c>
      <c r="I491" s="195">
        <f>TIMEVALUE(RTATimings[[#This Row],[Dep Tm Txt]])</f>
        <v>0.43402777777777773</v>
      </c>
      <c r="N49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0.43402777777777773</v>
      </c>
      <c r="O491" t="s">
        <v>3971</v>
      </c>
    </row>
    <row r="492" spans="1:15" ht="16.5" x14ac:dyDescent="0.35">
      <c r="A492" s="113" t="s">
        <v>3199</v>
      </c>
      <c r="B492" s="119"/>
      <c r="C492" s="119"/>
      <c r="D492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92" s="128" t="s">
        <v>3920</v>
      </c>
      <c r="F492" s="190" t="str">
        <f>VLOOKUP(RTATimings[[#This Row],[Route Code]], TrueRouteCodes[], 2, FALSE)</f>
        <v>ALTINHO-PANAJI</v>
      </c>
      <c r="G492" s="145" t="s">
        <v>2823</v>
      </c>
      <c r="H492" s="194" t="str">
        <f>REPLACE(SUBSTITUTE(SUBSTITUTE(SUBSTITUTE(SUBSTITUTE(SUBSTITUTE(TRIM(RTATimings[[#This Row],[Dep Txt]]), ": ",":"), "a.m", "AM",1), "p.m", "PM"),"  AM"," AM"),"  PM", " PM"), 9,100,"")</f>
        <v>10:50 AM</v>
      </c>
      <c r="I492" s="195">
        <f>TIMEVALUE(RTATimings[[#This Row],[Dep Tm Txt]])</f>
        <v>0.4513888888888889</v>
      </c>
      <c r="N49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0.4513888888888889</v>
      </c>
      <c r="O492" t="s">
        <v>3971</v>
      </c>
    </row>
    <row r="493" spans="1:15" ht="16.5" x14ac:dyDescent="0.35">
      <c r="A493" s="113" t="s">
        <v>3199</v>
      </c>
      <c r="B493" s="119"/>
      <c r="C493" s="119"/>
      <c r="D493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93" s="126" t="s">
        <v>3931</v>
      </c>
      <c r="F493" s="185" t="str">
        <f>VLOOKUP(RTATimings[[#This Row],[Route Code]], TrueRouteCodes[], 2, FALSE)</f>
        <v>PANAJI-ALTINHO</v>
      </c>
      <c r="G493" s="145" t="s">
        <v>2845</v>
      </c>
      <c r="H493" s="194" t="str">
        <f>REPLACE(SUBSTITUTE(SUBSTITUTE(SUBSTITUTE(SUBSTITUTE(SUBSTITUTE(TRIM(RTATimings[[#This Row],[Dep Txt]]), ": ",":"), "a.m", "AM",1), "p.m", "PM"),"  AM"," AM"),"  PM", " PM"), 9,100,"")</f>
        <v>11:10 AM</v>
      </c>
      <c r="I493" s="195">
        <f>TIMEVALUE(RTATimings[[#This Row],[Dep Tm Txt]])</f>
        <v>0.46527777777777773</v>
      </c>
      <c r="N49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0.46527777777777773</v>
      </c>
      <c r="O493" t="s">
        <v>3971</v>
      </c>
    </row>
    <row r="494" spans="1:15" ht="16.5" x14ac:dyDescent="0.35">
      <c r="A494" s="113" t="s">
        <v>3199</v>
      </c>
      <c r="B494" s="119"/>
      <c r="C494" s="119"/>
      <c r="D494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94" s="126" t="s">
        <v>3920</v>
      </c>
      <c r="F494" s="185" t="str">
        <f>VLOOKUP(RTATimings[[#This Row],[Route Code]], TrueRouteCodes[], 2, FALSE)</f>
        <v>ALTINHO-PANAJI</v>
      </c>
      <c r="G494" s="145" t="s">
        <v>3522</v>
      </c>
      <c r="H494" s="194" t="str">
        <f>REPLACE(SUBSTITUTE(SUBSTITUTE(SUBSTITUTE(SUBSTITUTE(SUBSTITUTE(TRIM(RTATimings[[#This Row],[Dep Txt]]), ": ",":"), "a.m", "AM",1), "p.m", "PM"),"  AM"," AM"),"  PM", " PM"), 9,100,"")</f>
        <v>11:30 AM</v>
      </c>
      <c r="I494" s="195">
        <f>TIMEVALUE(RTATimings[[#This Row],[Dep Tm Txt]])</f>
        <v>0.47916666666666669</v>
      </c>
      <c r="N49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0.47916666666666669</v>
      </c>
      <c r="O494" t="s">
        <v>3971</v>
      </c>
    </row>
    <row r="495" spans="1:15" ht="16.5" x14ac:dyDescent="0.35">
      <c r="A495" s="113" t="s">
        <v>3199</v>
      </c>
      <c r="B495" s="119"/>
      <c r="C495" s="119"/>
      <c r="D495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95" s="126" t="s">
        <v>3931</v>
      </c>
      <c r="F495" s="185" t="str">
        <f>VLOOKUP(RTATimings[[#This Row],[Route Code]], TrueRouteCodes[], 2, FALSE)</f>
        <v>PANAJI-ALTINHO</v>
      </c>
      <c r="G495" s="145" t="s">
        <v>3430</v>
      </c>
      <c r="H495" s="194" t="str">
        <f>REPLACE(SUBSTITUTE(SUBSTITUTE(SUBSTITUTE(SUBSTITUTE(SUBSTITUTE(TRIM(RTATimings[[#This Row],[Dep Txt]]), ": ",":"), "a.m", "AM",1), "p.m", "PM"),"  AM"," AM"),"  PM", " PM"), 9,100,"")</f>
        <v>12:35 PM</v>
      </c>
      <c r="I495" s="195">
        <f>TIMEVALUE(RTATimings[[#This Row],[Dep Tm Txt]])</f>
        <v>0.52430555555555558</v>
      </c>
      <c r="N49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0.52430555555555558</v>
      </c>
      <c r="O495" t="s">
        <v>3971</v>
      </c>
    </row>
    <row r="496" spans="1:15" ht="16.5" x14ac:dyDescent="0.35">
      <c r="A496" s="113" t="s">
        <v>3199</v>
      </c>
      <c r="B496" s="119"/>
      <c r="C496" s="119"/>
      <c r="D496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96" s="126" t="s">
        <v>3920</v>
      </c>
      <c r="F496" s="185" t="str">
        <f>VLOOKUP(RTATimings[[#This Row],[Route Code]], TrueRouteCodes[], 2, FALSE)</f>
        <v>ALTINHO-PANAJI</v>
      </c>
      <c r="G496" s="145" t="s">
        <v>2831</v>
      </c>
      <c r="H496" s="194" t="str">
        <f>REPLACE(SUBSTITUTE(SUBSTITUTE(SUBSTITUTE(SUBSTITUTE(SUBSTITUTE(TRIM(RTATimings[[#This Row],[Dep Txt]]), ": ",":"), "a.m", "AM",1), "p.m", "PM"),"  AM"," AM"),"  PM", " PM"), 9,100,"")</f>
        <v>12:50 PM</v>
      </c>
      <c r="I496" s="195">
        <f>TIMEVALUE(RTATimings[[#This Row],[Dep Tm Txt]])</f>
        <v>0.53472222222222221</v>
      </c>
      <c r="N49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0.53472222222222221</v>
      </c>
      <c r="O496" t="s">
        <v>3971</v>
      </c>
    </row>
    <row r="497" spans="1:17" ht="16.5" x14ac:dyDescent="0.35">
      <c r="A497" s="113" t="s">
        <v>3199</v>
      </c>
      <c r="B497" s="119"/>
      <c r="C497" s="119"/>
      <c r="D497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97" s="126" t="s">
        <v>3931</v>
      </c>
      <c r="F497" s="185" t="str">
        <f>VLOOKUP(RTATimings[[#This Row],[Route Code]], TrueRouteCodes[], 2, FALSE)</f>
        <v>PANAJI-ALTINHO</v>
      </c>
      <c r="G497" s="145" t="s">
        <v>3550</v>
      </c>
      <c r="H497" s="194" t="str">
        <f>REPLACE(SUBSTITUTE(SUBSTITUTE(SUBSTITUTE(SUBSTITUTE(SUBSTITUTE(TRIM(RTATimings[[#This Row],[Dep Txt]]), ": ",":"), "a.m", "AM",1), "p.m", "PM"),"  AM"," AM"),"  PM", " PM"), 9,100,"")</f>
        <v>01:10 PM</v>
      </c>
      <c r="I497" s="195">
        <f>TIMEVALUE(RTATimings[[#This Row],[Dep Tm Txt]])</f>
        <v>0.54861111111111105</v>
      </c>
      <c r="N49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0.54861111111111105</v>
      </c>
      <c r="O497" t="s">
        <v>3971</v>
      </c>
    </row>
    <row r="498" spans="1:17" ht="16.5" x14ac:dyDescent="0.35">
      <c r="A498" s="113" t="s">
        <v>3199</v>
      </c>
      <c r="B498" s="119"/>
      <c r="C498" s="119"/>
      <c r="D498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98" s="126" t="s">
        <v>3920</v>
      </c>
      <c r="F498" s="185" t="str">
        <f>VLOOKUP(RTATimings[[#This Row],[Route Code]], TrueRouteCodes[], 2, FALSE)</f>
        <v>ALTINHO-PANAJI</v>
      </c>
      <c r="G498" s="145" t="s">
        <v>2957</v>
      </c>
      <c r="H498" s="194" t="str">
        <f>REPLACE(SUBSTITUTE(SUBSTITUTE(SUBSTITUTE(SUBSTITUTE(SUBSTITUTE(TRIM(RTATimings[[#This Row],[Dep Txt]]), ": ",":"), "a.m", "AM",1), "p.m", "PM"),"  AM"," AM"),"  PM", " PM"), 9,100,"")</f>
        <v>01:25 PM</v>
      </c>
      <c r="I498" s="195">
        <f>TIMEVALUE(RTATimings[[#This Row],[Dep Tm Txt]])</f>
        <v>0.55902777777777779</v>
      </c>
      <c r="N49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0.55902777777777779</v>
      </c>
      <c r="O498" t="s">
        <v>3971</v>
      </c>
    </row>
    <row r="499" spans="1:17" ht="16.5" x14ac:dyDescent="0.35">
      <c r="A499" s="113" t="s">
        <v>3199</v>
      </c>
      <c r="B499" s="119"/>
      <c r="C499" s="119"/>
      <c r="D499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499" s="126" t="s">
        <v>3931</v>
      </c>
      <c r="F499" s="185" t="str">
        <f>VLOOKUP(RTATimings[[#This Row],[Route Code]], TrueRouteCodes[], 2, FALSE)</f>
        <v>PANAJI-ALTINHO</v>
      </c>
      <c r="G499" s="145" t="s">
        <v>3427</v>
      </c>
      <c r="H499" s="194" t="str">
        <f>REPLACE(SUBSTITUTE(SUBSTITUTE(SUBSTITUTE(SUBSTITUTE(SUBSTITUTE(TRIM(RTATimings[[#This Row],[Dep Txt]]), ": ",":"), "a.m", "AM",1), "p.m", "PM"),"  AM"," AM"),"  PM", " PM"), 9,100,"")</f>
        <v>05:00 PM</v>
      </c>
      <c r="I499" s="195">
        <f>TIMEVALUE(RTATimings[[#This Row],[Dep Tm Txt]])</f>
        <v>0.70833333333333337</v>
      </c>
      <c r="N49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0.70833333333333337</v>
      </c>
      <c r="O499" t="s">
        <v>3971</v>
      </c>
    </row>
    <row r="500" spans="1:17" ht="16.5" x14ac:dyDescent="0.35">
      <c r="A500" s="113" t="s">
        <v>3199</v>
      </c>
      <c r="B500" s="119"/>
      <c r="C500" s="119"/>
      <c r="D500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500" s="126" t="s">
        <v>3920</v>
      </c>
      <c r="F500" s="185" t="str">
        <f>VLOOKUP(RTATimings[[#This Row],[Route Code]], TrueRouteCodes[], 2, FALSE)</f>
        <v>ALTINHO-PANAJI</v>
      </c>
      <c r="G500" s="145" t="s">
        <v>3589</v>
      </c>
      <c r="H500" s="194" t="str">
        <f>REPLACE(SUBSTITUTE(SUBSTITUTE(SUBSTITUTE(SUBSTITUTE(SUBSTITUTE(TRIM(RTATimings[[#This Row],[Dep Txt]]), ": ",":"), "a.m", "AM",1), "p.m", "PM"),"  AM"," AM"),"  PM", " PM"), 9,100,"")</f>
        <v>05:35 PM</v>
      </c>
      <c r="I500" s="195">
        <f>TIMEVALUE(RTATimings[[#This Row],[Dep Tm Txt]])</f>
        <v>0.73263888888888884</v>
      </c>
      <c r="N50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0.73263888888888884</v>
      </c>
      <c r="O500" t="s">
        <v>3971</v>
      </c>
    </row>
    <row r="501" spans="1:17" ht="16.5" x14ac:dyDescent="0.35">
      <c r="A501" s="113" t="s">
        <v>3199</v>
      </c>
      <c r="B501" s="119"/>
      <c r="C501" s="119"/>
      <c r="D501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501" s="126" t="s">
        <v>3009</v>
      </c>
      <c r="F501" s="185" t="str">
        <f>VLOOKUP(RTATimings[[#This Row],[Route Code]], TrueRouteCodes[], 2, FALSE)</f>
        <v>PANAJI-VOLVOI</v>
      </c>
      <c r="G501" s="145" t="s">
        <v>3426</v>
      </c>
      <c r="H501" s="194" t="str">
        <f>REPLACE(SUBSTITUTE(SUBSTITUTE(SUBSTITUTE(SUBSTITUTE(SUBSTITUTE(TRIM(RTATimings[[#This Row],[Dep Txt]]), ": ",":"), "a.m", "AM",1), "p.m", "PM"),"  AM"," AM"),"  PM", " PM"), 9,100,"")</f>
        <v>01:55 PM</v>
      </c>
      <c r="I501" s="195">
        <f>TIMEVALUE(RTATimings[[#This Row],[Dep Tm Txt]])</f>
        <v>0.57986111111111105</v>
      </c>
      <c r="N50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0.62847222222222221</v>
      </c>
      <c r="O501" t="s">
        <v>3971</v>
      </c>
    </row>
    <row r="502" spans="1:17" ht="16.5" x14ac:dyDescent="0.35">
      <c r="A502" s="113" t="s">
        <v>3199</v>
      </c>
      <c r="B502" s="119"/>
      <c r="C502" s="119"/>
      <c r="D502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502" s="126" t="s">
        <v>2999</v>
      </c>
      <c r="F502" s="185" t="str">
        <f>VLOOKUP(RTATimings[[#This Row],[Route Code]], TrueRouteCodes[], 2, FALSE)</f>
        <v>VOLVOI-PANAJI</v>
      </c>
      <c r="G502" s="145" t="s">
        <v>3551</v>
      </c>
      <c r="H502" s="194" t="str">
        <f>REPLACE(SUBSTITUTE(SUBSTITUTE(SUBSTITUTE(SUBSTITUTE(SUBSTITUTE(TRIM(RTATimings[[#This Row],[Dep Txt]]), ": ",":"), "a.m", "AM",1), "p.m", "PM"),"  AM"," AM"),"  PM", " PM"), 9,100,"")</f>
        <v>03:40 PM</v>
      </c>
      <c r="I502" s="195">
        <f>TIMEVALUE(RTATimings[[#This Row],[Dep Tm Txt]])</f>
        <v>0.65277777777777779</v>
      </c>
      <c r="N50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0.70138888888888895</v>
      </c>
      <c r="O502" t="s">
        <v>3971</v>
      </c>
    </row>
    <row r="503" spans="1:17" ht="33" x14ac:dyDescent="0.35">
      <c r="A503" s="113" t="s">
        <v>3199</v>
      </c>
      <c r="B503" s="119"/>
      <c r="C503" s="119"/>
      <c r="D503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503" s="126" t="s">
        <v>3972</v>
      </c>
      <c r="F503" s="185" t="e">
        <f>VLOOKUP(RTATimings[[#This Row],[Route Code]], TrueRouteCodes[], 2, FALSE)</f>
        <v>#N/A</v>
      </c>
      <c r="G503" s="145" t="s">
        <v>3588</v>
      </c>
      <c r="H503" s="194" t="str">
        <f>REPLACE(SUBSTITUTE(SUBSTITUTE(SUBSTITUTE(SUBSTITUTE(SUBSTITUTE(TRIM(RTATimings[[#This Row],[Dep Txt]]), ": ",":"), "a.m", "AM",1), "p.m", "PM"),"  AM"," AM"),"  PM", " PM"), 9,100,"")</f>
        <v>06:50 PM</v>
      </c>
      <c r="I503" s="195">
        <f>TIMEVALUE(RTATimings[[#This Row],[Dep Tm Txt]])</f>
        <v>0.78472222222222221</v>
      </c>
      <c r="N5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503" t="s">
        <v>3971</v>
      </c>
    </row>
    <row r="504" spans="1:17" ht="16.5" x14ac:dyDescent="0.35">
      <c r="A504" s="113" t="s">
        <v>3199</v>
      </c>
      <c r="B504" s="119"/>
      <c r="C504" s="119"/>
      <c r="D504" s="185" t="str">
        <f>IF(ISBLANK(RTATimings[[#This Row],[Vehicle No.]]), VLOOKUP(RTATimings[[#This Row],[Rotation Group]], Table9[#All], 4, FALSE), VLOOKUP(RTATimings[[#This Row],[Vehicle No.]], VehLicense,2,FALSE))</f>
        <v>Carambolim Volvoi to Panaji via Marcel &amp; back</v>
      </c>
      <c r="E504" s="126" t="s">
        <v>2999</v>
      </c>
      <c r="F504" s="185" t="str">
        <f>VLOOKUP(RTATimings[[#This Row],[Route Code]], TrueRouteCodes[], 2, FALSE)</f>
        <v>VOLVOI-PANAJI</v>
      </c>
      <c r="G504" s="145" t="s">
        <v>3568</v>
      </c>
      <c r="H504" s="194" t="str">
        <f>REPLACE(SUBSTITUTE(SUBSTITUTE(SUBSTITUTE(SUBSTITUTE(SUBSTITUTE(TRIM(RTATimings[[#This Row],[Dep Txt]]), ": ",":"), "a.m", "AM",1), "p.m", "PM"),"  AM"," AM"),"  PM", " PM"), 9,100,"")</f>
        <v>07:05 PM</v>
      </c>
      <c r="I504" s="195">
        <f>TIMEVALUE(RTATimings[[#This Row],[Dep Tm Txt]])</f>
        <v>0.79513888888888884</v>
      </c>
      <c r="N50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0.84375</v>
      </c>
      <c r="O504" t="s">
        <v>3971</v>
      </c>
    </row>
    <row r="505" spans="1:17" ht="26" x14ac:dyDescent="0.35">
      <c r="A505" s="116" t="s">
        <v>3201</v>
      </c>
      <c r="B505" s="122"/>
      <c r="C505" s="122"/>
      <c r="D505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05" s="129" t="s">
        <v>3000</v>
      </c>
      <c r="F505" s="191" t="str">
        <f>VLOOKUP(RTATimings[[#This Row],[Route Code]], TrueRouteCodes[], 2, FALSE)</f>
        <v>PANAJI-OLD GOA-KARMALI</v>
      </c>
      <c r="G505" s="145" t="s">
        <v>2953</v>
      </c>
      <c r="H505" s="194" t="str">
        <f>REPLACE(SUBSTITUTE(SUBSTITUTE(SUBSTITUTE(SUBSTITUTE(SUBSTITUTE(TRIM(RTATimings[[#This Row],[Dep Txt]]), ": ",":"), "a.m", "AM",1), "p.m", "PM"),"  AM"," AM"),"  PM", " PM"), 9,100,"")</f>
        <v>07:00 AM</v>
      </c>
      <c r="I505" s="195">
        <f>TIMEVALUE(RTATimings[[#This Row],[Dep Tm Txt]])</f>
        <v>0.29166666666666669</v>
      </c>
      <c r="N50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0.29166666666666669</v>
      </c>
      <c r="O505" t="s">
        <v>3971</v>
      </c>
      <c r="P505" t="s">
        <v>3973</v>
      </c>
      <c r="Q505" t="s">
        <v>3980</v>
      </c>
    </row>
    <row r="506" spans="1:17" ht="26" x14ac:dyDescent="0.35">
      <c r="A506" s="116" t="s">
        <v>3201</v>
      </c>
      <c r="B506" s="122"/>
      <c r="C506" s="122"/>
      <c r="D506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06" s="126" t="s">
        <v>2990</v>
      </c>
      <c r="F506" s="185" t="str">
        <f>VLOOKUP(RTATimings[[#This Row],[Route Code]], TrueRouteCodes[], 2, FALSE)</f>
        <v>KARMALI-OLD GOA-PANAJI</v>
      </c>
      <c r="G506" s="145" t="s">
        <v>3428</v>
      </c>
      <c r="H506" s="194" t="str">
        <f>REPLACE(SUBSTITUTE(SUBSTITUTE(SUBSTITUTE(SUBSTITUTE(SUBSTITUTE(TRIM(RTATimings[[#This Row],[Dep Txt]]), ": ",":"), "a.m", "AM",1), "p.m", "PM"),"  AM"," AM"),"  PM", " PM"), 9,100,"")</f>
        <v>07:50 AM</v>
      </c>
      <c r="I506" s="195">
        <f>TIMEVALUE(RTATimings[[#This Row],[Dep Tm Txt]])</f>
        <v>0.3263888888888889</v>
      </c>
      <c r="N50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0.3263888888888889</v>
      </c>
      <c r="O506" t="s">
        <v>3971</v>
      </c>
    </row>
    <row r="507" spans="1:17" ht="26" x14ac:dyDescent="0.35">
      <c r="A507" s="116" t="s">
        <v>3201</v>
      </c>
      <c r="B507" s="122"/>
      <c r="C507" s="122"/>
      <c r="D507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07" s="129" t="s">
        <v>3000</v>
      </c>
      <c r="F507" s="185" t="str">
        <f>VLOOKUP(RTATimings[[#This Row],[Route Code]], TrueRouteCodes[], 2, FALSE)</f>
        <v>PANAJI-OLD GOA-KARMALI</v>
      </c>
      <c r="G507" s="145" t="s">
        <v>3409</v>
      </c>
      <c r="H507" s="194" t="str">
        <f>REPLACE(SUBSTITUTE(SUBSTITUTE(SUBSTITUTE(SUBSTITUTE(SUBSTITUTE(TRIM(RTATimings[[#This Row],[Dep Txt]]), ": ",":"), "a.m", "AM",1), "p.m", "PM"),"  AM"," AM"),"  PM", " PM"), 9,100,"")</f>
        <v>06:45 PM</v>
      </c>
      <c r="I507" s="195">
        <f>TIMEVALUE(RTATimings[[#This Row],[Dep Tm Txt]])</f>
        <v>0.78125</v>
      </c>
      <c r="N50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0.78125</v>
      </c>
      <c r="O507" t="s">
        <v>3971</v>
      </c>
    </row>
    <row r="508" spans="1:17" ht="26" x14ac:dyDescent="0.35">
      <c r="A508" s="116" t="s">
        <v>3201</v>
      </c>
      <c r="B508" s="122"/>
      <c r="C508" s="122"/>
      <c r="D508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08" s="126" t="s">
        <v>2990</v>
      </c>
      <c r="F508" s="185" t="str">
        <f>VLOOKUP(RTATimings[[#This Row],[Route Code]], TrueRouteCodes[], 2, FALSE)</f>
        <v>KARMALI-OLD GOA-PANAJI</v>
      </c>
      <c r="G508" s="145" t="s">
        <v>2881</v>
      </c>
      <c r="H508" s="194" t="str">
        <f>REPLACE(SUBSTITUTE(SUBSTITUTE(SUBSTITUTE(SUBSTITUTE(SUBSTITUTE(TRIM(RTATimings[[#This Row],[Dep Txt]]), ": ",":"), "a.m", "AM",1), "p.m", "PM"),"  AM"," AM"),"  PM", " PM"), 9,100,"")</f>
        <v>07:15 AM</v>
      </c>
      <c r="I508" s="195">
        <f>TIMEVALUE(RTATimings[[#This Row],[Dep Tm Txt]])</f>
        <v>0.30208333333333331</v>
      </c>
      <c r="N50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0.30208333333333331</v>
      </c>
      <c r="O508" t="s">
        <v>3971</v>
      </c>
    </row>
    <row r="509" spans="1:17" ht="26" x14ac:dyDescent="0.35">
      <c r="A509" s="116" t="s">
        <v>3203</v>
      </c>
      <c r="B509" s="122"/>
      <c r="C509" s="122"/>
      <c r="D509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09" s="129" t="s">
        <v>2990</v>
      </c>
      <c r="F509" s="185" t="str">
        <f>VLOOKUP(RTATimings[[#This Row],[Route Code]], TrueRouteCodes[], 2, FALSE)</f>
        <v>KARMALI-OLD GOA-PANAJI</v>
      </c>
      <c r="G509" s="145" t="s">
        <v>3528</v>
      </c>
      <c r="H509" s="194" t="str">
        <f>REPLACE(SUBSTITUTE(SUBSTITUTE(SUBSTITUTE(SUBSTITUTE(SUBSTITUTE(TRIM(RTATimings[[#This Row],[Dep Txt]]), ": ",":"), "a.m", "AM",1), "p.m", "PM"),"  AM"," AM"),"  PM", " PM"), 9,100,"")</f>
        <v>06:40 AM</v>
      </c>
      <c r="I509" s="195">
        <f>TIMEVALUE(RTATimings[[#This Row],[Dep Tm Txt]])</f>
        <v>0.27777777777777779</v>
      </c>
      <c r="N50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0.27777777777777779</v>
      </c>
      <c r="O509" t="s">
        <v>3971</v>
      </c>
      <c r="P509" t="s">
        <v>3973</v>
      </c>
      <c r="Q509" t="s">
        <v>3980</v>
      </c>
    </row>
    <row r="510" spans="1:17" ht="26" x14ac:dyDescent="0.35">
      <c r="A510" s="116" t="s">
        <v>3203</v>
      </c>
      <c r="B510" s="122"/>
      <c r="C510" s="122"/>
      <c r="D510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10" s="129" t="s">
        <v>3000</v>
      </c>
      <c r="F510" s="185" t="str">
        <f>VLOOKUP(RTATimings[[#This Row],[Route Code]], TrueRouteCodes[], 2, FALSE)</f>
        <v>PANAJI-OLD GOA-KARMALI</v>
      </c>
      <c r="G510" s="145" t="s">
        <v>2963</v>
      </c>
      <c r="H510" s="194" t="str">
        <f>REPLACE(SUBSTITUTE(SUBSTITUTE(SUBSTITUTE(SUBSTITUTE(SUBSTITUTE(TRIM(RTATimings[[#This Row],[Dep Txt]]), ": ",":"), "a.m", "AM",1), "p.m", "PM"),"  AM"," AM"),"  PM", " PM"), 9,100,"")</f>
        <v>07:30 AM</v>
      </c>
      <c r="I510" s="195">
        <f>TIMEVALUE(RTATimings[[#This Row],[Dep Tm Txt]])</f>
        <v>0.3125</v>
      </c>
      <c r="N51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0.3125</v>
      </c>
      <c r="O510" t="s">
        <v>3971</v>
      </c>
    </row>
    <row r="511" spans="1:17" ht="26" x14ac:dyDescent="0.35">
      <c r="A511" s="116" t="s">
        <v>3203</v>
      </c>
      <c r="B511" s="122"/>
      <c r="C511" s="122"/>
      <c r="D511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11" s="129" t="s">
        <v>2990</v>
      </c>
      <c r="F511" s="185" t="str">
        <f>VLOOKUP(RTATimings[[#This Row],[Route Code]], TrueRouteCodes[], 2, FALSE)</f>
        <v>KARMALI-OLD GOA-PANAJI</v>
      </c>
      <c r="G511" s="165" t="s">
        <v>3590</v>
      </c>
      <c r="H511" s="194" t="str">
        <f>REPLACE(SUBSTITUTE(SUBSTITUTE(SUBSTITUTE(SUBSTITUTE(SUBSTITUTE(TRIM(RTATimings[[#This Row],[Dep Txt]]), ": ",":"), "a.m", "AM",1), "p.m", "PM"),"  AM"," AM"),"  PM", " PM"), 9,100,"")</f>
        <v>08:45 AM</v>
      </c>
      <c r="I511" s="195">
        <f>TIMEVALUE(RTATimings[[#This Row],[Dep Tm Txt]])</f>
        <v>0.36458333333333331</v>
      </c>
      <c r="N51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0.36458333333333331</v>
      </c>
      <c r="O511" t="s">
        <v>3971</v>
      </c>
    </row>
    <row r="512" spans="1:17" ht="26" x14ac:dyDescent="0.35">
      <c r="A512" s="116" t="s">
        <v>3203</v>
      </c>
      <c r="B512" s="122"/>
      <c r="C512" s="122"/>
      <c r="D512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12" s="129" t="s">
        <v>3000</v>
      </c>
      <c r="F512" s="185" t="str">
        <f>VLOOKUP(RTATimings[[#This Row],[Route Code]], TrueRouteCodes[], 2, FALSE)</f>
        <v>PANAJI-OLD GOA-KARMALI</v>
      </c>
      <c r="G512" s="145" t="s">
        <v>2814</v>
      </c>
      <c r="H512" s="194" t="str">
        <f>REPLACE(SUBSTITUTE(SUBSTITUTE(SUBSTITUTE(SUBSTITUTE(SUBSTITUTE(TRIM(RTATimings[[#This Row],[Dep Txt]]), ": ",":"), "a.m", "AM",1), "p.m", "PM"),"  AM"," AM"),"  PM", " PM"), 9,100,"")</f>
        <v>10:35 AM</v>
      </c>
      <c r="I512" s="195">
        <f>TIMEVALUE(RTATimings[[#This Row],[Dep Tm Txt]])</f>
        <v>0.44097222222222227</v>
      </c>
      <c r="N51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0.44097222222222227</v>
      </c>
      <c r="O512" t="s">
        <v>3971</v>
      </c>
    </row>
    <row r="513" spans="1:17" ht="26" x14ac:dyDescent="0.35">
      <c r="A513" s="116" t="s">
        <v>3203</v>
      </c>
      <c r="B513" s="122"/>
      <c r="C513" s="122"/>
      <c r="D513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13" s="129" t="s">
        <v>2990</v>
      </c>
      <c r="F513" s="185" t="str">
        <f>VLOOKUP(RTATimings[[#This Row],[Route Code]], TrueRouteCodes[], 2, FALSE)</f>
        <v>KARMALI-OLD GOA-PANAJI</v>
      </c>
      <c r="G513" s="165" t="s">
        <v>3591</v>
      </c>
      <c r="H513" s="194" t="str">
        <f>REPLACE(SUBSTITUTE(SUBSTITUTE(SUBSTITUTE(SUBSTITUTE(SUBSTITUTE(TRIM(RTATimings[[#This Row],[Dep Txt]]), ": ",":"), "a.m", "AM",1), "p.m", "PM"),"  AM"," AM"),"  PM", " PM"), 9,100,"")</f>
        <v>11:15 AM</v>
      </c>
      <c r="I513" s="195">
        <f>TIMEVALUE(RTATimings[[#This Row],[Dep Tm Txt]])</f>
        <v>0.46875</v>
      </c>
      <c r="N51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0.46875</v>
      </c>
      <c r="O513" t="s">
        <v>3971</v>
      </c>
    </row>
    <row r="514" spans="1:17" ht="26" x14ac:dyDescent="0.35">
      <c r="A514" s="116" t="s">
        <v>3203</v>
      </c>
      <c r="B514" s="122"/>
      <c r="C514" s="122"/>
      <c r="D514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14" s="129" t="s">
        <v>3000</v>
      </c>
      <c r="F514" s="185" t="str">
        <f>VLOOKUP(RTATimings[[#This Row],[Route Code]], TrueRouteCodes[], 2, FALSE)</f>
        <v>PANAJI-OLD GOA-KARMALI</v>
      </c>
      <c r="G514" s="145" t="s">
        <v>2846</v>
      </c>
      <c r="H514" s="194" t="str">
        <f>REPLACE(SUBSTITUTE(SUBSTITUTE(SUBSTITUTE(SUBSTITUTE(SUBSTITUTE(TRIM(RTATimings[[#This Row],[Dep Txt]]), ": ",":"), "a.m", "AM",1), "p.m", "PM"),"  AM"," AM"),"  PM", " PM"), 9,100,"")</f>
        <v>12:30 PM</v>
      </c>
      <c r="I514" s="195">
        <f>TIMEVALUE(RTATimings[[#This Row],[Dep Tm Txt]])</f>
        <v>0.52083333333333337</v>
      </c>
      <c r="N51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0.52083333333333337</v>
      </c>
      <c r="O514" t="s">
        <v>3971</v>
      </c>
    </row>
    <row r="515" spans="1:17" ht="26" x14ac:dyDescent="0.35">
      <c r="A515" s="116" t="s">
        <v>3203</v>
      </c>
      <c r="B515" s="122"/>
      <c r="C515" s="122"/>
      <c r="D515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15" s="129" t="s">
        <v>2990</v>
      </c>
      <c r="F515" s="185" t="str">
        <f>VLOOKUP(RTATimings[[#This Row],[Route Code]], TrueRouteCodes[], 2, FALSE)</f>
        <v>KARMALI-OLD GOA-PANAJI</v>
      </c>
      <c r="G515" s="165" t="s">
        <v>3592</v>
      </c>
      <c r="H515" s="194" t="str">
        <f>REPLACE(SUBSTITUTE(SUBSTITUTE(SUBSTITUTE(SUBSTITUTE(SUBSTITUTE(TRIM(RTATimings[[#This Row],[Dep Txt]]), ": ",":"), "a.m", "AM",1), "p.m", "PM"),"  AM"," AM"),"  PM", " PM"), 9,100,"")</f>
        <v>01:45 PM</v>
      </c>
      <c r="I515" s="195">
        <f>TIMEVALUE(RTATimings[[#This Row],[Dep Tm Txt]])</f>
        <v>0.57291666666666663</v>
      </c>
      <c r="N51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0.57291666666666663</v>
      </c>
      <c r="O515" t="s">
        <v>3971</v>
      </c>
    </row>
    <row r="516" spans="1:17" ht="26" x14ac:dyDescent="0.35">
      <c r="A516" s="116" t="s">
        <v>3203</v>
      </c>
      <c r="B516" s="122"/>
      <c r="C516" s="122"/>
      <c r="D516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16" s="129" t="s">
        <v>3000</v>
      </c>
      <c r="F516" s="185" t="str">
        <f>VLOOKUP(RTATimings[[#This Row],[Route Code]], TrueRouteCodes[], 2, FALSE)</f>
        <v>PANAJI-OLD GOA-KARMALI</v>
      </c>
      <c r="G516" s="145" t="s">
        <v>3554</v>
      </c>
      <c r="H516" s="194" t="str">
        <f>REPLACE(SUBSTITUTE(SUBSTITUTE(SUBSTITUTE(SUBSTITUTE(SUBSTITUTE(TRIM(RTATimings[[#This Row],[Dep Txt]]), ": ",":"), "a.m", "AM",1), "p.m", "PM"),"  AM"," AM"),"  PM", " PM"), 9,100,"")</f>
        <v>03:45 PM</v>
      </c>
      <c r="I516" s="195">
        <f>TIMEVALUE(RTATimings[[#This Row],[Dep Tm Txt]])</f>
        <v>0.65625</v>
      </c>
      <c r="N51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0.65625</v>
      </c>
      <c r="O516" t="s">
        <v>3971</v>
      </c>
    </row>
    <row r="517" spans="1:17" ht="26" x14ac:dyDescent="0.35">
      <c r="A517" s="116" t="s">
        <v>3203</v>
      </c>
      <c r="B517" s="122"/>
      <c r="C517" s="122"/>
      <c r="D517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17" s="129" t="s">
        <v>2990</v>
      </c>
      <c r="F517" s="185" t="str">
        <f>VLOOKUP(RTATimings[[#This Row],[Route Code]], TrueRouteCodes[], 2, FALSE)</f>
        <v>KARMALI-OLD GOA-PANAJI</v>
      </c>
      <c r="G517" s="165" t="s">
        <v>3408</v>
      </c>
      <c r="H517" s="194" t="str">
        <f>REPLACE(SUBSTITUTE(SUBSTITUTE(SUBSTITUTE(SUBSTITUTE(SUBSTITUTE(TRIM(RTATimings[[#This Row],[Dep Txt]]), ": ",":"), "a.m", "AM",1), "p.m", "PM"),"  AM"," AM"),"  PM", " PM"), 9,100,"")</f>
        <v>04:20 PM</v>
      </c>
      <c r="I517" s="195">
        <f>TIMEVALUE(RTATimings[[#This Row],[Dep Tm Txt]])</f>
        <v>0.68055555555555547</v>
      </c>
      <c r="N51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0.68055555555555547</v>
      </c>
      <c r="O517" t="s">
        <v>3971</v>
      </c>
    </row>
    <row r="518" spans="1:17" ht="26" x14ac:dyDescent="0.35">
      <c r="A518" s="116" t="s">
        <v>3203</v>
      </c>
      <c r="B518" s="122"/>
      <c r="C518" s="122"/>
      <c r="D518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18" s="129" t="s">
        <v>3000</v>
      </c>
      <c r="F518" s="185" t="str">
        <f>VLOOKUP(RTATimings[[#This Row],[Route Code]], TrueRouteCodes[], 2, FALSE)</f>
        <v>PANAJI-OLD GOA-KARMALI</v>
      </c>
      <c r="G518" s="145" t="s">
        <v>3589</v>
      </c>
      <c r="H518" s="194" t="str">
        <f>REPLACE(SUBSTITUTE(SUBSTITUTE(SUBSTITUTE(SUBSTITUTE(SUBSTITUTE(TRIM(RTATimings[[#This Row],[Dep Txt]]), ": ",":"), "a.m", "AM",1), "p.m", "PM"),"  AM"," AM"),"  PM", " PM"), 9,100,"")</f>
        <v>05:35 PM</v>
      </c>
      <c r="I518" s="195">
        <f>TIMEVALUE(RTATimings[[#This Row],[Dep Tm Txt]])</f>
        <v>0.73263888888888884</v>
      </c>
      <c r="N51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0.73263888888888884</v>
      </c>
      <c r="O518" t="s">
        <v>3971</v>
      </c>
    </row>
    <row r="519" spans="1:17" ht="26" x14ac:dyDescent="0.35">
      <c r="A519" s="116" t="s">
        <v>3203</v>
      </c>
      <c r="B519" s="122"/>
      <c r="C519" s="122"/>
      <c r="D519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19" s="129" t="s">
        <v>2990</v>
      </c>
      <c r="F519" s="185" t="str">
        <f>VLOOKUP(RTATimings[[#This Row],[Route Code]], TrueRouteCodes[], 2, FALSE)</f>
        <v>KARMALI-OLD GOA-PANAJI</v>
      </c>
      <c r="G519" s="145" t="s">
        <v>3593</v>
      </c>
      <c r="H519" s="194" t="str">
        <f>REPLACE(SUBSTITUTE(SUBSTITUTE(SUBSTITUTE(SUBSTITUTE(SUBSTITUTE(TRIM(RTATimings[[#This Row],[Dep Txt]]), ": ",":"), "a.m", "AM",1), "p.m", "PM"),"  AM"," AM"),"  PM", " PM"), 9,100,"")</f>
        <v>06:15 PM</v>
      </c>
      <c r="I519" s="195">
        <f>TIMEVALUE(RTATimings[[#This Row],[Dep Tm Txt]])</f>
        <v>0.76041666666666663</v>
      </c>
      <c r="N51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0.76041666666666663</v>
      </c>
      <c r="O519" t="s">
        <v>3971</v>
      </c>
    </row>
    <row r="520" spans="1:17" ht="26" x14ac:dyDescent="0.35">
      <c r="A520" s="116" t="s">
        <v>3203</v>
      </c>
      <c r="B520" s="122"/>
      <c r="C520" s="122"/>
      <c r="D520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20" s="129" t="s">
        <v>3000</v>
      </c>
      <c r="F520" s="185" t="str">
        <f>VLOOKUP(RTATimings[[#This Row],[Route Code]], TrueRouteCodes[], 2, FALSE)</f>
        <v>PANAJI-OLD GOA-KARMALI</v>
      </c>
      <c r="G520" s="145" t="s">
        <v>3568</v>
      </c>
      <c r="H520" s="194" t="str">
        <f>REPLACE(SUBSTITUTE(SUBSTITUTE(SUBSTITUTE(SUBSTITUTE(SUBSTITUTE(TRIM(RTATimings[[#This Row],[Dep Txt]]), ": ",":"), "a.m", "AM",1), "p.m", "PM"),"  AM"," AM"),"  PM", " PM"), 9,100,"")</f>
        <v>07:05 PM</v>
      </c>
      <c r="I520" s="195">
        <f>TIMEVALUE(RTATimings[[#This Row],[Dep Tm Txt]])</f>
        <v>0.79513888888888884</v>
      </c>
      <c r="N52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0.79513888888888884</v>
      </c>
      <c r="O520" t="s">
        <v>3971</v>
      </c>
    </row>
    <row r="521" spans="1:17" ht="26.5" thickBot="1" x14ac:dyDescent="0.4">
      <c r="A521" s="116" t="s">
        <v>3205</v>
      </c>
      <c r="B521" s="122"/>
      <c r="C521" s="122"/>
      <c r="D521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21" s="129" t="s">
        <v>2990</v>
      </c>
      <c r="F521" s="185" t="str">
        <f>VLOOKUP(RTATimings[[#This Row],[Route Code]], TrueRouteCodes[], 2, FALSE)</f>
        <v>KARMALI-OLD GOA-PANAJI</v>
      </c>
      <c r="G521" s="166" t="s">
        <v>3544</v>
      </c>
      <c r="H521" s="194" t="str">
        <f>REPLACE(SUBSTITUTE(SUBSTITUTE(SUBSTITUTE(SUBSTITUTE(SUBSTITUTE(TRIM(RTATimings[[#This Row],[Dep Txt]]), ": ",":"), "a.m", "AM",1), "p.m", "PM"),"  AM"," AM"),"  PM", " PM"), 9,100,"")</f>
        <v>06:15 AM</v>
      </c>
      <c r="I521" s="195">
        <f>TIMEVALUE(RTATimings[[#This Row],[Dep Tm Txt]])</f>
        <v>0.26041666666666669</v>
      </c>
      <c r="N52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0.26041666666666669</v>
      </c>
      <c r="O521" t="s">
        <v>3971</v>
      </c>
    </row>
    <row r="522" spans="1:17" ht="26.5" thickBot="1" x14ac:dyDescent="0.4">
      <c r="A522" s="116" t="s">
        <v>3205</v>
      </c>
      <c r="B522" s="122"/>
      <c r="C522" s="122"/>
      <c r="D522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22" s="129" t="s">
        <v>3000</v>
      </c>
      <c r="F522" s="185" t="str">
        <f>VLOOKUP(RTATimings[[#This Row],[Route Code]], TrueRouteCodes[], 2, FALSE)</f>
        <v>PANAJI-OLD GOA-KARMALI</v>
      </c>
      <c r="G522" s="167" t="s">
        <v>3594</v>
      </c>
      <c r="H522" s="194" t="str">
        <f>REPLACE(SUBSTITUTE(SUBSTITUTE(SUBSTITUTE(SUBSTITUTE(SUBSTITUTE(TRIM(RTATimings[[#This Row],[Dep Txt]]), ": ",":"), "a.m", "AM",1), "p.m", "PM"),"  AM"," AM"),"  PM", " PM"), 9,100,"")</f>
        <v>08:05 PM</v>
      </c>
      <c r="I522" s="195">
        <f>TIMEVALUE(RTATimings[[#This Row],[Dep Tm Txt]])</f>
        <v>0.83680555555555547</v>
      </c>
      <c r="N52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0.83680555555555547</v>
      </c>
      <c r="O522" t="s">
        <v>3971</v>
      </c>
    </row>
    <row r="523" spans="1:17" ht="26" x14ac:dyDescent="0.35">
      <c r="A523" s="116" t="s">
        <v>3205</v>
      </c>
      <c r="B523" s="122"/>
      <c r="C523" s="122"/>
      <c r="D523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23" s="127" t="s">
        <v>3974</v>
      </c>
      <c r="F523" s="189" t="str">
        <f>VLOOKUP(RTATimings[[#This Row],[Route Code]], TrueRouteCodes[], 2, FALSE)</f>
        <v>PANAJI-ALTINHO-PANAJI</v>
      </c>
      <c r="G523" s="168" t="s">
        <v>3404</v>
      </c>
      <c r="H523" s="194" t="str">
        <f>REPLACE(SUBSTITUTE(SUBSTITUTE(SUBSTITUTE(SUBSTITUTE(SUBSTITUTE(TRIM(RTATimings[[#This Row],[Dep Txt]]), ": ",":"), "a.m", "AM",1), "p.m", "PM"),"  AM"," AM"),"  PM", " PM"), 9,100,"")</f>
        <v>07:40 AM</v>
      </c>
      <c r="I523" s="195">
        <f>TIMEVALUE(RTATimings[[#This Row],[Dep Tm Txt]])</f>
        <v>0.31944444444444448</v>
      </c>
      <c r="N52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0.31944444444444448</v>
      </c>
      <c r="O523" t="s">
        <v>3971</v>
      </c>
      <c r="P523" t="s">
        <v>3975</v>
      </c>
      <c r="Q523" t="s">
        <v>4041</v>
      </c>
    </row>
    <row r="524" spans="1:17" ht="26" x14ac:dyDescent="0.35">
      <c r="A524" s="116" t="s">
        <v>3205</v>
      </c>
      <c r="B524" s="122"/>
      <c r="C524" s="122"/>
      <c r="D524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24" s="127" t="s">
        <v>3974</v>
      </c>
      <c r="F524" s="189" t="str">
        <f>VLOOKUP(RTATimings[[#This Row],[Route Code]], TrueRouteCodes[], 2, FALSE)</f>
        <v>PANAJI-ALTINHO-PANAJI</v>
      </c>
      <c r="G524" s="168" t="s">
        <v>3470</v>
      </c>
      <c r="H524" s="194" t="str">
        <f>REPLACE(SUBSTITUTE(SUBSTITUTE(SUBSTITUTE(SUBSTITUTE(SUBSTITUTE(TRIM(RTATimings[[#This Row],[Dep Txt]]), ": ",":"), "a.m", "AM",1), "p.m", "PM"),"  AM"," AM"),"  PM", " PM"), 9,100,"")</f>
        <v>08:10 AM</v>
      </c>
      <c r="I524" s="195">
        <f>TIMEVALUE(RTATimings[[#This Row],[Dep Tm Txt]])</f>
        <v>0.34027777777777773</v>
      </c>
      <c r="N52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0.34027777777777773</v>
      </c>
      <c r="O524" t="s">
        <v>3971</v>
      </c>
      <c r="P524" t="s">
        <v>3975</v>
      </c>
    </row>
    <row r="525" spans="1:17" ht="26" x14ac:dyDescent="0.35">
      <c r="A525" s="116" t="s">
        <v>3205</v>
      </c>
      <c r="B525" s="122"/>
      <c r="C525" s="122"/>
      <c r="D525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25" s="127" t="s">
        <v>3974</v>
      </c>
      <c r="F525" s="189" t="str">
        <f>VLOOKUP(RTATimings[[#This Row],[Route Code]], TrueRouteCodes[], 2, FALSE)</f>
        <v>PANAJI-ALTINHO-PANAJI</v>
      </c>
      <c r="G525" s="168" t="s">
        <v>3576</v>
      </c>
      <c r="H525" s="194" t="str">
        <f>REPLACE(SUBSTITUTE(SUBSTITUTE(SUBSTITUTE(SUBSTITUTE(SUBSTITUTE(TRIM(RTATimings[[#This Row],[Dep Txt]]), ": ",":"), "a.m", "AM",1), "p.m", "PM"),"  AM"," AM"),"  PM", " PM"), 9,100,"")</f>
        <v>08:40 AM</v>
      </c>
      <c r="I525" s="195">
        <f>TIMEVALUE(RTATimings[[#This Row],[Dep Tm Txt]])</f>
        <v>0.3611111111111111</v>
      </c>
      <c r="N52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0.3611111111111111</v>
      </c>
      <c r="O525" t="s">
        <v>3971</v>
      </c>
      <c r="P525" t="s">
        <v>3975</v>
      </c>
    </row>
    <row r="526" spans="1:17" ht="26" x14ac:dyDescent="0.35">
      <c r="A526" s="116" t="s">
        <v>3205</v>
      </c>
      <c r="B526" s="122"/>
      <c r="C526" s="122"/>
      <c r="D526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26" s="127" t="s">
        <v>3974</v>
      </c>
      <c r="F526" s="189" t="str">
        <f>VLOOKUP(RTATimings[[#This Row],[Route Code]], TrueRouteCodes[], 2, FALSE)</f>
        <v>PANAJI-ALTINHO-PANAJI</v>
      </c>
      <c r="G526" s="168" t="s">
        <v>3434</v>
      </c>
      <c r="H526" s="194" t="str">
        <f>REPLACE(SUBSTITUTE(SUBSTITUTE(SUBSTITUTE(SUBSTITUTE(SUBSTITUTE(TRIM(RTATimings[[#This Row],[Dep Txt]]), ": ",":"), "a.m", "AM",1), "p.m", "PM"),"  AM"," AM"),"  PM", " PM"), 9,100,"")</f>
        <v>09:10 AM</v>
      </c>
      <c r="I526" s="195">
        <f>TIMEVALUE(RTATimings[[#This Row],[Dep Tm Txt]])</f>
        <v>0.38194444444444442</v>
      </c>
      <c r="N52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0.38194444444444442</v>
      </c>
      <c r="O526" t="s">
        <v>3971</v>
      </c>
      <c r="P526" t="s">
        <v>3975</v>
      </c>
    </row>
    <row r="527" spans="1:17" ht="26.5" thickBot="1" x14ac:dyDescent="0.4">
      <c r="A527" s="116" t="s">
        <v>3205</v>
      </c>
      <c r="B527" s="122"/>
      <c r="C527" s="122"/>
      <c r="D527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27" s="127" t="s">
        <v>3974</v>
      </c>
      <c r="F527" s="189" t="str">
        <f>VLOOKUP(RTATimings[[#This Row],[Route Code]], TrueRouteCodes[], 2, FALSE)</f>
        <v>PANAJI-ALTINHO-PANAJI</v>
      </c>
      <c r="G527" s="169" t="s">
        <v>3595</v>
      </c>
      <c r="H527" s="194" t="str">
        <f>REPLACE(SUBSTITUTE(SUBSTITUTE(SUBSTITUTE(SUBSTITUTE(SUBSTITUTE(TRIM(RTATimings[[#This Row],[Dep Txt]]), ": ",":"), "a.m", "AM",1), "p.m", "PM"),"  AM"," AM"),"  PM", " PM"), 9,100,"")</f>
        <v>09:40 AM</v>
      </c>
      <c r="I527" s="195">
        <f>TIMEVALUE(RTATimings[[#This Row],[Dep Tm Txt]])</f>
        <v>0.40277777777777773</v>
      </c>
      <c r="N52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0.40277777777777773</v>
      </c>
      <c r="O527" t="s">
        <v>3971</v>
      </c>
      <c r="P527" t="s">
        <v>3975</v>
      </c>
    </row>
    <row r="528" spans="1:17" ht="26.5" thickBot="1" x14ac:dyDescent="0.4">
      <c r="A528" s="116" t="s">
        <v>3207</v>
      </c>
      <c r="B528" s="122"/>
      <c r="C528" s="122"/>
      <c r="D528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28" s="126"/>
      <c r="F528" s="185" t="e">
        <f>VLOOKUP(RTATimings[[#This Row],[Route Code]], TrueRouteCodes[], 2, FALSE)</f>
        <v>#N/A</v>
      </c>
      <c r="G528" s="156" t="s">
        <v>3549</v>
      </c>
      <c r="H528" s="194" t="str">
        <f>REPLACE(SUBSTITUTE(SUBSTITUTE(SUBSTITUTE(SUBSTITUTE(SUBSTITUTE(TRIM(RTATimings[[#This Row],[Dep Txt]]), ": ",":"), "a.m", "AM",1), "p.m", "PM"),"  AM"," AM"),"  PM", " PM"), 9,100,"")</f>
        <v>06:50 AM</v>
      </c>
      <c r="I528" s="195">
        <f>TIMEVALUE(RTATimings[[#This Row],[Dep Tm Txt]])</f>
        <v>0.28472222222222221</v>
      </c>
      <c r="N5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528" t="s">
        <v>3971</v>
      </c>
      <c r="P528" t="s">
        <v>3976</v>
      </c>
      <c r="Q528" t="s">
        <v>4046</v>
      </c>
    </row>
    <row r="529" spans="1:17" ht="26.5" thickBot="1" x14ac:dyDescent="0.4">
      <c r="A529" s="116" t="s">
        <v>3207</v>
      </c>
      <c r="B529" s="122"/>
      <c r="C529" s="122"/>
      <c r="D529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29" s="126"/>
      <c r="F529" s="185" t="e">
        <f>VLOOKUP(RTATimings[[#This Row],[Route Code]], TrueRouteCodes[], 2, FALSE)</f>
        <v>#N/A</v>
      </c>
      <c r="G529" s="156" t="s">
        <v>3513</v>
      </c>
      <c r="H529" s="194" t="str">
        <f>REPLACE(SUBSTITUTE(SUBSTITUTE(SUBSTITUTE(SUBSTITUTE(SUBSTITUTE(TRIM(RTATimings[[#This Row],[Dep Txt]]), ": ",":"), "a.m", "AM",1), "p.m", "PM"),"  AM"," AM"),"  PM", " PM"), 9,100,"")</f>
        <v>08:20 AM</v>
      </c>
      <c r="I529" s="195">
        <f>TIMEVALUE(RTATimings[[#This Row],[Dep Tm Txt]])</f>
        <v>0.34722222222222227</v>
      </c>
      <c r="N5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529" t="s">
        <v>3971</v>
      </c>
    </row>
    <row r="530" spans="1:17" ht="26.5" thickBot="1" x14ac:dyDescent="0.4">
      <c r="A530" s="116" t="s">
        <v>3207</v>
      </c>
      <c r="B530" s="122"/>
      <c r="C530" s="122"/>
      <c r="D530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30" s="126"/>
      <c r="F530" s="185" t="e">
        <f>VLOOKUP(RTATimings[[#This Row],[Route Code]], TrueRouteCodes[], 2, FALSE)</f>
        <v>#N/A</v>
      </c>
      <c r="G530" s="156" t="s">
        <v>2955</v>
      </c>
      <c r="H530" s="194" t="str">
        <f>REPLACE(SUBSTITUTE(SUBSTITUTE(SUBSTITUTE(SUBSTITUTE(SUBSTITUTE(TRIM(RTATimings[[#This Row],[Dep Txt]]), ": ",":"), "a.m", "AM",1), "p.m", "PM"),"  AM"," AM"),"  PM", " PM"), 9,100,"")</f>
        <v>02:10 PM</v>
      </c>
      <c r="I530" s="195">
        <f>TIMEVALUE(RTATimings[[#This Row],[Dep Tm Txt]])</f>
        <v>0.59027777777777779</v>
      </c>
      <c r="N5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530" t="s">
        <v>3971</v>
      </c>
    </row>
    <row r="531" spans="1:17" ht="26.5" thickBot="1" x14ac:dyDescent="0.4">
      <c r="A531" s="116" t="s">
        <v>3207</v>
      </c>
      <c r="B531" s="122"/>
      <c r="C531" s="122"/>
      <c r="D531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31" s="126"/>
      <c r="F531" s="185" t="e">
        <f>VLOOKUP(RTATimings[[#This Row],[Route Code]], TrueRouteCodes[], 2, FALSE)</f>
        <v>#N/A</v>
      </c>
      <c r="G531" s="156" t="s">
        <v>3536</v>
      </c>
      <c r="H531" s="194" t="str">
        <f>REPLACE(SUBSTITUTE(SUBSTITUTE(SUBSTITUTE(SUBSTITUTE(SUBSTITUTE(TRIM(RTATimings[[#This Row],[Dep Txt]]), ": ",":"), "a.m", "AM",1), "p.m", "PM"),"  AM"," AM"),"  PM", " PM"), 9,100,"")</f>
        <v>05:30 PM</v>
      </c>
      <c r="I531" s="195">
        <f>TIMEVALUE(RTATimings[[#This Row],[Dep Tm Txt]])</f>
        <v>0.72916666666666663</v>
      </c>
      <c r="N5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531" t="s">
        <v>3971</v>
      </c>
    </row>
    <row r="532" spans="1:17" ht="26.5" thickBot="1" x14ac:dyDescent="0.4">
      <c r="A532" s="116" t="s">
        <v>3207</v>
      </c>
      <c r="B532" s="122"/>
      <c r="C532" s="122"/>
      <c r="D532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32" s="126"/>
      <c r="F532" s="185" t="e">
        <f>VLOOKUP(RTATimings[[#This Row],[Route Code]], TrueRouteCodes[], 2, FALSE)</f>
        <v>#N/A</v>
      </c>
      <c r="G532" s="156" t="s">
        <v>3568</v>
      </c>
      <c r="H532" s="194" t="str">
        <f>REPLACE(SUBSTITUTE(SUBSTITUTE(SUBSTITUTE(SUBSTITUTE(SUBSTITUTE(TRIM(RTATimings[[#This Row],[Dep Txt]]), ": ",":"), "a.m", "AM",1), "p.m", "PM"),"  AM"," AM"),"  PM", " PM"), 9,100,"")</f>
        <v>07:05 PM</v>
      </c>
      <c r="I532" s="195">
        <f>TIMEVALUE(RTATimings[[#This Row],[Dep Tm Txt]])</f>
        <v>0.79513888888888884</v>
      </c>
      <c r="N5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532" t="s">
        <v>3971</v>
      </c>
    </row>
    <row r="533" spans="1:17" ht="26.5" thickBot="1" x14ac:dyDescent="0.4">
      <c r="A533" s="116" t="s">
        <v>3207</v>
      </c>
      <c r="B533" s="122"/>
      <c r="C533" s="122"/>
      <c r="D533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33" s="126"/>
      <c r="F533" s="185" t="e">
        <f>VLOOKUP(RTATimings[[#This Row],[Route Code]], TrueRouteCodes[], 2, FALSE)</f>
        <v>#N/A</v>
      </c>
      <c r="G533" s="157" t="s">
        <v>3405</v>
      </c>
      <c r="H533" s="194" t="str">
        <f>REPLACE(SUBSTITUTE(SUBSTITUTE(SUBSTITUTE(SUBSTITUTE(SUBSTITUTE(TRIM(RTATimings[[#This Row],[Dep Txt]]), ": ",":"), "a.m", "AM",1), "p.m", "PM"),"  AM"," AM"),"  PM", " PM"), 9,100,"")</f>
        <v>07:45 AM</v>
      </c>
      <c r="I533" s="195">
        <f>TIMEVALUE(RTATimings[[#This Row],[Dep Tm Txt]])</f>
        <v>0.32291666666666669</v>
      </c>
      <c r="N5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533" t="s">
        <v>3971</v>
      </c>
    </row>
    <row r="534" spans="1:17" ht="26.5" thickBot="1" x14ac:dyDescent="0.4">
      <c r="A534" s="116" t="s">
        <v>3207</v>
      </c>
      <c r="B534" s="122"/>
      <c r="C534" s="122"/>
      <c r="D534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34" s="126"/>
      <c r="F534" s="185" t="e">
        <f>VLOOKUP(RTATimings[[#This Row],[Route Code]], TrueRouteCodes[], 2, FALSE)</f>
        <v>#N/A</v>
      </c>
      <c r="G534" s="157" t="s">
        <v>2957</v>
      </c>
      <c r="H534" s="194" t="str">
        <f>REPLACE(SUBSTITUTE(SUBSTITUTE(SUBSTITUTE(SUBSTITUTE(SUBSTITUTE(TRIM(RTATimings[[#This Row],[Dep Txt]]), ": ",":"), "a.m", "AM",1), "p.m", "PM"),"  AM"," AM"),"  PM", " PM"), 9,100,"")</f>
        <v>01:25 PM</v>
      </c>
      <c r="I534" s="195">
        <f>TIMEVALUE(RTATimings[[#This Row],[Dep Tm Txt]])</f>
        <v>0.55902777777777779</v>
      </c>
      <c r="N5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534" t="s">
        <v>3971</v>
      </c>
    </row>
    <row r="535" spans="1:17" ht="26.5" thickBot="1" x14ac:dyDescent="0.4">
      <c r="A535" s="116" t="s">
        <v>3207</v>
      </c>
      <c r="B535" s="122"/>
      <c r="C535" s="122"/>
      <c r="D535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35" s="126"/>
      <c r="F535" s="185" t="e">
        <f>VLOOKUP(RTATimings[[#This Row],[Route Code]], TrueRouteCodes[], 2, FALSE)</f>
        <v>#N/A</v>
      </c>
      <c r="G535" s="157" t="s">
        <v>3427</v>
      </c>
      <c r="H535" s="194" t="str">
        <f>REPLACE(SUBSTITUTE(SUBSTITUTE(SUBSTITUTE(SUBSTITUTE(SUBSTITUTE(TRIM(RTATimings[[#This Row],[Dep Txt]]), ": ",":"), "a.m", "AM",1), "p.m", "PM"),"  AM"," AM"),"  PM", " PM"), 9,100,"")</f>
        <v>05:00 PM</v>
      </c>
      <c r="I535" s="195">
        <f>TIMEVALUE(RTATimings[[#This Row],[Dep Tm Txt]])</f>
        <v>0.70833333333333337</v>
      </c>
      <c r="N5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535" t="s">
        <v>3971</v>
      </c>
    </row>
    <row r="536" spans="1:17" ht="26.5" thickBot="1" x14ac:dyDescent="0.4">
      <c r="A536" s="116" t="s">
        <v>3207</v>
      </c>
      <c r="B536" s="122"/>
      <c r="C536" s="122"/>
      <c r="D536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36" s="126"/>
      <c r="F536" s="185" t="e">
        <f>VLOOKUP(RTATimings[[#This Row],[Route Code]], TrueRouteCodes[], 2, FALSE)</f>
        <v>#N/A</v>
      </c>
      <c r="G536" s="157" t="s">
        <v>2958</v>
      </c>
      <c r="H536" s="194" t="str">
        <f>REPLACE(SUBSTITUTE(SUBSTITUTE(SUBSTITUTE(SUBSTITUTE(SUBSTITUTE(TRIM(RTATimings[[#This Row],[Dep Txt]]), ": ",":"), "a.m", "AM",1), "p.m", "PM"),"  AM"," AM"),"  PM", " PM"), 9,100,"")</f>
        <v>06:30 PM</v>
      </c>
      <c r="I536" s="195">
        <f>TIMEVALUE(RTATimings[[#This Row],[Dep Tm Txt]])</f>
        <v>0.77083333333333337</v>
      </c>
      <c r="N5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536" t="s">
        <v>3971</v>
      </c>
    </row>
    <row r="537" spans="1:17" ht="26.5" thickBot="1" x14ac:dyDescent="0.4">
      <c r="A537" s="116" t="s">
        <v>3207</v>
      </c>
      <c r="B537" s="122"/>
      <c r="C537" s="122"/>
      <c r="D537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37" s="126"/>
      <c r="F537" s="185" t="e">
        <f>VLOOKUP(RTATimings[[#This Row],[Route Code]], TrueRouteCodes[], 2, FALSE)</f>
        <v>#N/A</v>
      </c>
      <c r="G537" s="157" t="s">
        <v>3548</v>
      </c>
      <c r="H537" s="194" t="str">
        <f>REPLACE(SUBSTITUTE(SUBSTITUTE(SUBSTITUTE(SUBSTITUTE(SUBSTITUTE(TRIM(RTATimings[[#This Row],[Dep Txt]]), ": ",":"), "a.m", "AM",1), "p.m", "PM"),"  AM"," AM"),"  PM", " PM"), 9,100,"")</f>
        <v>07:35 PM</v>
      </c>
      <c r="I537" s="195">
        <f>TIMEVALUE(RTATimings[[#This Row],[Dep Tm Txt]])</f>
        <v>0.81597222222222221</v>
      </c>
      <c r="N5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537" t="s">
        <v>3971</v>
      </c>
    </row>
    <row r="538" spans="1:17" ht="26.5" thickBot="1" x14ac:dyDescent="0.4">
      <c r="A538" s="116" t="s">
        <v>3209</v>
      </c>
      <c r="B538" s="122"/>
      <c r="C538" s="122"/>
      <c r="D538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38" s="126" t="s">
        <v>2990</v>
      </c>
      <c r="F538" s="185" t="str">
        <f>VLOOKUP(RTATimings[[#This Row],[Route Code]], TrueRouteCodes[], 2, FALSE)</f>
        <v>KARMALI-OLD GOA-PANAJI</v>
      </c>
      <c r="G538" s="156" t="s">
        <v>2881</v>
      </c>
      <c r="H538" s="194" t="str">
        <f>REPLACE(SUBSTITUTE(SUBSTITUTE(SUBSTITUTE(SUBSTITUTE(SUBSTITUTE(TRIM(RTATimings[[#This Row],[Dep Txt]]), ": ",":"), "a.m", "AM",1), "p.m", "PM"),"  AM"," AM"),"  PM", " PM"), 9,100,"")</f>
        <v>07:15 AM</v>
      </c>
      <c r="I538" s="195">
        <f>TIMEVALUE(RTATimings[[#This Row],[Dep Tm Txt]])</f>
        <v>0.30208333333333331</v>
      </c>
      <c r="N53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0.30208333333333331</v>
      </c>
      <c r="O538" t="s">
        <v>3971</v>
      </c>
      <c r="P538" t="s">
        <v>3973</v>
      </c>
      <c r="Q538" t="s">
        <v>3979</v>
      </c>
    </row>
    <row r="539" spans="1:17" ht="26.5" thickBot="1" x14ac:dyDescent="0.4">
      <c r="A539" s="116" t="s">
        <v>3209</v>
      </c>
      <c r="B539" s="122"/>
      <c r="C539" s="122"/>
      <c r="D539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39" s="126" t="s">
        <v>2990</v>
      </c>
      <c r="F539" s="185" t="str">
        <f>VLOOKUP(RTATimings[[#This Row],[Route Code]], TrueRouteCodes[], 2, FALSE)</f>
        <v>KARMALI-OLD GOA-PANAJI</v>
      </c>
      <c r="G539" s="156" t="s">
        <v>3529</v>
      </c>
      <c r="H539" s="194" t="str">
        <f>REPLACE(SUBSTITUTE(SUBSTITUTE(SUBSTITUTE(SUBSTITUTE(SUBSTITUTE(TRIM(RTATimings[[#This Row],[Dep Txt]]), ": ",":"), "a.m", "AM",1), "p.m", "PM"),"  AM"," AM"),"  PM", " PM"), 9,100,"")</f>
        <v>08:50 AM</v>
      </c>
      <c r="I539" s="195">
        <f>TIMEVALUE(RTATimings[[#This Row],[Dep Tm Txt]])</f>
        <v>0.36805555555555558</v>
      </c>
      <c r="N53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0.36805555555555558</v>
      </c>
      <c r="O539" t="s">
        <v>3971</v>
      </c>
    </row>
    <row r="540" spans="1:17" ht="26.5" thickBot="1" x14ac:dyDescent="0.4">
      <c r="A540" s="116" t="s">
        <v>3209</v>
      </c>
      <c r="B540" s="122"/>
      <c r="C540" s="122"/>
      <c r="D540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40" s="126" t="s">
        <v>2990</v>
      </c>
      <c r="F540" s="185" t="str">
        <f>VLOOKUP(RTATimings[[#This Row],[Route Code]], TrueRouteCodes[], 2, FALSE)</f>
        <v>KARMALI-OLD GOA-PANAJI</v>
      </c>
      <c r="G540" s="156" t="s">
        <v>3578</v>
      </c>
      <c r="H540" s="194" t="str">
        <f>REPLACE(SUBSTITUTE(SUBSTITUTE(SUBSTITUTE(SUBSTITUTE(SUBSTITUTE(TRIM(RTATimings[[#This Row],[Dep Txt]]), ": ",":"), "a.m", "AM",1), "p.m", "PM"),"  AM"," AM"),"  PM", " PM"), 9,100,"")</f>
        <v>02:30 PM</v>
      </c>
      <c r="I540" s="195">
        <f>TIMEVALUE(RTATimings[[#This Row],[Dep Tm Txt]])</f>
        <v>0.60416666666666663</v>
      </c>
      <c r="N54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0.60416666666666663</v>
      </c>
      <c r="O540" t="s">
        <v>3971</v>
      </c>
    </row>
    <row r="541" spans="1:17" ht="26.5" thickBot="1" x14ac:dyDescent="0.4">
      <c r="A541" s="116" t="s">
        <v>3209</v>
      </c>
      <c r="B541" s="122"/>
      <c r="C541" s="122"/>
      <c r="D541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41" s="126" t="s">
        <v>3000</v>
      </c>
      <c r="F541" s="185" t="str">
        <f>VLOOKUP(RTATimings[[#This Row],[Route Code]], TrueRouteCodes[], 2, FALSE)</f>
        <v>PANAJI-OLD GOA-KARMALI</v>
      </c>
      <c r="G541" s="157" t="s">
        <v>3562</v>
      </c>
      <c r="H541" s="194" t="str">
        <f>REPLACE(SUBSTITUTE(SUBSTITUTE(SUBSTITUTE(SUBSTITUTE(SUBSTITUTE(TRIM(RTATimings[[#This Row],[Dep Txt]]), ": ",":"), "a.m", "AM",1), "p.m", "PM"),"  AM"," AM"),"  PM", " PM"), 9,100,"")</f>
        <v>08:15 AM</v>
      </c>
      <c r="I541" s="195">
        <f>TIMEVALUE(RTATimings[[#This Row],[Dep Tm Txt]])</f>
        <v>0.34375</v>
      </c>
      <c r="N54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0.34375</v>
      </c>
      <c r="O541" t="s">
        <v>3971</v>
      </c>
    </row>
    <row r="542" spans="1:17" ht="26.5" thickBot="1" x14ac:dyDescent="0.4">
      <c r="A542" s="116" t="s">
        <v>3209</v>
      </c>
      <c r="B542" s="122"/>
      <c r="C542" s="122"/>
      <c r="D542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42" s="126" t="s">
        <v>3000</v>
      </c>
      <c r="F542" s="185" t="str">
        <f>VLOOKUP(RTATimings[[#This Row],[Route Code]], TrueRouteCodes[], 2, FALSE)</f>
        <v>PANAJI-OLD GOA-KARMALI</v>
      </c>
      <c r="G542" s="157" t="s">
        <v>2831</v>
      </c>
      <c r="H542" s="194" t="str">
        <f>REPLACE(SUBSTITUTE(SUBSTITUTE(SUBSTITUTE(SUBSTITUTE(SUBSTITUTE(TRIM(RTATimings[[#This Row],[Dep Txt]]), ": ",":"), "a.m", "AM",1), "p.m", "PM"),"  AM"," AM"),"  PM", " PM"), 9,100,"")</f>
        <v>12:50 PM</v>
      </c>
      <c r="I542" s="195">
        <f>TIMEVALUE(RTATimings[[#This Row],[Dep Tm Txt]])</f>
        <v>0.53472222222222221</v>
      </c>
      <c r="N54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0.53472222222222221</v>
      </c>
      <c r="O542" t="s">
        <v>3971</v>
      </c>
    </row>
    <row r="543" spans="1:17" ht="26.5" thickBot="1" x14ac:dyDescent="0.4">
      <c r="A543" s="116" t="s">
        <v>3209</v>
      </c>
      <c r="B543" s="122"/>
      <c r="C543" s="122"/>
      <c r="D543" s="185" t="str">
        <f>IF(ISBLANK(RTATimings[[#This Row],[Vehicle No.]]), VLOOKUP(RTATimings[[#This Row],[Rotation Group]], Table9[#All], 4, FALSE), VLOOKUP(RTATimings[[#This Row],[Vehicle No.]], VehLicense,2,FALSE))</f>
        <v>Carambolim to Panaji via Old Goa &amp; idle time City Service</v>
      </c>
      <c r="E543" s="126" t="s">
        <v>3000</v>
      </c>
      <c r="F543" s="185" t="str">
        <f>VLOOKUP(RTATimings[[#This Row],[Route Code]], TrueRouteCodes[], 2, FALSE)</f>
        <v>PANAJI-OLD GOA-KARMALI</v>
      </c>
      <c r="G543" s="157" t="s">
        <v>3476</v>
      </c>
      <c r="H543" s="194" t="str">
        <f>REPLACE(SUBSTITUTE(SUBSTITUTE(SUBSTITUTE(SUBSTITUTE(SUBSTITUTE(TRIM(RTATimings[[#This Row],[Dep Txt]]), ": ",":"), "a.m", "AM",1), "p.m", "PM"),"  AM"," AM"),"  PM", " PM"), 9,100,"")</f>
        <v>07:10 PM</v>
      </c>
      <c r="I543" s="195">
        <f>TIMEVALUE(RTATimings[[#This Row],[Dep Tm Txt]])</f>
        <v>0.79861111111111116</v>
      </c>
      <c r="N54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0.79861111111111116</v>
      </c>
      <c r="O543" t="s">
        <v>3971</v>
      </c>
    </row>
    <row r="544" spans="1:17" ht="17" thickBot="1" x14ac:dyDescent="0.4">
      <c r="A544" s="113" t="s">
        <v>3596</v>
      </c>
      <c r="B544" s="122"/>
      <c r="C544" s="122"/>
      <c r="D544" s="185" t="str">
        <f>IF(ISBLANK(RTATimings[[#This Row],[Vehicle No.]]), VLOOKUP(RTATimings[[#This Row],[Rotation Group]], Table9[#All], 4, FALSE), VLOOKUP(RTATimings[[#This Row],[Vehicle No.]], VehLicense,2,FALSE))</f>
        <v xml:space="preserve">Carambolim to Panaji Market via Diwar Ferry and back </v>
      </c>
      <c r="E544" s="126" t="s">
        <v>2990</v>
      </c>
      <c r="F544" s="189" t="str">
        <f>VLOOKUP(RTATimings[[#This Row],[Route Code]], TrueRouteCodes[], 2, FALSE)</f>
        <v>KARMALI-OLD GOA-PANAJI</v>
      </c>
      <c r="G544" s="156" t="s">
        <v>3470</v>
      </c>
      <c r="H544" s="194" t="str">
        <f>REPLACE(SUBSTITUTE(SUBSTITUTE(SUBSTITUTE(SUBSTITUTE(SUBSTITUTE(TRIM(RTATimings[[#This Row],[Dep Txt]]), ": ",":"), "a.m", "AM",1), "p.m", "PM"),"  AM"," AM"),"  PM", " PM"), 9,100,"")</f>
        <v>08:10 AM</v>
      </c>
      <c r="I544" s="195">
        <f>TIMEVALUE(RTATimings[[#This Row],[Dep Tm Txt]])</f>
        <v>0.34027777777777773</v>
      </c>
      <c r="N54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0.34027777777777773</v>
      </c>
      <c r="O544" t="s">
        <v>3971</v>
      </c>
      <c r="P544" t="s">
        <v>3973</v>
      </c>
      <c r="Q544" t="s">
        <v>3980</v>
      </c>
    </row>
    <row r="545" spans="1:17" ht="17" thickBot="1" x14ac:dyDescent="0.4">
      <c r="A545" s="116" t="s">
        <v>3596</v>
      </c>
      <c r="B545" s="122"/>
      <c r="C545" s="122"/>
      <c r="D545" s="185" t="str">
        <f>IF(ISBLANK(RTATimings[[#This Row],[Vehicle No.]]), VLOOKUP(RTATimings[[#This Row],[Rotation Group]], Table9[#All], 4, FALSE), VLOOKUP(RTATimings[[#This Row],[Vehicle No.]], VehLicense,2,FALSE))</f>
        <v xml:space="preserve">Carambolim to Panaji Market via Diwar Ferry and back </v>
      </c>
      <c r="E545" s="126" t="s">
        <v>2990</v>
      </c>
      <c r="F545" s="189" t="str">
        <f>VLOOKUP(RTATimings[[#This Row],[Route Code]], TrueRouteCodes[], 2, FALSE)</f>
        <v>KARMALI-OLD GOA-PANAJI</v>
      </c>
      <c r="G545" s="156" t="s">
        <v>3597</v>
      </c>
      <c r="H545" s="194" t="str">
        <f>REPLACE(SUBSTITUTE(SUBSTITUTE(SUBSTITUTE(SUBSTITUTE(SUBSTITUTE(TRIM(RTATimings[[#This Row],[Dep Txt]]), ": ",":"), "a.m", "AM",1), "p.m", "PM"),"  AM"," AM"),"  PM", " PM"), 9,100,"")</f>
        <v>09:30 AM</v>
      </c>
      <c r="I545" s="195">
        <f>TIMEVALUE(RTATimings[[#This Row],[Dep Tm Txt]])</f>
        <v>0.39583333333333331</v>
      </c>
      <c r="N54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0.39583333333333331</v>
      </c>
      <c r="O545" t="s">
        <v>3971</v>
      </c>
    </row>
    <row r="546" spans="1:17" ht="17" thickBot="1" x14ac:dyDescent="0.4">
      <c r="A546" s="116" t="s">
        <v>3596</v>
      </c>
      <c r="B546" s="122"/>
      <c r="C546" s="122"/>
      <c r="D546" s="185" t="str">
        <f>IF(ISBLANK(RTATimings[[#This Row],[Vehicle No.]]), VLOOKUP(RTATimings[[#This Row],[Rotation Group]], Table9[#All], 4, FALSE), VLOOKUP(RTATimings[[#This Row],[Vehicle No.]], VehLicense,2,FALSE))</f>
        <v xml:space="preserve">Carambolim to Panaji Market via Diwar Ferry and back </v>
      </c>
      <c r="E546" s="126" t="s">
        <v>2990</v>
      </c>
      <c r="F546" s="189" t="str">
        <f>VLOOKUP(RTATimings[[#This Row],[Route Code]], TrueRouteCodes[], 2, FALSE)</f>
        <v>KARMALI-OLD GOA-PANAJI</v>
      </c>
      <c r="G546" s="156" t="s">
        <v>2853</v>
      </c>
      <c r="H546" s="194" t="str">
        <f>REPLACE(SUBSTITUTE(SUBSTITUTE(SUBSTITUTE(SUBSTITUTE(SUBSTITUTE(TRIM(RTATimings[[#This Row],[Dep Txt]]), ": ",":"), "a.m", "AM",1), "p.m", "PM"),"  AM"," AM"),"  PM", " PM"), 9,100,"")</f>
        <v>12:15 PM</v>
      </c>
      <c r="I546" s="195">
        <f>TIMEVALUE(RTATimings[[#This Row],[Dep Tm Txt]])</f>
        <v>0.51041666666666663</v>
      </c>
      <c r="N54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0.51041666666666663</v>
      </c>
      <c r="O546" t="s">
        <v>3971</v>
      </c>
    </row>
    <row r="547" spans="1:17" ht="17" thickBot="1" x14ac:dyDescent="0.4">
      <c r="A547" s="116" t="s">
        <v>3596</v>
      </c>
      <c r="B547" s="122"/>
      <c r="C547" s="122"/>
      <c r="D547" s="185" t="str">
        <f>IF(ISBLANK(RTATimings[[#This Row],[Vehicle No.]]), VLOOKUP(RTATimings[[#This Row],[Rotation Group]], Table9[#All], 4, FALSE), VLOOKUP(RTATimings[[#This Row],[Vehicle No.]], VehLicense,2,FALSE))</f>
        <v xml:space="preserve">Carambolim to Panaji Market via Diwar Ferry and back </v>
      </c>
      <c r="E547" s="126" t="s">
        <v>2990</v>
      </c>
      <c r="F547" s="189" t="str">
        <f>VLOOKUP(RTATimings[[#This Row],[Route Code]], TrueRouteCodes[], 2, FALSE)</f>
        <v>KARMALI-OLD GOA-PANAJI</v>
      </c>
      <c r="G547" s="156" t="s">
        <v>2826</v>
      </c>
      <c r="H547" s="194" t="str">
        <f>REPLACE(SUBSTITUTE(SUBSTITUTE(SUBSTITUTE(SUBSTITUTE(SUBSTITUTE(TRIM(RTATimings[[#This Row],[Dep Txt]]), ": ",":"), "a.m", "AM",1), "p.m", "PM"),"  AM"," AM"),"  PM", " PM"), 9,100,"")</f>
        <v>03:15 PM</v>
      </c>
      <c r="I547" s="195">
        <f>TIMEVALUE(RTATimings[[#This Row],[Dep Tm Txt]])</f>
        <v>0.63541666666666663</v>
      </c>
      <c r="N54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0.63541666666666663</v>
      </c>
      <c r="O547" t="s">
        <v>3971</v>
      </c>
    </row>
    <row r="548" spans="1:17" ht="17" thickBot="1" x14ac:dyDescent="0.4">
      <c r="A548" s="116" t="s">
        <v>3596</v>
      </c>
      <c r="B548" s="122"/>
      <c r="C548" s="122"/>
      <c r="D548" s="185" t="str">
        <f>IF(ISBLANK(RTATimings[[#This Row],[Vehicle No.]]), VLOOKUP(RTATimings[[#This Row],[Rotation Group]], Table9[#All], 4, FALSE), VLOOKUP(RTATimings[[#This Row],[Vehicle No.]], VehLicense,2,FALSE))</f>
        <v xml:space="preserve">Carambolim to Panaji Market via Diwar Ferry and back </v>
      </c>
      <c r="E548" s="126" t="s">
        <v>2990</v>
      </c>
      <c r="F548" s="189" t="str">
        <f>VLOOKUP(RTATimings[[#This Row],[Route Code]], TrueRouteCodes[], 2, FALSE)</f>
        <v>KARMALI-OLD GOA-PANAJI</v>
      </c>
      <c r="G548" s="156" t="s">
        <v>2894</v>
      </c>
      <c r="H548" s="194" t="str">
        <f>REPLACE(SUBSTITUTE(SUBSTITUTE(SUBSTITUTE(SUBSTITUTE(SUBSTITUTE(TRIM(RTATimings[[#This Row],[Dep Txt]]), ": ",":"), "a.m", "AM",1), "p.m", "PM"),"  AM"," AM"),"  PM", " PM"), 9,100,"")</f>
        <v>05:15 PM</v>
      </c>
      <c r="I548" s="195">
        <f>TIMEVALUE(RTATimings[[#This Row],[Dep Tm Txt]])</f>
        <v>0.71875</v>
      </c>
      <c r="N54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0.71875</v>
      </c>
      <c r="O548" t="s">
        <v>3971</v>
      </c>
    </row>
    <row r="549" spans="1:17" ht="17" thickBot="1" x14ac:dyDescent="0.4">
      <c r="A549" s="116" t="s">
        <v>3596</v>
      </c>
      <c r="B549" s="122"/>
      <c r="C549" s="122"/>
      <c r="D549" s="185" t="str">
        <f>IF(ISBLANK(RTATimings[[#This Row],[Vehicle No.]]), VLOOKUP(RTATimings[[#This Row],[Rotation Group]], Table9[#All], 4, FALSE), VLOOKUP(RTATimings[[#This Row],[Vehicle No.]], VehLicense,2,FALSE))</f>
        <v xml:space="preserve">Carambolim to Panaji Market via Diwar Ferry and back </v>
      </c>
      <c r="E549" s="126" t="s">
        <v>2990</v>
      </c>
      <c r="F549" s="189" t="str">
        <f>VLOOKUP(RTATimings[[#This Row],[Route Code]], TrueRouteCodes[], 2, FALSE)</f>
        <v>KARMALI-OLD GOA-PANAJI</v>
      </c>
      <c r="G549" s="156" t="s">
        <v>3532</v>
      </c>
      <c r="H549" s="194" t="str">
        <f>REPLACE(SUBSTITUTE(SUBSTITUTE(SUBSTITUTE(SUBSTITUTE(SUBSTITUTE(TRIM(RTATimings[[#This Row],[Dep Txt]]), ": ",":"), "a.m", "AM",1), "p.m", "PM"),"  AM"," AM"),"  PM", " PM"), 9,100,"")</f>
        <v>06:55 PM</v>
      </c>
      <c r="I549" s="195">
        <f>TIMEVALUE(RTATimings[[#This Row],[Dep Tm Txt]])</f>
        <v>0.78819444444444453</v>
      </c>
      <c r="N54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0.78819444444444453</v>
      </c>
      <c r="O549" t="s">
        <v>3971</v>
      </c>
    </row>
    <row r="550" spans="1:17" ht="17" thickBot="1" x14ac:dyDescent="0.4">
      <c r="A550" s="116" t="s">
        <v>3596</v>
      </c>
      <c r="B550" s="122"/>
      <c r="C550" s="122"/>
      <c r="D550" s="185" t="str">
        <f>IF(ISBLANK(RTATimings[[#This Row],[Vehicle No.]]), VLOOKUP(RTATimings[[#This Row],[Rotation Group]], Table9[#All], 4, FALSE), VLOOKUP(RTATimings[[#This Row],[Vehicle No.]], VehLicense,2,FALSE))</f>
        <v xml:space="preserve">Carambolim to Panaji Market via Diwar Ferry and back </v>
      </c>
      <c r="E550" s="126" t="s">
        <v>3000</v>
      </c>
      <c r="F550" s="185" t="str">
        <f>VLOOKUP(RTATimings[[#This Row],[Route Code]], TrueRouteCodes[], 2, FALSE)</f>
        <v>PANAJI-OLD GOA-KARMALI</v>
      </c>
      <c r="G550" s="157" t="s">
        <v>3434</v>
      </c>
      <c r="H550" s="194" t="str">
        <f>REPLACE(SUBSTITUTE(SUBSTITUTE(SUBSTITUTE(SUBSTITUTE(SUBSTITUTE(TRIM(RTATimings[[#This Row],[Dep Txt]]), ": ",":"), "a.m", "AM",1), "p.m", "PM"),"  AM"," AM"),"  PM", " PM"), 9,100,"")</f>
        <v>09:10 AM</v>
      </c>
      <c r="I550" s="195">
        <f>TIMEVALUE(RTATimings[[#This Row],[Dep Tm Txt]])</f>
        <v>0.38194444444444442</v>
      </c>
      <c r="N55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0.38194444444444442</v>
      </c>
      <c r="O550" t="s">
        <v>3971</v>
      </c>
    </row>
    <row r="551" spans="1:17" ht="17" thickBot="1" x14ac:dyDescent="0.4">
      <c r="A551" s="116" t="s">
        <v>3596</v>
      </c>
      <c r="B551" s="122"/>
      <c r="C551" s="122"/>
      <c r="D551" s="185" t="str">
        <f>IF(ISBLANK(RTATimings[[#This Row],[Vehicle No.]]), VLOOKUP(RTATimings[[#This Row],[Rotation Group]], Table9[#All], 4, FALSE), VLOOKUP(RTATimings[[#This Row],[Vehicle No.]], VehLicense,2,FALSE))</f>
        <v xml:space="preserve">Carambolim to Panaji Market via Diwar Ferry and back </v>
      </c>
      <c r="E551" s="126" t="s">
        <v>3000</v>
      </c>
      <c r="F551" s="185" t="str">
        <f>VLOOKUP(RTATimings[[#This Row],[Route Code]], TrueRouteCodes[], 2, FALSE)</f>
        <v>PANAJI-OLD GOA-KARMALI</v>
      </c>
      <c r="G551" s="157" t="s">
        <v>2860</v>
      </c>
      <c r="H551" s="194" t="str">
        <f>REPLACE(SUBSTITUTE(SUBSTITUTE(SUBSTITUTE(SUBSTITUTE(SUBSTITUTE(TRIM(RTATimings[[#This Row],[Dep Txt]]), ": ",":"), "a.m", "AM",1), "p.m", "PM"),"  AM"," AM"),"  PM", " PM"), 9,100,"")</f>
        <v>11:35 AM</v>
      </c>
      <c r="I551" s="195">
        <f>TIMEVALUE(RTATimings[[#This Row],[Dep Tm Txt]])</f>
        <v>0.4826388888888889</v>
      </c>
      <c r="N55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0.4826388888888889</v>
      </c>
      <c r="O551" t="s">
        <v>3971</v>
      </c>
    </row>
    <row r="552" spans="1:17" ht="17" thickBot="1" x14ac:dyDescent="0.4">
      <c r="A552" s="116" t="s">
        <v>3596</v>
      </c>
      <c r="B552" s="122"/>
      <c r="C552" s="122"/>
      <c r="D552" s="185" t="str">
        <f>IF(ISBLANK(RTATimings[[#This Row],[Vehicle No.]]), VLOOKUP(RTATimings[[#This Row],[Rotation Group]], Table9[#All], 4, FALSE), VLOOKUP(RTATimings[[#This Row],[Vehicle No.]], VehLicense,2,FALSE))</f>
        <v xml:space="preserve">Carambolim to Panaji Market via Diwar Ferry and back </v>
      </c>
      <c r="E552" s="126" t="s">
        <v>3000</v>
      </c>
      <c r="F552" s="185" t="str">
        <f>VLOOKUP(RTATimings[[#This Row],[Route Code]], TrueRouteCodes[], 2, FALSE)</f>
        <v>PANAJI-OLD GOA-KARMALI</v>
      </c>
      <c r="G552" s="157" t="s">
        <v>2801</v>
      </c>
      <c r="H552" s="194" t="str">
        <f>REPLACE(SUBSTITUTE(SUBSTITUTE(SUBSTITUTE(SUBSTITUTE(SUBSTITUTE(TRIM(RTATimings[[#This Row],[Dep Txt]]), ": ",":"), "a.m", "AM",1), "p.m", "PM"),"  AM"," AM"),"  PM", " PM"), 9,100,"")</f>
        <v>01:15 PM</v>
      </c>
      <c r="I552" s="195">
        <f>TIMEVALUE(RTATimings[[#This Row],[Dep Tm Txt]])</f>
        <v>0.55208333333333337</v>
      </c>
      <c r="N55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0.55208333333333337</v>
      </c>
      <c r="O552" t="s">
        <v>3971</v>
      </c>
    </row>
    <row r="553" spans="1:17" ht="17" thickBot="1" x14ac:dyDescent="0.4">
      <c r="A553" s="116" t="s">
        <v>3596</v>
      </c>
      <c r="B553" s="122"/>
      <c r="C553" s="122"/>
      <c r="D553" s="185" t="str">
        <f>IF(ISBLANK(RTATimings[[#This Row],[Vehicle No.]]), VLOOKUP(RTATimings[[#This Row],[Rotation Group]], Table9[#All], 4, FALSE), VLOOKUP(RTATimings[[#This Row],[Vehicle No.]], VehLicense,2,FALSE))</f>
        <v xml:space="preserve">Carambolim to Panaji Market via Diwar Ferry and back </v>
      </c>
      <c r="E553" s="126" t="s">
        <v>3000</v>
      </c>
      <c r="F553" s="185" t="str">
        <f>VLOOKUP(RTATimings[[#This Row],[Route Code]], TrueRouteCodes[], 2, FALSE)</f>
        <v>PANAJI-OLD GOA-KARMALI</v>
      </c>
      <c r="G553" s="157" t="s">
        <v>3598</v>
      </c>
      <c r="H553" s="194" t="str">
        <f>REPLACE(SUBSTITUTE(SUBSTITUTE(SUBSTITUTE(SUBSTITUTE(SUBSTITUTE(TRIM(RTATimings[[#This Row],[Dep Txt]]), ": ",":"), "a.m", "AM",1), "p.m", "PM"),"  AM"," AM"),"  PM", " PM"), 9,100,"")</f>
        <v>04:35 PM</v>
      </c>
      <c r="I553" s="195">
        <f>TIMEVALUE(RTATimings[[#This Row],[Dep Tm Txt]])</f>
        <v>0.69097222222222221</v>
      </c>
      <c r="N55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0.69097222222222221</v>
      </c>
      <c r="O553" t="s">
        <v>3971</v>
      </c>
    </row>
    <row r="554" spans="1:17" ht="17" thickBot="1" x14ac:dyDescent="0.4">
      <c r="A554" s="116" t="s">
        <v>3596</v>
      </c>
      <c r="B554" s="122"/>
      <c r="C554" s="122"/>
      <c r="D554" s="185" t="str">
        <f>IF(ISBLANK(RTATimings[[#This Row],[Vehicle No.]]), VLOOKUP(RTATimings[[#This Row],[Rotation Group]], Table9[#All], 4, FALSE), VLOOKUP(RTATimings[[#This Row],[Vehicle No.]], VehLicense,2,FALSE))</f>
        <v xml:space="preserve">Carambolim to Panaji Market via Diwar Ferry and back </v>
      </c>
      <c r="E554" s="126" t="s">
        <v>3000</v>
      </c>
      <c r="F554" s="185" t="str">
        <f>VLOOKUP(RTATimings[[#This Row],[Route Code]], TrueRouteCodes[], 2, FALSE)</f>
        <v>PANAJI-OLD GOA-KARMALI</v>
      </c>
      <c r="G554" s="157" t="s">
        <v>3593</v>
      </c>
      <c r="H554" s="194" t="str">
        <f>REPLACE(SUBSTITUTE(SUBSTITUTE(SUBSTITUTE(SUBSTITUTE(SUBSTITUTE(TRIM(RTATimings[[#This Row],[Dep Txt]]), ": ",":"), "a.m", "AM",1), "p.m", "PM"),"  AM"," AM"),"  PM", " PM"), 9,100,"")</f>
        <v>06:15 PM</v>
      </c>
      <c r="I554" s="195">
        <f>TIMEVALUE(RTATimings[[#This Row],[Dep Tm Txt]])</f>
        <v>0.76041666666666663</v>
      </c>
      <c r="N55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0.76041666666666663</v>
      </c>
      <c r="O554" t="s">
        <v>3971</v>
      </c>
    </row>
    <row r="555" spans="1:17" ht="17" thickBot="1" x14ac:dyDescent="0.4">
      <c r="A555" s="116" t="s">
        <v>3596</v>
      </c>
      <c r="B555" s="122"/>
      <c r="C555" s="122"/>
      <c r="D555" s="185" t="str">
        <f>IF(ISBLANK(RTATimings[[#This Row],[Vehicle No.]]), VLOOKUP(RTATimings[[#This Row],[Rotation Group]], Table9[#All], 4, FALSE), VLOOKUP(RTATimings[[#This Row],[Vehicle No.]], VehLicense,2,FALSE))</f>
        <v xml:space="preserve">Carambolim to Panaji Market via Diwar Ferry and back </v>
      </c>
      <c r="E555" s="126" t="s">
        <v>3000</v>
      </c>
      <c r="F555" s="185" t="str">
        <f>VLOOKUP(RTATimings[[#This Row],[Route Code]], TrueRouteCodes[], 2, FALSE)</f>
        <v>PANAJI-OLD GOA-KARMALI</v>
      </c>
      <c r="G555" s="157" t="s">
        <v>3599</v>
      </c>
      <c r="H555" s="194" t="str">
        <f>REPLACE(SUBSTITUTE(SUBSTITUTE(SUBSTITUTE(SUBSTITUTE(SUBSTITUTE(TRIM(RTATimings[[#This Row],[Dep Txt]]), ": ",":"), "a.m", "AM",1), "p.m", "PM"),"  AM"," AM"),"  PM", " PM"), 9,100,"")</f>
        <v>08:10 PM</v>
      </c>
      <c r="I555" s="195">
        <f>TIMEVALUE(RTATimings[[#This Row],[Dep Tm Txt]])</f>
        <v>0.84027777777777779</v>
      </c>
      <c r="N55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0.84027777777777779</v>
      </c>
      <c r="O555" t="s">
        <v>3971</v>
      </c>
    </row>
    <row r="556" spans="1:17" ht="15.5" thickBot="1" x14ac:dyDescent="0.4">
      <c r="A556" s="116" t="s">
        <v>3139</v>
      </c>
      <c r="B556" s="122"/>
      <c r="C556" s="122"/>
      <c r="D556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56" s="130" t="s">
        <v>3861</v>
      </c>
      <c r="F556" s="189" t="str">
        <f>VLOOKUP(RTATimings[[#This Row],[Route Code]], TrueRouteCodes[], 2, FALSE)</f>
        <v>PANAJI-MARCEL-SANKHALI</v>
      </c>
      <c r="G556" s="169" t="s">
        <v>3531</v>
      </c>
      <c r="H556" s="194" t="str">
        <f>REPLACE(SUBSTITUTE(SUBSTITUTE(SUBSTITUTE(SUBSTITUTE(SUBSTITUTE(TRIM(RTATimings[[#This Row],[Dep Txt]]), ": ",":"), "a.m", "AM",1), "p.m", "PM"),"  AM"," AM"),"  PM", " PM"), 9,100,"")</f>
        <v>07:05 AM</v>
      </c>
      <c r="I556" s="195">
        <f>TIMEVALUE(RTATimings[[#This Row],[Dep Tm Txt]])</f>
        <v>0.2951388888888889</v>
      </c>
      <c r="N55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0.2951388888888889</v>
      </c>
      <c r="O556" t="s">
        <v>3971</v>
      </c>
      <c r="P556" t="s">
        <v>3973</v>
      </c>
      <c r="Q556" t="s">
        <v>3980</v>
      </c>
    </row>
    <row r="557" spans="1:17" ht="15.5" thickBot="1" x14ac:dyDescent="0.4">
      <c r="A557" s="116" t="s">
        <v>3139</v>
      </c>
      <c r="B557" s="122"/>
      <c r="C557" s="122"/>
      <c r="D557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57" s="130" t="s">
        <v>3861</v>
      </c>
      <c r="F557" s="189" t="str">
        <f>VLOOKUP(RTATimings[[#This Row],[Route Code]], TrueRouteCodes[], 2, FALSE)</f>
        <v>PANAJI-MARCEL-SANKHALI</v>
      </c>
      <c r="G557" s="169" t="s">
        <v>2829</v>
      </c>
      <c r="H557" s="194" t="str">
        <f>REPLACE(SUBSTITUTE(SUBSTITUTE(SUBSTITUTE(SUBSTITUTE(SUBSTITUTE(TRIM(RTATimings[[#This Row],[Dep Txt]]), ": ",":"), "a.m", "AM",1), "p.m", "PM"),"  AM"," AM"),"  PM", " PM"), 9,100,"")</f>
        <v>10:15 AM</v>
      </c>
      <c r="I557" s="195">
        <f>TIMEVALUE(RTATimings[[#This Row],[Dep Tm Txt]])</f>
        <v>0.42708333333333331</v>
      </c>
      <c r="N55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0.42708333333333331</v>
      </c>
      <c r="O557" t="s">
        <v>3971</v>
      </c>
    </row>
    <row r="558" spans="1:17" ht="15.5" thickBot="1" x14ac:dyDescent="0.4">
      <c r="A558" s="116" t="s">
        <v>3139</v>
      </c>
      <c r="B558" s="122"/>
      <c r="C558" s="122"/>
      <c r="D558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58" s="130" t="s">
        <v>3861</v>
      </c>
      <c r="F558" s="189" t="str">
        <f>VLOOKUP(RTATimings[[#This Row],[Route Code]], TrueRouteCodes[], 2, FALSE)</f>
        <v>PANAJI-MARCEL-SANKHALI</v>
      </c>
      <c r="G558" s="169" t="s">
        <v>3479</v>
      </c>
      <c r="H558" s="194" t="str">
        <f>REPLACE(SUBSTITUTE(SUBSTITUTE(SUBSTITUTE(SUBSTITUTE(SUBSTITUTE(TRIM(RTATimings[[#This Row],[Dep Txt]]), ": ",":"), "a.m", "AM",1), "p.m", "PM"),"  AM"," AM"),"  PM", " PM"), 9,100,"")</f>
        <v>01:05 PM</v>
      </c>
      <c r="I558" s="195">
        <f>TIMEVALUE(RTATimings[[#This Row],[Dep Tm Txt]])</f>
        <v>0.54513888888888895</v>
      </c>
      <c r="N55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0.54513888888888895</v>
      </c>
      <c r="O558" t="s">
        <v>3971</v>
      </c>
    </row>
    <row r="559" spans="1:17" ht="15.5" thickBot="1" x14ac:dyDescent="0.4">
      <c r="A559" s="116" t="s">
        <v>3139</v>
      </c>
      <c r="B559" s="122"/>
      <c r="C559" s="122"/>
      <c r="D559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59" s="130" t="s">
        <v>3863</v>
      </c>
      <c r="F559" s="189" t="str">
        <f>VLOOKUP(RTATimings[[#This Row],[Route Code]], TrueRouteCodes[], 2, FALSE)</f>
        <v>SANKHALI-MARCEL-PANAJI</v>
      </c>
      <c r="G559" s="170" t="s">
        <v>3513</v>
      </c>
      <c r="H559" s="194" t="str">
        <f>REPLACE(SUBSTITUTE(SUBSTITUTE(SUBSTITUTE(SUBSTITUTE(SUBSTITUTE(TRIM(RTATimings[[#This Row],[Dep Txt]]), ": ",":"), "a.m", "AM",1), "p.m", "PM"),"  AM"," AM"),"  PM", " PM"), 9,100,"")</f>
        <v>08:20 AM</v>
      </c>
      <c r="I559" s="195">
        <f>TIMEVALUE(RTATimings[[#This Row],[Dep Tm Txt]])</f>
        <v>0.34722222222222227</v>
      </c>
      <c r="N55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0.34722222222222227</v>
      </c>
      <c r="O559" t="s">
        <v>3971</v>
      </c>
    </row>
    <row r="560" spans="1:17" ht="15.5" thickBot="1" x14ac:dyDescent="0.4">
      <c r="A560" s="116" t="s">
        <v>3139</v>
      </c>
      <c r="B560" s="122"/>
      <c r="C560" s="122"/>
      <c r="D560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60" s="130" t="s">
        <v>3863</v>
      </c>
      <c r="F560" s="189" t="str">
        <f>VLOOKUP(RTATimings[[#This Row],[Route Code]], TrueRouteCodes[], 2, FALSE)</f>
        <v>SANKHALI-MARCEL-PANAJI</v>
      </c>
      <c r="G560" s="170" t="s">
        <v>2830</v>
      </c>
      <c r="H560" s="194" t="str">
        <f>REPLACE(SUBSTITUTE(SUBSTITUTE(SUBSTITUTE(SUBSTITUTE(SUBSTITUTE(TRIM(RTATimings[[#This Row],[Dep Txt]]), ": ",":"), "a.m", "AM",1), "p.m", "PM"),"  AM"," AM"),"  PM", " PM"), 9,100,"")</f>
        <v>11:25 AM</v>
      </c>
      <c r="I560" s="195">
        <f>TIMEVALUE(RTATimings[[#This Row],[Dep Tm Txt]])</f>
        <v>0.47569444444444442</v>
      </c>
      <c r="N56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0.47569444444444442</v>
      </c>
      <c r="O560" t="s">
        <v>3971</v>
      </c>
    </row>
    <row r="561" spans="1:15" ht="15.5" thickBot="1" x14ac:dyDescent="0.4">
      <c r="A561" s="116" t="s">
        <v>3139</v>
      </c>
      <c r="B561" s="122"/>
      <c r="C561" s="122"/>
      <c r="D561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61" s="130" t="s">
        <v>3863</v>
      </c>
      <c r="F561" s="189" t="str">
        <f>VLOOKUP(RTATimings[[#This Row],[Route Code]], TrueRouteCodes[], 2, FALSE)</f>
        <v>SANKHALI-MARCEL-PANAJI</v>
      </c>
      <c r="G561" s="170" t="s">
        <v>3480</v>
      </c>
      <c r="H561" s="194" t="str">
        <f>REPLACE(SUBSTITUTE(SUBSTITUTE(SUBSTITUTE(SUBSTITUTE(SUBSTITUTE(TRIM(RTATimings[[#This Row],[Dep Txt]]), ": ",":"), "a.m", "AM",1), "p.m", "PM"),"  AM"," AM"),"  PM", " PM"), 9,100,"")</f>
        <v>02:55 PM</v>
      </c>
      <c r="I561" s="195">
        <f>TIMEVALUE(RTATimings[[#This Row],[Dep Tm Txt]])</f>
        <v>0.62152777777777779</v>
      </c>
      <c r="N56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0.62152777777777779</v>
      </c>
      <c r="O561" t="s">
        <v>3971</v>
      </c>
    </row>
    <row r="562" spans="1:15" ht="15.5" thickBot="1" x14ac:dyDescent="0.4">
      <c r="A562" s="116" t="s">
        <v>3139</v>
      </c>
      <c r="B562" s="122"/>
      <c r="C562" s="122"/>
      <c r="D562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62" s="131" t="s">
        <v>3859</v>
      </c>
      <c r="F562" s="191" t="str">
        <f>VLOOKUP(RTATimings[[#This Row],[Route Code]], TrueRouteCodes[], 2, FALSE)</f>
        <v>PANAJI-MARCEL-VALPOI</v>
      </c>
      <c r="G562" s="169" t="s">
        <v>2894</v>
      </c>
      <c r="H562" s="194" t="str">
        <f>REPLACE(SUBSTITUTE(SUBSTITUTE(SUBSTITUTE(SUBSTITUTE(SUBSTITUTE(TRIM(RTATimings[[#This Row],[Dep Txt]]), ": ",":"), "a.m", "AM",1), "p.m", "PM"),"  AM"," AM"),"  PM", " PM"), 9,100,"")</f>
        <v>05:15 PM</v>
      </c>
      <c r="I562" s="195">
        <f>TIMEVALUE(RTATimings[[#This Row],[Dep Tm Txt]])</f>
        <v>0.71875</v>
      </c>
      <c r="N56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0.71875</v>
      </c>
      <c r="O562" t="s">
        <v>3971</v>
      </c>
    </row>
    <row r="563" spans="1:15" ht="15.5" thickBot="1" x14ac:dyDescent="0.4">
      <c r="A563" s="116" t="s">
        <v>3139</v>
      </c>
      <c r="B563" s="122"/>
      <c r="C563" s="122"/>
      <c r="D563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63" s="130" t="s">
        <v>3865</v>
      </c>
      <c r="F563" s="189" t="str">
        <f>VLOOKUP(RTATimings[[#This Row],[Route Code]], TrueRouteCodes[], 2, FALSE)</f>
        <v>VALPOI-MARCEL-PANAJI</v>
      </c>
      <c r="G563" s="170" t="s">
        <v>3532</v>
      </c>
      <c r="H563" s="194" t="str">
        <f>REPLACE(SUBSTITUTE(SUBSTITUTE(SUBSTITUTE(SUBSTITUTE(SUBSTITUTE(TRIM(RTATimings[[#This Row],[Dep Txt]]), ": ",":"), "a.m", "AM",1), "p.m", "PM"),"  AM"," AM"),"  PM", " PM"), 9,100,"")</f>
        <v>06:55 PM</v>
      </c>
      <c r="I563" s="195">
        <f>TIMEVALUE(RTATimings[[#This Row],[Dep Tm Txt]])</f>
        <v>0.78819444444444453</v>
      </c>
      <c r="N56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0.78819444444444453</v>
      </c>
      <c r="O563" t="s">
        <v>3971</v>
      </c>
    </row>
    <row r="564" spans="1:15" ht="15.5" thickBot="1" x14ac:dyDescent="0.4">
      <c r="A564" s="116" t="s">
        <v>3141</v>
      </c>
      <c r="B564" s="122"/>
      <c r="C564" s="122"/>
      <c r="D564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64" s="131" t="s">
        <v>3859</v>
      </c>
      <c r="F564" s="191" t="str">
        <f>VLOOKUP(RTATimings[[#This Row],[Route Code]], TrueRouteCodes[], 2, FALSE)</f>
        <v>PANAJI-MARCEL-VALPOI</v>
      </c>
      <c r="G564" s="169" t="s">
        <v>3403</v>
      </c>
      <c r="H564" s="194" t="str">
        <f>REPLACE(SUBSTITUTE(SUBSTITUTE(SUBSTITUTE(SUBSTITUTE(SUBSTITUTE(TRIM(RTATimings[[#This Row],[Dep Txt]]), ": ",":"), "a.m", "AM",1), "p.m", "PM"),"  AM"," AM"),"  PM", " PM"), 9,100,"")</f>
        <v>06:45 AM</v>
      </c>
      <c r="I564" s="195">
        <f>TIMEVALUE(RTATimings[[#This Row],[Dep Tm Txt]])</f>
        <v>0.28125</v>
      </c>
      <c r="N56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0.28125</v>
      </c>
      <c r="O564" t="s">
        <v>3971</v>
      </c>
    </row>
    <row r="565" spans="1:15" ht="15.5" thickBot="1" x14ac:dyDescent="0.4">
      <c r="A565" s="116" t="s">
        <v>3141</v>
      </c>
      <c r="B565" s="122"/>
      <c r="C565" s="122"/>
      <c r="D565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65" s="130" t="s">
        <v>3865</v>
      </c>
      <c r="F565" s="189" t="str">
        <f>VLOOKUP(RTATimings[[#This Row],[Route Code]], TrueRouteCodes[], 2, FALSE)</f>
        <v>VALPOI-MARCEL-PANAJI</v>
      </c>
      <c r="G565" s="170" t="s">
        <v>3533</v>
      </c>
      <c r="H565" s="194" t="str">
        <f>REPLACE(SUBSTITUTE(SUBSTITUTE(SUBSTITUTE(SUBSTITUTE(SUBSTITUTE(TRIM(RTATimings[[#This Row],[Dep Txt]]), ": ",":"), "a.m", "AM",1), "p.m", "PM"),"  AM"," AM"),"  PM", " PM"), 9,100,"")</f>
        <v>08:00 AM</v>
      </c>
      <c r="I565" s="195">
        <f>TIMEVALUE(RTATimings[[#This Row],[Dep Tm Txt]])</f>
        <v>0.33333333333333331</v>
      </c>
      <c r="N56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0.33333333333333331</v>
      </c>
      <c r="O565" t="s">
        <v>3971</v>
      </c>
    </row>
    <row r="566" spans="1:15" ht="15.5" thickBot="1" x14ac:dyDescent="0.4">
      <c r="A566" s="116" t="s">
        <v>3141</v>
      </c>
      <c r="B566" s="122"/>
      <c r="C566" s="122"/>
      <c r="D566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66" s="130" t="s">
        <v>3861</v>
      </c>
      <c r="F566" s="189" t="str">
        <f>VLOOKUP(RTATimings[[#This Row],[Route Code]], TrueRouteCodes[], 2, FALSE)</f>
        <v>PANAJI-MARCEL-SANKHALI</v>
      </c>
      <c r="G566" s="170" t="s">
        <v>3514</v>
      </c>
      <c r="H566" s="194" t="str">
        <f>REPLACE(SUBSTITUTE(SUBSTITUTE(SUBSTITUTE(SUBSTITUTE(SUBSTITUTE(TRIM(RTATimings[[#This Row],[Dep Txt]]), ": ",":"), "a.m", "AM",1), "p.m", "PM"),"  AM"," AM"),"  PM", " PM"), 9,100,"")</f>
        <v>09:45 AM</v>
      </c>
      <c r="I566" s="195">
        <f>TIMEVALUE(RTATimings[[#This Row],[Dep Tm Txt]])</f>
        <v>0.40625</v>
      </c>
      <c r="N56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0.40625</v>
      </c>
      <c r="O566" t="s">
        <v>3971</v>
      </c>
    </row>
    <row r="567" spans="1:15" ht="15.5" thickBot="1" x14ac:dyDescent="0.4">
      <c r="A567" s="116" t="s">
        <v>3141</v>
      </c>
      <c r="B567" s="122"/>
      <c r="C567" s="122"/>
      <c r="D567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67" s="130" t="s">
        <v>3863</v>
      </c>
      <c r="F567" s="189" t="str">
        <f>VLOOKUP(RTATimings[[#This Row],[Route Code]], TrueRouteCodes[], 2, FALSE)</f>
        <v>SANKHALI-MARCEL-PANAJI</v>
      </c>
      <c r="G567" s="170" t="s">
        <v>3534</v>
      </c>
      <c r="H567" s="194" t="str">
        <f>REPLACE(SUBSTITUTE(SUBSTITUTE(SUBSTITUTE(SUBSTITUTE(SUBSTITUTE(TRIM(RTATimings[[#This Row],[Dep Txt]]), ": ",":"), "a.m", "AM",1), "p.m", "PM"),"  AM"," AM"),"  PM", " PM"), 9,100,"")</f>
        <v>11:40 AM</v>
      </c>
      <c r="I567" s="195">
        <f>TIMEVALUE(RTATimings[[#This Row],[Dep Tm Txt]])</f>
        <v>0.4861111111111111</v>
      </c>
      <c r="N56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0.4861111111111111</v>
      </c>
      <c r="O567" t="s">
        <v>3971</v>
      </c>
    </row>
    <row r="568" spans="1:15" ht="15.5" thickBot="1" x14ac:dyDescent="0.4">
      <c r="A568" s="116" t="s">
        <v>3141</v>
      </c>
      <c r="B568" s="122"/>
      <c r="C568" s="122"/>
      <c r="D568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68" s="130" t="s">
        <v>3861</v>
      </c>
      <c r="F568" s="189" t="str">
        <f>VLOOKUP(RTATimings[[#This Row],[Route Code]], TrueRouteCodes[], 2, FALSE)</f>
        <v>PANAJI-MARCEL-SANKHALI</v>
      </c>
      <c r="G568" s="170" t="s">
        <v>3535</v>
      </c>
      <c r="H568" s="194" t="str">
        <f>REPLACE(SUBSTITUTE(SUBSTITUTE(SUBSTITUTE(SUBSTITUTE(SUBSTITUTE(TRIM(RTATimings[[#This Row],[Dep Txt]]), ": ",":"), "a.m", "AM",1), "p.m", "PM"),"  AM"," AM"),"  PM", " PM"), 9,100,"")</f>
        <v>01:20 PM</v>
      </c>
      <c r="I568" s="195">
        <f>TIMEVALUE(RTATimings[[#This Row],[Dep Tm Txt]])</f>
        <v>0.55555555555555558</v>
      </c>
      <c r="N56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0.55555555555555558</v>
      </c>
      <c r="O568" t="s">
        <v>3971</v>
      </c>
    </row>
    <row r="569" spans="1:15" ht="15.5" thickBot="1" x14ac:dyDescent="0.4">
      <c r="A569" s="116" t="s">
        <v>3141</v>
      </c>
      <c r="B569" s="122"/>
      <c r="C569" s="122"/>
      <c r="D569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69" s="130" t="s">
        <v>3863</v>
      </c>
      <c r="F569" s="189" t="str">
        <f>VLOOKUP(RTATimings[[#This Row],[Route Code]], TrueRouteCodes[], 2, FALSE)</f>
        <v>SANKHALI-MARCEL-PANAJI</v>
      </c>
      <c r="G569" s="170" t="s">
        <v>2803</v>
      </c>
      <c r="H569" s="194" t="str">
        <f>REPLACE(SUBSTITUTE(SUBSTITUTE(SUBSTITUTE(SUBSTITUTE(SUBSTITUTE(TRIM(RTATimings[[#This Row],[Dep Txt]]), ": ",":"), "a.m", "AM",1), "p.m", "PM"),"  AM"," AM"),"  PM", " PM"), 9,100,"")</f>
        <v>04:10 PM</v>
      </c>
      <c r="I569" s="195">
        <f>TIMEVALUE(RTATimings[[#This Row],[Dep Tm Txt]])</f>
        <v>0.67361111111111116</v>
      </c>
      <c r="N56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0.67361111111111116</v>
      </c>
      <c r="O569" t="s">
        <v>3971</v>
      </c>
    </row>
    <row r="570" spans="1:15" ht="15.5" thickBot="1" x14ac:dyDescent="0.4">
      <c r="A570" s="116" t="s">
        <v>3141</v>
      </c>
      <c r="B570" s="122"/>
      <c r="C570" s="122"/>
      <c r="D570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70" s="131" t="s">
        <v>3859</v>
      </c>
      <c r="F570" s="191" t="str">
        <f>VLOOKUP(RTATimings[[#This Row],[Route Code]], TrueRouteCodes[], 2, FALSE)</f>
        <v>PANAJI-MARCEL-VALPOI</v>
      </c>
      <c r="G570" s="170" t="s">
        <v>3536</v>
      </c>
      <c r="H570" s="194" t="str">
        <f>REPLACE(SUBSTITUTE(SUBSTITUTE(SUBSTITUTE(SUBSTITUTE(SUBSTITUTE(TRIM(RTATimings[[#This Row],[Dep Txt]]), ": ",":"), "a.m", "AM",1), "p.m", "PM"),"  AM"," AM"),"  PM", " PM"), 9,100,"")</f>
        <v>05:30 PM</v>
      </c>
      <c r="I570" s="195">
        <f>TIMEVALUE(RTATimings[[#This Row],[Dep Tm Txt]])</f>
        <v>0.72916666666666663</v>
      </c>
      <c r="N57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0.72916666666666663</v>
      </c>
      <c r="O570" t="s">
        <v>3971</v>
      </c>
    </row>
    <row r="571" spans="1:15" ht="15.5" thickBot="1" x14ac:dyDescent="0.4">
      <c r="A571" s="116" t="s">
        <v>3141</v>
      </c>
      <c r="B571" s="122"/>
      <c r="C571" s="122"/>
      <c r="D571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71" s="130" t="s">
        <v>3865</v>
      </c>
      <c r="F571" s="189" t="str">
        <f>VLOOKUP(RTATimings[[#This Row],[Route Code]], TrueRouteCodes[], 2, FALSE)</f>
        <v>VALPOI-MARCEL-PANAJI</v>
      </c>
      <c r="G571" s="170" t="s">
        <v>2834</v>
      </c>
      <c r="H571" s="194" t="str">
        <f>REPLACE(SUBSTITUTE(SUBSTITUTE(SUBSTITUTE(SUBSTITUTE(SUBSTITUTE(TRIM(RTATimings[[#This Row],[Dep Txt]]), ": ",":"), "a.m", "AM",1), "p.m", "PM"),"  AM"," AM"),"  PM", " PM"), 9,100,"")</f>
        <v>07:20 PM</v>
      </c>
      <c r="I571" s="195">
        <f>TIMEVALUE(RTATimings[[#This Row],[Dep Tm Txt]])</f>
        <v>0.80555555555555547</v>
      </c>
      <c r="N57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0.80555555555555547</v>
      </c>
      <c r="O571" t="s">
        <v>3971</v>
      </c>
    </row>
    <row r="572" spans="1:15" ht="15.5" thickBot="1" x14ac:dyDescent="0.4">
      <c r="A572" s="116" t="s">
        <v>3144</v>
      </c>
      <c r="B572" s="122"/>
      <c r="C572" s="122"/>
      <c r="D572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72" s="132" t="s">
        <v>3867</v>
      </c>
      <c r="F572" s="185" t="e">
        <f>VLOOKUP(RTATimings[[#This Row],[Route Code]], TrueRouteCodes[], 2, FALSE)</f>
        <v>#N/A</v>
      </c>
      <c r="G572" s="171" t="s">
        <v>3510</v>
      </c>
      <c r="H572" s="194" t="str">
        <f>REPLACE(SUBSTITUTE(SUBSTITUTE(SUBSTITUTE(SUBSTITUTE(SUBSTITUTE(TRIM(RTATimings[[#This Row],[Dep Txt]]), ": ",":"), "a.m", "AM",1), "p.m", "PM"),"  AM"," AM"),"  PM", " PM"), 9,100,"")</f>
        <v>06:30 AM</v>
      </c>
      <c r="I572" s="195">
        <f>TIMEVALUE(RTATimings[[#This Row],[Dep Tm Txt]])</f>
        <v>0.27083333333333331</v>
      </c>
      <c r="N5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572" t="s">
        <v>3971</v>
      </c>
    </row>
    <row r="573" spans="1:15" ht="15.5" thickBot="1" x14ac:dyDescent="0.4">
      <c r="A573" s="116" t="s">
        <v>3144</v>
      </c>
      <c r="B573" s="122"/>
      <c r="C573" s="122"/>
      <c r="D573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73" s="132" t="s">
        <v>3861</v>
      </c>
      <c r="F573" s="185" t="str">
        <f>VLOOKUP(RTATimings[[#This Row],[Route Code]], TrueRouteCodes[], 2, FALSE)</f>
        <v>PANAJI-MARCEL-SANKHALI</v>
      </c>
      <c r="G573" s="172" t="s">
        <v>3537</v>
      </c>
      <c r="H573" s="194" t="str">
        <f>REPLACE(SUBSTITUTE(SUBSTITUTE(SUBSTITUTE(SUBSTITUTE(SUBSTITUTE(TRIM(RTATimings[[#This Row],[Dep Txt]]), ": ",":"), "a.m", "AM",1), "p.m", "PM"),"  AM"," AM"),"  PM", " PM"), 9,100,"")</f>
        <v>06:50 AM</v>
      </c>
      <c r="I573" s="195">
        <f>TIMEVALUE(RTATimings[[#This Row],[Dep Tm Txt]])</f>
        <v>0.28472222222222221</v>
      </c>
      <c r="N57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0.28472222222222221</v>
      </c>
      <c r="O573" t="s">
        <v>3971</v>
      </c>
    </row>
    <row r="574" spans="1:15" ht="15.5" thickBot="1" x14ac:dyDescent="0.4">
      <c r="A574" s="116" t="s">
        <v>3144</v>
      </c>
      <c r="B574" s="122"/>
      <c r="C574" s="122"/>
      <c r="D574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74" s="132" t="s">
        <v>3863</v>
      </c>
      <c r="F574" s="185" t="str">
        <f>VLOOKUP(RTATimings[[#This Row],[Route Code]], TrueRouteCodes[], 2, FALSE)</f>
        <v>SANKHALI-MARCEL-PANAJI</v>
      </c>
      <c r="G574" s="172" t="s">
        <v>3538</v>
      </c>
      <c r="H574" s="194" t="str">
        <f>REPLACE(SUBSTITUTE(SUBSTITUTE(SUBSTITUTE(SUBSTITUTE(SUBSTITUTE(TRIM(RTATimings[[#This Row],[Dep Txt]]), ": ",":"), "a.m", "AM",1), "p.m", "PM"),"  AM"," AM"),"  PM", " PM"), 9,100,"")</f>
        <v>07:55 AM</v>
      </c>
      <c r="I574" s="195">
        <f>TIMEVALUE(RTATimings[[#This Row],[Dep Tm Txt]])</f>
        <v>0.3298611111111111</v>
      </c>
      <c r="N57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0.3298611111111111</v>
      </c>
      <c r="O574" t="s">
        <v>3971</v>
      </c>
    </row>
    <row r="575" spans="1:15" ht="15.5" thickBot="1" x14ac:dyDescent="0.4">
      <c r="A575" s="116" t="s">
        <v>3144</v>
      </c>
      <c r="B575" s="122"/>
      <c r="C575" s="122"/>
      <c r="D575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75" s="132" t="s">
        <v>3861</v>
      </c>
      <c r="F575" s="185" t="str">
        <f>VLOOKUP(RTATimings[[#This Row],[Route Code]], TrueRouteCodes[], 2, FALSE)</f>
        <v>PANAJI-MARCEL-SANKHALI</v>
      </c>
      <c r="G575" s="170" t="s">
        <v>3517</v>
      </c>
      <c r="H575" s="194" t="str">
        <f>REPLACE(SUBSTITUTE(SUBSTITUTE(SUBSTITUTE(SUBSTITUTE(SUBSTITUTE(TRIM(RTATimings[[#This Row],[Dep Txt]]), ": ",":"), "a.m", "AM",1), "p.m", "PM"),"  AM"," AM"),"  PM", " PM"), 9,100,"")</f>
        <v>10:00 AM</v>
      </c>
      <c r="I575" s="195">
        <f>TIMEVALUE(RTATimings[[#This Row],[Dep Tm Txt]])</f>
        <v>0.41666666666666669</v>
      </c>
      <c r="N57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0.41666666666666669</v>
      </c>
      <c r="O575" t="s">
        <v>3971</v>
      </c>
    </row>
    <row r="576" spans="1:15" ht="15.5" thickBot="1" x14ac:dyDescent="0.4">
      <c r="A576" s="116" t="s">
        <v>3144</v>
      </c>
      <c r="B576" s="122"/>
      <c r="C576" s="122"/>
      <c r="D576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76" s="132" t="s">
        <v>3863</v>
      </c>
      <c r="F576" s="185" t="str">
        <f>VLOOKUP(RTATimings[[#This Row],[Route Code]], TrueRouteCodes[], 2, FALSE)</f>
        <v>SANKHALI-MARCEL-PANAJI</v>
      </c>
      <c r="G576" s="170" t="s">
        <v>3539</v>
      </c>
      <c r="H576" s="194" t="str">
        <f>REPLACE(SUBSTITUTE(SUBSTITUTE(SUBSTITUTE(SUBSTITUTE(SUBSTITUTE(TRIM(RTATimings[[#This Row],[Dep Txt]]), ": ",":"), "a.m", "AM",1), "p.m", "PM"),"  AM"," AM"),"  PM", " PM"), 9,100,"")</f>
        <v>11:10 AM</v>
      </c>
      <c r="I576" s="195">
        <f>TIMEVALUE(RTATimings[[#This Row],[Dep Tm Txt]])</f>
        <v>0.46527777777777773</v>
      </c>
      <c r="N57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0.46527777777777773</v>
      </c>
      <c r="O576" t="s">
        <v>3971</v>
      </c>
    </row>
    <row r="577" spans="1:15" ht="15.5" thickBot="1" x14ac:dyDescent="0.4">
      <c r="A577" s="116" t="s">
        <v>3144</v>
      </c>
      <c r="B577" s="122"/>
      <c r="C577" s="122"/>
      <c r="D577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77" s="132" t="s">
        <v>3861</v>
      </c>
      <c r="F577" s="185" t="str">
        <f>VLOOKUP(RTATimings[[#This Row],[Route Code]], TrueRouteCodes[], 2, FALSE)</f>
        <v>PANAJI-MARCEL-SANKHALI</v>
      </c>
      <c r="G577" s="170" t="s">
        <v>3540</v>
      </c>
      <c r="H577" s="194" t="str">
        <f>REPLACE(SUBSTITUTE(SUBSTITUTE(SUBSTITUTE(SUBSTITUTE(SUBSTITUTE(TRIM(RTATimings[[#This Row],[Dep Txt]]), ": ",":"), "a.m", "AM",1), "p.m", "PM"),"  AM"," AM"),"  PM", " PM"), 9,100,"")</f>
        <v>12:45 PM</v>
      </c>
      <c r="I577" s="195">
        <f>TIMEVALUE(RTATimings[[#This Row],[Dep Tm Txt]])</f>
        <v>0.53125</v>
      </c>
      <c r="N57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0.53125</v>
      </c>
      <c r="O577" t="s">
        <v>3971</v>
      </c>
    </row>
    <row r="578" spans="1:15" ht="15.5" thickBot="1" x14ac:dyDescent="0.4">
      <c r="A578" s="116" t="s">
        <v>3144</v>
      </c>
      <c r="B578" s="122"/>
      <c r="C578" s="122"/>
      <c r="D578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78" s="132" t="s">
        <v>3863</v>
      </c>
      <c r="F578" s="185" t="str">
        <f>VLOOKUP(RTATimings[[#This Row],[Route Code]], TrueRouteCodes[], 2, FALSE)</f>
        <v>SANKHALI-MARCEL-PANAJI</v>
      </c>
      <c r="G578" s="170" t="s">
        <v>3507</v>
      </c>
      <c r="H578" s="194" t="str">
        <f>REPLACE(SUBSTITUTE(SUBSTITUTE(SUBSTITUTE(SUBSTITUTE(SUBSTITUTE(TRIM(RTATimings[[#This Row],[Dep Txt]]), ": ",":"), "a.m", "AM",1), "p.m", "PM"),"  AM"," AM"),"  PM", " PM"), 9,100,"")</f>
        <v>01:50 PM</v>
      </c>
      <c r="I578" s="195">
        <f>TIMEVALUE(RTATimings[[#This Row],[Dep Tm Txt]])</f>
        <v>0.57638888888888895</v>
      </c>
      <c r="N57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0.57638888888888895</v>
      </c>
      <c r="O578" t="s">
        <v>3971</v>
      </c>
    </row>
    <row r="579" spans="1:15" ht="15.5" thickBot="1" x14ac:dyDescent="0.4">
      <c r="A579" s="116" t="s">
        <v>3144</v>
      </c>
      <c r="B579" s="122"/>
      <c r="C579" s="122"/>
      <c r="D579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79" s="132" t="s">
        <v>3861</v>
      </c>
      <c r="F579" s="185" t="str">
        <f>VLOOKUP(RTATimings[[#This Row],[Route Code]], TrueRouteCodes[], 2, FALSE)</f>
        <v>PANAJI-MARCEL-SANKHALI</v>
      </c>
      <c r="G579" s="170" t="s">
        <v>3541</v>
      </c>
      <c r="H579" s="194" t="str">
        <f>REPLACE(SUBSTITUTE(SUBSTITUTE(SUBSTITUTE(SUBSTITUTE(SUBSTITUTE(TRIM(RTATimings[[#This Row],[Dep Txt]]), ": ",":"), "a.m", "AM",1), "p.m", "PM"),"  AM"," AM"),"  PM", " PM"), 9,100,"")</f>
        <v>04:00 PM</v>
      </c>
      <c r="I579" s="195">
        <f>TIMEVALUE(RTATimings[[#This Row],[Dep Tm Txt]])</f>
        <v>0.66666666666666663</v>
      </c>
      <c r="N57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0.66666666666666663</v>
      </c>
      <c r="O579" t="s">
        <v>3971</v>
      </c>
    </row>
    <row r="580" spans="1:15" ht="15.5" thickBot="1" x14ac:dyDescent="0.4">
      <c r="A580" s="116" t="s">
        <v>3144</v>
      </c>
      <c r="B580" s="122"/>
      <c r="C580" s="122"/>
      <c r="D580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80" s="132" t="s">
        <v>3863</v>
      </c>
      <c r="F580" s="185" t="str">
        <f>VLOOKUP(RTATimings[[#This Row],[Route Code]], TrueRouteCodes[], 2, FALSE)</f>
        <v>SANKHALI-MARCEL-PANAJI</v>
      </c>
      <c r="G580" s="170" t="s">
        <v>3542</v>
      </c>
      <c r="H580" s="194" t="str">
        <f>REPLACE(SUBSTITUTE(SUBSTITUTE(SUBSTITUTE(SUBSTITUTE(SUBSTITUTE(TRIM(RTATimings[[#This Row],[Dep Txt]]), ": ",":"), "a.m", "AM",1), "p.m", "PM"),"  AM"," AM"),"  PM", " PM"), 9,100,"")</f>
        <v>05:20 PM</v>
      </c>
      <c r="I580" s="195">
        <f>TIMEVALUE(RTATimings[[#This Row],[Dep Tm Txt]])</f>
        <v>0.72222222222222221</v>
      </c>
      <c r="N58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0.72222222222222221</v>
      </c>
      <c r="O580" t="s">
        <v>3971</v>
      </c>
    </row>
    <row r="581" spans="1:15" ht="30.5" thickBot="1" x14ac:dyDescent="0.4">
      <c r="A581" s="116" t="s">
        <v>3144</v>
      </c>
      <c r="B581" s="122"/>
      <c r="C581" s="122"/>
      <c r="D581" s="185" t="str">
        <f>IF(ISBLANK(RTATimings[[#This Row],[Vehicle No.]]), VLOOKUP(RTATimings[[#This Row],[Rotation Group]], Table9[#All], 4, FALSE), VLOOKUP(RTATimings[[#This Row],[Vehicle No.]], VehLicense,2,FALSE))</f>
        <v>Panaji to Sankhali Valpoi via Marcel and back</v>
      </c>
      <c r="E581" s="133" t="s">
        <v>3868</v>
      </c>
      <c r="F581" s="185" t="e">
        <f>VLOOKUP(RTATimings[[#This Row],[Route Code]], TrueRouteCodes[], 2, FALSE)</f>
        <v>#N/A</v>
      </c>
      <c r="G581" s="170" t="s">
        <v>3543</v>
      </c>
      <c r="H581" s="194" t="str">
        <f>REPLACE(SUBSTITUTE(SUBSTITUTE(SUBSTITUTE(SUBSTITUTE(SUBSTITUTE(TRIM(RTATimings[[#This Row],[Dep Txt]]), ": ",":"), "a.m", "AM",1), "p.m", "PM"),"  AM"," AM"),"  PM", " PM"), 9,100,"")</f>
        <v>07:45 PM</v>
      </c>
      <c r="I581" s="195">
        <f>TIMEVALUE(RTATimings[[#This Row],[Dep Tm Txt]])</f>
        <v>0.82291666666666663</v>
      </c>
      <c r="N5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#N/A</v>
      </c>
      <c r="O581" t="s">
        <v>3971</v>
      </c>
    </row>
    <row r="582" spans="1:15" ht="34.5" thickBot="1" x14ac:dyDescent="0.4">
      <c r="A582" s="113" t="s">
        <v>3600</v>
      </c>
      <c r="B582" s="119"/>
      <c r="C582" s="119"/>
      <c r="D582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82" s="126" t="s">
        <v>3900</v>
      </c>
      <c r="F582" s="185" t="str">
        <f>VLOOKUP(RTATimings[[#This Row],[Route Code]], TrueRouteCodes[], 2, FALSE)</f>
        <v>Chimbel-MERCES-PANAJI MKT</v>
      </c>
      <c r="G582" s="173" t="s">
        <v>3601</v>
      </c>
      <c r="H582" s="194" t="str">
        <f>REPLACE(SUBSTITUTE(SUBSTITUTE(SUBSTITUTE(SUBSTITUTE(SUBSTITUTE(TRIM(RTATimings[[#This Row],[Dep Txt]]), ": ",":"), "a.m", "AM",1), "p.m", "PM"),"  AM"," AM"),"  PM", " PM"), 9,100,"")</f>
        <v>06:20 AM</v>
      </c>
      <c r="I582" s="195">
        <f>TIMEVALUE(RTATimings[[#This Row],[Dep Tm Txt]])</f>
        <v>0.2638888888888889</v>
      </c>
      <c r="N58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0.2638888888888889</v>
      </c>
      <c r="O582" t="s">
        <v>3985</v>
      </c>
    </row>
    <row r="583" spans="1:15" ht="34.5" thickBot="1" x14ac:dyDescent="0.4">
      <c r="A583" s="113" t="s">
        <v>3600</v>
      </c>
      <c r="B583" s="119"/>
      <c r="C583" s="119"/>
      <c r="D583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83" s="126" t="s">
        <v>3900</v>
      </c>
      <c r="F583" s="185" t="str">
        <f>VLOOKUP(RTATimings[[#This Row],[Route Code]], TrueRouteCodes[], 2, FALSE)</f>
        <v>Chimbel-MERCES-PANAJI MKT</v>
      </c>
      <c r="G583" s="173" t="s">
        <v>3603</v>
      </c>
      <c r="H583" s="194" t="str">
        <f>REPLACE(SUBSTITUTE(SUBSTITUTE(SUBSTITUTE(SUBSTITUTE(SUBSTITUTE(TRIM(RTATimings[[#This Row],[Dep Txt]]), ": ",":"), "a.m", "AM",1), "p.m", "PM"),"  AM"," AM"),"  PM", " PM"), 9,100,"")</f>
        <v>07:35 AM</v>
      </c>
      <c r="I583" s="195">
        <f>TIMEVALUE(RTATimings[[#This Row],[Dep Tm Txt]])</f>
        <v>0.31597222222222221</v>
      </c>
      <c r="N58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0.31597222222222221</v>
      </c>
      <c r="O583" t="s">
        <v>3985</v>
      </c>
    </row>
    <row r="584" spans="1:15" ht="34.5" thickBot="1" x14ac:dyDescent="0.4">
      <c r="A584" s="113" t="s">
        <v>3600</v>
      </c>
      <c r="B584" s="119"/>
      <c r="C584" s="119"/>
      <c r="D584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84" s="126" t="s">
        <v>3900</v>
      </c>
      <c r="F584" s="185" t="str">
        <f>VLOOKUP(RTATimings[[#This Row],[Route Code]], TrueRouteCodes[], 2, FALSE)</f>
        <v>Chimbel-MERCES-PANAJI MKT</v>
      </c>
      <c r="G584" s="173" t="s">
        <v>3605</v>
      </c>
      <c r="H584" s="194" t="str">
        <f>REPLACE(SUBSTITUTE(SUBSTITUTE(SUBSTITUTE(SUBSTITUTE(SUBSTITUTE(TRIM(RTATimings[[#This Row],[Dep Txt]]), ": ",":"), "a.m", "AM",1), "p.m", "PM"),"  AM"," AM"),"  PM", " PM"), 9,100,"")</f>
        <v>08:20 AM</v>
      </c>
      <c r="I584" s="195">
        <f>TIMEVALUE(RTATimings[[#This Row],[Dep Tm Txt]])</f>
        <v>0.34722222222222227</v>
      </c>
      <c r="N58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0.34722222222222227</v>
      </c>
      <c r="O584" t="s">
        <v>3985</v>
      </c>
    </row>
    <row r="585" spans="1:15" ht="34.5" thickBot="1" x14ac:dyDescent="0.4">
      <c r="A585" s="113" t="s">
        <v>3600</v>
      </c>
      <c r="B585" s="119"/>
      <c r="C585" s="119"/>
      <c r="D585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85" s="126" t="s">
        <v>3900</v>
      </c>
      <c r="F585" s="185" t="str">
        <f>VLOOKUP(RTATimings[[#This Row],[Route Code]], TrueRouteCodes[], 2, FALSE)</f>
        <v>Chimbel-MERCES-PANAJI MKT</v>
      </c>
      <c r="G585" s="173" t="s">
        <v>3607</v>
      </c>
      <c r="H585" s="194" t="str">
        <f>REPLACE(SUBSTITUTE(SUBSTITUTE(SUBSTITUTE(SUBSTITUTE(SUBSTITUTE(TRIM(RTATimings[[#This Row],[Dep Txt]]), ": ",":"), "a.m", "AM",1), "p.m", "PM"),"  AM"," AM"),"  PM", " PM"), 9,100,"")</f>
        <v>09:25 AM</v>
      </c>
      <c r="I585" s="195">
        <f>TIMEVALUE(RTATimings[[#This Row],[Dep Tm Txt]])</f>
        <v>0.3923611111111111</v>
      </c>
      <c r="N58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0.3923611111111111</v>
      </c>
      <c r="O585" t="s">
        <v>3985</v>
      </c>
    </row>
    <row r="586" spans="1:15" ht="34.5" thickBot="1" x14ac:dyDescent="0.4">
      <c r="A586" s="113" t="s">
        <v>3600</v>
      </c>
      <c r="B586" s="119"/>
      <c r="C586" s="119"/>
      <c r="D586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86" s="126" t="s">
        <v>3900</v>
      </c>
      <c r="F586" s="185" t="str">
        <f>VLOOKUP(RTATimings[[#This Row],[Route Code]], TrueRouteCodes[], 2, FALSE)</f>
        <v>Chimbel-MERCES-PANAJI MKT</v>
      </c>
      <c r="G586" s="173" t="s">
        <v>3609</v>
      </c>
      <c r="H586" s="194" t="str">
        <f>REPLACE(SUBSTITUTE(SUBSTITUTE(SUBSTITUTE(SUBSTITUTE(SUBSTITUTE(TRIM(RTATimings[[#This Row],[Dep Txt]]), ": ",":"), "a.m", "AM",1), "p.m", "PM"),"  AM"," AM"),"  PM", " PM"), 9,100,"")</f>
        <v>12:15 PM</v>
      </c>
      <c r="I586" s="195">
        <f>TIMEVALUE(RTATimings[[#This Row],[Dep Tm Txt]])</f>
        <v>0.51041666666666663</v>
      </c>
      <c r="N58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0.51041666666666663</v>
      </c>
      <c r="O586" t="s">
        <v>3985</v>
      </c>
    </row>
    <row r="587" spans="1:15" ht="34.5" thickBot="1" x14ac:dyDescent="0.4">
      <c r="A587" s="113" t="s">
        <v>3600</v>
      </c>
      <c r="B587" s="119"/>
      <c r="C587" s="119"/>
      <c r="D587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87" s="126" t="s">
        <v>3900</v>
      </c>
      <c r="F587" s="185" t="str">
        <f>VLOOKUP(RTATimings[[#This Row],[Route Code]], TrueRouteCodes[], 2, FALSE)</f>
        <v>Chimbel-MERCES-PANAJI MKT</v>
      </c>
      <c r="G587" s="173" t="s">
        <v>3611</v>
      </c>
      <c r="H587" s="194" t="str">
        <f>REPLACE(SUBSTITUTE(SUBSTITUTE(SUBSTITUTE(SUBSTITUTE(SUBSTITUTE(TRIM(RTATimings[[#This Row],[Dep Txt]]), ": ",":"), "a.m", "AM",1), "p.m", "PM"),"  AM"," AM"),"  PM", " PM"), 9,100,"")</f>
        <v>02:40 PM</v>
      </c>
      <c r="I587" s="195">
        <f>TIMEVALUE(RTATimings[[#This Row],[Dep Tm Txt]])</f>
        <v>0.61111111111111105</v>
      </c>
      <c r="N58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0.61111111111111105</v>
      </c>
      <c r="O587" t="s">
        <v>3985</v>
      </c>
    </row>
    <row r="588" spans="1:15" ht="34.5" thickBot="1" x14ac:dyDescent="0.4">
      <c r="A588" s="113" t="s">
        <v>3600</v>
      </c>
      <c r="B588" s="119"/>
      <c r="C588" s="119"/>
      <c r="D588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88" s="126" t="s">
        <v>3900</v>
      </c>
      <c r="F588" s="185" t="str">
        <f>VLOOKUP(RTATimings[[#This Row],[Route Code]], TrueRouteCodes[], 2, FALSE)</f>
        <v>Chimbel-MERCES-PANAJI MKT</v>
      </c>
      <c r="G588" s="173" t="s">
        <v>3613</v>
      </c>
      <c r="H588" s="194" t="str">
        <f>REPLACE(SUBSTITUTE(SUBSTITUTE(SUBSTITUTE(SUBSTITUTE(SUBSTITUTE(TRIM(RTATimings[[#This Row],[Dep Txt]]), ": ",":"), "a.m", "AM",1), "p.m", "PM"),"  AM"," AM"),"  PM", " PM"), 9,100,"")</f>
        <v>04:10 PM</v>
      </c>
      <c r="I588" s="195">
        <f>TIMEVALUE(RTATimings[[#This Row],[Dep Tm Txt]])</f>
        <v>0.67361111111111116</v>
      </c>
      <c r="N58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0.67361111111111116</v>
      </c>
      <c r="O588" t="s">
        <v>3985</v>
      </c>
    </row>
    <row r="589" spans="1:15" ht="34.5" thickBot="1" x14ac:dyDescent="0.4">
      <c r="A589" s="113" t="s">
        <v>3600</v>
      </c>
      <c r="B589" s="119"/>
      <c r="C589" s="119"/>
      <c r="D589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89" s="126" t="s">
        <v>3900</v>
      </c>
      <c r="F589" s="185" t="str">
        <f>VLOOKUP(RTATimings[[#This Row],[Route Code]], TrueRouteCodes[], 2, FALSE)</f>
        <v>Chimbel-MERCES-PANAJI MKT</v>
      </c>
      <c r="G589" s="173" t="s">
        <v>3615</v>
      </c>
      <c r="H589" s="194" t="str">
        <f>REPLACE(SUBSTITUTE(SUBSTITUTE(SUBSTITUTE(SUBSTITUTE(SUBSTITUTE(TRIM(RTATimings[[#This Row],[Dep Txt]]), ": ",":"), "a.m", "AM",1), "p.m", "PM"),"  AM"," AM"),"  PM", " PM"), 9,100,"")</f>
        <v>06:20 PM</v>
      </c>
      <c r="I589" s="195">
        <f>TIMEVALUE(RTATimings[[#This Row],[Dep Tm Txt]])</f>
        <v>0.76388888888888884</v>
      </c>
      <c r="N58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0.76388888888888884</v>
      </c>
      <c r="O589" t="s">
        <v>3985</v>
      </c>
    </row>
    <row r="590" spans="1:15" ht="34.5" thickBot="1" x14ac:dyDescent="0.4">
      <c r="A590" s="113" t="s">
        <v>3600</v>
      </c>
      <c r="B590" s="119"/>
      <c r="C590" s="119"/>
      <c r="D590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90" s="126" t="s">
        <v>3900</v>
      </c>
      <c r="F590" s="185" t="str">
        <f>VLOOKUP(RTATimings[[#This Row],[Route Code]], TrueRouteCodes[], 2, FALSE)</f>
        <v>Chimbel-MERCES-PANAJI MKT</v>
      </c>
      <c r="G590" s="173" t="s">
        <v>3617</v>
      </c>
      <c r="H590" s="194" t="str">
        <f>REPLACE(SUBSTITUTE(SUBSTITUTE(SUBSTITUTE(SUBSTITUTE(SUBSTITUTE(TRIM(RTATimings[[#This Row],[Dep Txt]]), ": ",":"), "a.m", "AM",1), "p.m", "PM"),"  AM"," AM"),"  PM", " PM"), 9,100,"")</f>
        <v>08:10 PM</v>
      </c>
      <c r="I590" s="195">
        <f>TIMEVALUE(RTATimings[[#This Row],[Dep Tm Txt]])</f>
        <v>0.84027777777777779</v>
      </c>
      <c r="N59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0.84027777777777779</v>
      </c>
      <c r="O590" t="s">
        <v>3985</v>
      </c>
    </row>
    <row r="591" spans="1:15" ht="34.5" thickBot="1" x14ac:dyDescent="0.4">
      <c r="A591" s="113" t="s">
        <v>3600</v>
      </c>
      <c r="B591" s="119"/>
      <c r="C591" s="119"/>
      <c r="D591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91" s="126" t="s">
        <v>3908</v>
      </c>
      <c r="F591" s="185" t="str">
        <f>VLOOKUP(RTATimings[[#This Row],[Route Code]], TrueRouteCodes[], 2, FALSE)</f>
        <v>PANAJI MKT-MERCES-Chimbel</v>
      </c>
      <c r="G591" s="174" t="s">
        <v>3602</v>
      </c>
      <c r="H591" s="194" t="str">
        <f>REPLACE(SUBSTITUTE(SUBSTITUTE(SUBSTITUTE(SUBSTITUTE(SUBSTITUTE(TRIM(RTATimings[[#This Row],[Dep Txt]]), ": ",":"), "a.m", "AM",1), "p.m", "PM"),"  AM"," AM"),"  PM", " PM"), 9,100,"")</f>
        <v>06:50 AM</v>
      </c>
      <c r="I591" s="195">
        <f>TIMEVALUE(RTATimings[[#This Row],[Dep Tm Txt]])</f>
        <v>0.28472222222222221</v>
      </c>
      <c r="N59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0.28472222222222221</v>
      </c>
      <c r="O591" t="s">
        <v>3985</v>
      </c>
    </row>
    <row r="592" spans="1:15" ht="34.5" thickBot="1" x14ac:dyDescent="0.4">
      <c r="A592" s="113" t="s">
        <v>3600</v>
      </c>
      <c r="B592" s="119"/>
      <c r="C592" s="119"/>
      <c r="D592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92" s="126" t="s">
        <v>3908</v>
      </c>
      <c r="F592" s="185" t="str">
        <f>VLOOKUP(RTATimings[[#This Row],[Route Code]], TrueRouteCodes[], 2, FALSE)</f>
        <v>PANAJI MKT-MERCES-Chimbel</v>
      </c>
      <c r="G592" s="174" t="s">
        <v>3604</v>
      </c>
      <c r="H592" s="194" t="str">
        <f>REPLACE(SUBSTITUTE(SUBSTITUTE(SUBSTITUTE(SUBSTITUTE(SUBSTITUTE(TRIM(RTATimings[[#This Row],[Dep Txt]]), ": ",":"), "a.m", "AM",1), "p.m", "PM"),"  AM"," AM"),"  PM", " PM"), 9,100,"")</f>
        <v>08:00 AM</v>
      </c>
      <c r="I592" s="195">
        <f>TIMEVALUE(RTATimings[[#This Row],[Dep Tm Txt]])</f>
        <v>0.33333333333333331</v>
      </c>
      <c r="N59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0.33333333333333331</v>
      </c>
      <c r="O592" t="s">
        <v>3985</v>
      </c>
    </row>
    <row r="593" spans="1:15" ht="34.5" thickBot="1" x14ac:dyDescent="0.4">
      <c r="A593" s="113" t="s">
        <v>3600</v>
      </c>
      <c r="B593" s="119"/>
      <c r="C593" s="119"/>
      <c r="D593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93" s="126" t="s">
        <v>3908</v>
      </c>
      <c r="F593" s="185" t="str">
        <f>VLOOKUP(RTATimings[[#This Row],[Route Code]], TrueRouteCodes[], 2, FALSE)</f>
        <v>PANAJI MKT-MERCES-Chimbel</v>
      </c>
      <c r="G593" s="174" t="s">
        <v>3606</v>
      </c>
      <c r="H593" s="194" t="str">
        <f>REPLACE(SUBSTITUTE(SUBSTITUTE(SUBSTITUTE(SUBSTITUTE(SUBSTITUTE(TRIM(RTATimings[[#This Row],[Dep Txt]]), ": ",":"), "a.m", "AM",1), "p.m", "PM"),"  AM"," AM"),"  PM", " PM"), 9,100,"")</f>
        <v>09:00 AM</v>
      </c>
      <c r="I593" s="195">
        <f>TIMEVALUE(RTATimings[[#This Row],[Dep Tm Txt]])</f>
        <v>0.375</v>
      </c>
      <c r="N59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0.375</v>
      </c>
      <c r="O593" t="s">
        <v>3985</v>
      </c>
    </row>
    <row r="594" spans="1:15" ht="34.5" thickBot="1" x14ac:dyDescent="0.4">
      <c r="A594" s="113" t="s">
        <v>3600</v>
      </c>
      <c r="B594" s="119"/>
      <c r="C594" s="119"/>
      <c r="D594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94" s="126" t="s">
        <v>3908</v>
      </c>
      <c r="F594" s="185" t="str">
        <f>VLOOKUP(RTATimings[[#This Row],[Route Code]], TrueRouteCodes[], 2, FALSE)</f>
        <v>PANAJI MKT-MERCES-Chimbel</v>
      </c>
      <c r="G594" s="174" t="s">
        <v>3608</v>
      </c>
      <c r="H594" s="194" t="str">
        <f>REPLACE(SUBSTITUTE(SUBSTITUTE(SUBSTITUTE(SUBSTITUTE(SUBSTITUTE(TRIM(RTATimings[[#This Row],[Dep Txt]]), ": ",":"), "a.m", "AM",1), "p.m", "PM"),"  AM"," AM"),"  PM", " PM"), 9,100,"")</f>
        <v>11:05 AM</v>
      </c>
      <c r="I594" s="195">
        <f>TIMEVALUE(RTATimings[[#This Row],[Dep Tm Txt]])</f>
        <v>0.46180555555555558</v>
      </c>
      <c r="N59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0.46180555555555558</v>
      </c>
      <c r="O594" t="s">
        <v>3985</v>
      </c>
    </row>
    <row r="595" spans="1:15" ht="34.5" thickBot="1" x14ac:dyDescent="0.4">
      <c r="A595" s="113" t="s">
        <v>3600</v>
      </c>
      <c r="B595" s="119"/>
      <c r="C595" s="119"/>
      <c r="D595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95" s="126" t="s">
        <v>3908</v>
      </c>
      <c r="F595" s="185" t="str">
        <f>VLOOKUP(RTATimings[[#This Row],[Route Code]], TrueRouteCodes[], 2, FALSE)</f>
        <v>PANAJI MKT-MERCES-Chimbel</v>
      </c>
      <c r="G595" s="174" t="s">
        <v>3610</v>
      </c>
      <c r="H595" s="194" t="str">
        <f>REPLACE(SUBSTITUTE(SUBSTITUTE(SUBSTITUTE(SUBSTITUTE(SUBSTITUTE(TRIM(RTATimings[[#This Row],[Dep Txt]]), ": ",":"), "a.m", "AM",1), "p.m", "PM"),"  AM"," AM"),"  PM", " PM"), 9,100,"")</f>
        <v>01:15 PM</v>
      </c>
      <c r="I595" s="195">
        <f>TIMEVALUE(RTATimings[[#This Row],[Dep Tm Txt]])</f>
        <v>0.55208333333333337</v>
      </c>
      <c r="N59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0.55208333333333337</v>
      </c>
      <c r="O595" t="s">
        <v>3985</v>
      </c>
    </row>
    <row r="596" spans="1:15" ht="34.5" thickBot="1" x14ac:dyDescent="0.4">
      <c r="A596" s="113" t="s">
        <v>3600</v>
      </c>
      <c r="B596" s="119"/>
      <c r="C596" s="119"/>
      <c r="D596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96" s="126" t="s">
        <v>3908</v>
      </c>
      <c r="F596" s="185" t="str">
        <f>VLOOKUP(RTATimings[[#This Row],[Route Code]], TrueRouteCodes[], 2, FALSE)</f>
        <v>PANAJI MKT-MERCES-Chimbel</v>
      </c>
      <c r="G596" s="174" t="s">
        <v>3612</v>
      </c>
      <c r="H596" s="194" t="str">
        <f>REPLACE(SUBSTITUTE(SUBSTITUTE(SUBSTITUTE(SUBSTITUTE(SUBSTITUTE(TRIM(RTATimings[[#This Row],[Dep Txt]]), ": ",":"), "a.m", "AM",1), "p.m", "PM"),"  AM"," AM"),"  PM", " PM"), 9,100,"")</f>
        <v>03:10 PM</v>
      </c>
      <c r="I596" s="195">
        <f>TIMEVALUE(RTATimings[[#This Row],[Dep Tm Txt]])</f>
        <v>0.63194444444444442</v>
      </c>
      <c r="N59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0.63194444444444442</v>
      </c>
      <c r="O596" t="s">
        <v>3985</v>
      </c>
    </row>
    <row r="597" spans="1:15" ht="34.5" thickBot="1" x14ac:dyDescent="0.4">
      <c r="A597" s="113" t="s">
        <v>3600</v>
      </c>
      <c r="B597" s="119"/>
      <c r="C597" s="119"/>
      <c r="D597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97" s="126" t="s">
        <v>3908</v>
      </c>
      <c r="F597" s="185" t="str">
        <f>VLOOKUP(RTATimings[[#This Row],[Route Code]], TrueRouteCodes[], 2, FALSE)</f>
        <v>PANAJI MKT-MERCES-Chimbel</v>
      </c>
      <c r="G597" s="174" t="s">
        <v>3614</v>
      </c>
      <c r="H597" s="194" t="str">
        <f>REPLACE(SUBSTITUTE(SUBSTITUTE(SUBSTITUTE(SUBSTITUTE(SUBSTITUTE(TRIM(RTATimings[[#This Row],[Dep Txt]]), ": ",":"), "a.m", "AM",1), "p.m", "PM"),"  AM"," AM"),"  PM", " PM"), 9,100,"")</f>
        <v>05:50 PM</v>
      </c>
      <c r="I597" s="195">
        <f>TIMEVALUE(RTATimings[[#This Row],[Dep Tm Txt]])</f>
        <v>0.74305555555555547</v>
      </c>
      <c r="N59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0.74305555555555547</v>
      </c>
      <c r="O597" t="s">
        <v>3985</v>
      </c>
    </row>
    <row r="598" spans="1:15" ht="34.5" thickBot="1" x14ac:dyDescent="0.4">
      <c r="A598" s="113" t="s">
        <v>3600</v>
      </c>
      <c r="B598" s="119"/>
      <c r="C598" s="119"/>
      <c r="D598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98" s="126" t="s">
        <v>3908</v>
      </c>
      <c r="F598" s="185" t="str">
        <f>VLOOKUP(RTATimings[[#This Row],[Route Code]], TrueRouteCodes[], 2, FALSE)</f>
        <v>PANAJI MKT-MERCES-Chimbel</v>
      </c>
      <c r="G598" s="174" t="s">
        <v>3616</v>
      </c>
      <c r="H598" s="194" t="str">
        <f>REPLACE(SUBSTITUTE(SUBSTITUTE(SUBSTITUTE(SUBSTITUTE(SUBSTITUTE(TRIM(RTATimings[[#This Row],[Dep Txt]]), ": ",":"), "a.m", "AM",1), "p.m", "PM"),"  AM"," AM"),"  PM", " PM"), 9,100,"")</f>
        <v>07:20 PM</v>
      </c>
      <c r="I598" s="195">
        <f>TIMEVALUE(RTATimings[[#This Row],[Dep Tm Txt]])</f>
        <v>0.80555555555555547</v>
      </c>
      <c r="N59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0.80555555555555547</v>
      </c>
      <c r="O598" t="s">
        <v>3985</v>
      </c>
    </row>
    <row r="599" spans="1:15" ht="34.5" thickBot="1" x14ac:dyDescent="0.4">
      <c r="A599" s="113" t="s">
        <v>3600</v>
      </c>
      <c r="B599" s="119"/>
      <c r="C599" s="119"/>
      <c r="D599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599" s="126" t="s">
        <v>3908</v>
      </c>
      <c r="F599" s="185" t="str">
        <f>VLOOKUP(RTATimings[[#This Row],[Route Code]], TrueRouteCodes[], 2, FALSE)</f>
        <v>PANAJI MKT-MERCES-Chimbel</v>
      </c>
      <c r="G599" s="174" t="s">
        <v>3618</v>
      </c>
      <c r="H599" s="194" t="str">
        <f>REPLACE(SUBSTITUTE(SUBSTITUTE(SUBSTITUTE(SUBSTITUTE(SUBSTITUTE(TRIM(RTATimings[[#This Row],[Dep Txt]]), ": ",":"), "a.m", "AM",1), "p.m", "PM"),"  AM"," AM"),"  PM", " PM"), 9,100,"")</f>
        <v>08:40 PM</v>
      </c>
      <c r="I599" s="195">
        <f>TIMEVALUE(RTATimings[[#This Row],[Dep Tm Txt]])</f>
        <v>0.86111111111111116</v>
      </c>
      <c r="N59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0.86111111111111116</v>
      </c>
      <c r="O599" t="s">
        <v>3985</v>
      </c>
    </row>
    <row r="600" spans="1:15" x14ac:dyDescent="0.35">
      <c r="D600" s="185" t="e">
        <f>IF(ISBLANK(RTATimings[[#This Row],[Vehicle No.]]), VLOOKUP(RTATimings[[#This Row],[Rotation Group]], Table9[#All], 4, FALSE), VLOOKUP(RTATimings[[#This Row],[Vehicle No.]], VehLicense,2,FALSE))</f>
        <v>#N/A</v>
      </c>
    </row>
    <row r="601" spans="1:15" ht="17" thickBot="1" x14ac:dyDescent="0.4">
      <c r="A601" s="116" t="s">
        <v>3312</v>
      </c>
      <c r="B601" s="119"/>
      <c r="C601" s="119"/>
      <c r="D60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01" s="134" t="s">
        <v>3003</v>
      </c>
      <c r="F601" s="185" t="str">
        <f>VLOOKUP(RTATimings[[#This Row],[Route Code]], TrueRouteCodes[], 2, FALSE)</f>
        <v>PANAJI-MIRAMAR BCH-DONAPAULA</v>
      </c>
      <c r="G601" s="175" t="s">
        <v>3632</v>
      </c>
      <c r="H601" s="194" t="str">
        <f>REPLACE(SUBSTITUTE(SUBSTITUTE(SUBSTITUTE(SUBSTITUTE(SUBSTITUTE(TRIM(RTATimings[[#This Row],[Dep Txt]]), ": ",":"), "a.m", "AM",1), "p.m", "PM"),"  AM"," AM"),"  PM", " PM"), 9,100,"")</f>
        <v>7:30 AM</v>
      </c>
      <c r="I601" s="195">
        <f>TIMEVALUE(RTATimings[[#This Row],[Dep Tm Txt]])</f>
        <v>0.3125</v>
      </c>
      <c r="N60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0.3125</v>
      </c>
      <c r="O601" t="s">
        <v>3971</v>
      </c>
    </row>
    <row r="602" spans="1:15" ht="17" thickBot="1" x14ac:dyDescent="0.4">
      <c r="A602" s="116" t="s">
        <v>3312</v>
      </c>
      <c r="B602" s="119"/>
      <c r="C602" s="119"/>
      <c r="D60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02" s="134" t="s">
        <v>3003</v>
      </c>
      <c r="F602" s="185" t="str">
        <f>VLOOKUP(RTATimings[[#This Row],[Route Code]], TrueRouteCodes[], 2, FALSE)</f>
        <v>PANAJI-MIRAMAR BCH-DONAPAULA</v>
      </c>
      <c r="G602" s="175" t="s">
        <v>3429</v>
      </c>
      <c r="H602" s="194" t="str">
        <f>REPLACE(SUBSTITUTE(SUBSTITUTE(SUBSTITUTE(SUBSTITUTE(SUBSTITUTE(TRIM(RTATimings[[#This Row],[Dep Txt]]), ": ",":"), "a.m", "AM",1), "p.m", "PM"),"  AM"," AM"),"  PM", " PM"), 9,100,"")</f>
        <v>09:05 AM</v>
      </c>
      <c r="I602" s="195">
        <f>TIMEVALUE(RTATimings[[#This Row],[Dep Tm Txt]])</f>
        <v>0.37847222222222227</v>
      </c>
      <c r="N60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0.37847222222222227</v>
      </c>
      <c r="O602" t="s">
        <v>3971</v>
      </c>
    </row>
    <row r="603" spans="1:15" ht="17" thickBot="1" x14ac:dyDescent="0.4">
      <c r="A603" s="116" t="s">
        <v>3312</v>
      </c>
      <c r="B603" s="119"/>
      <c r="C603" s="119"/>
      <c r="D60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03" s="134" t="s">
        <v>3003</v>
      </c>
      <c r="F603" s="185" t="str">
        <f>VLOOKUP(RTATimings[[#This Row],[Route Code]], TrueRouteCodes[], 2, FALSE)</f>
        <v>PANAJI-MIRAMAR BCH-DONAPAULA</v>
      </c>
      <c r="G603" s="175" t="s">
        <v>3572</v>
      </c>
      <c r="H603" s="194" t="str">
        <f>REPLACE(SUBSTITUTE(SUBSTITUTE(SUBSTITUTE(SUBSTITUTE(SUBSTITUTE(TRIM(RTATimings[[#This Row],[Dep Txt]]), ": ",":"), "a.m", "AM",1), "p.m", "PM"),"  AM"," AM"),"  PM", " PM"), 9,100,"")</f>
        <v>10:45 AM</v>
      </c>
      <c r="I603" s="195">
        <f>TIMEVALUE(RTATimings[[#This Row],[Dep Tm Txt]])</f>
        <v>0.44791666666666669</v>
      </c>
      <c r="N60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0.44791666666666669</v>
      </c>
      <c r="O603" t="s">
        <v>3971</v>
      </c>
    </row>
    <row r="604" spans="1:15" ht="17" thickBot="1" x14ac:dyDescent="0.4">
      <c r="A604" s="116" t="s">
        <v>3312</v>
      </c>
      <c r="B604" s="119"/>
      <c r="C604" s="119"/>
      <c r="D60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04" s="134" t="s">
        <v>3003</v>
      </c>
      <c r="F604" s="185" t="str">
        <f>VLOOKUP(RTATimings[[#This Row],[Route Code]], TrueRouteCodes[], 2, FALSE)</f>
        <v>PANAJI-MIRAMAR BCH-DONAPAULA</v>
      </c>
      <c r="G604" s="175" t="s">
        <v>2853</v>
      </c>
      <c r="H604" s="194" t="str">
        <f>REPLACE(SUBSTITUTE(SUBSTITUTE(SUBSTITUTE(SUBSTITUTE(SUBSTITUTE(TRIM(RTATimings[[#This Row],[Dep Txt]]), ": ",":"), "a.m", "AM",1), "p.m", "PM"),"  AM"," AM"),"  PM", " PM"), 9,100,"")</f>
        <v>12:15 PM</v>
      </c>
      <c r="I604" s="195">
        <f>TIMEVALUE(RTATimings[[#This Row],[Dep Tm Txt]])</f>
        <v>0.51041666666666663</v>
      </c>
      <c r="N60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0.51041666666666663</v>
      </c>
      <c r="O604" t="s">
        <v>3971</v>
      </c>
    </row>
    <row r="605" spans="1:15" ht="17" thickBot="1" x14ac:dyDescent="0.4">
      <c r="A605" s="116" t="s">
        <v>3312</v>
      </c>
      <c r="B605" s="119"/>
      <c r="C605" s="119"/>
      <c r="D60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05" s="134" t="s">
        <v>3003</v>
      </c>
      <c r="F605" s="185" t="str">
        <f>VLOOKUP(RTATimings[[#This Row],[Route Code]], TrueRouteCodes[], 2, FALSE)</f>
        <v>PANAJI-MIRAMAR BCH-DONAPAULA</v>
      </c>
      <c r="G605" s="175" t="s">
        <v>3634</v>
      </c>
      <c r="H605" s="194" t="str">
        <f>REPLACE(SUBSTITUTE(SUBSTITUTE(SUBSTITUTE(SUBSTITUTE(SUBSTITUTE(TRIM(RTATimings[[#This Row],[Dep Txt]]), ": ",":"), "a.m", "AM",1), "p.m", "PM"),"  AM"," AM"),"  PM", " PM"), 9,100,"")</f>
        <v>13:55 PM</v>
      </c>
      <c r="I605" s="195" t="e">
        <f>TIMEVALUE(RTATimings[[#This Row],[Dep Tm Txt]])</f>
        <v>#VALUE!</v>
      </c>
      <c r="N6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05" t="s">
        <v>3971</v>
      </c>
    </row>
    <row r="606" spans="1:15" ht="17" thickBot="1" x14ac:dyDescent="0.4">
      <c r="A606" s="116" t="s">
        <v>3312</v>
      </c>
      <c r="B606" s="119"/>
      <c r="C606" s="119"/>
      <c r="D60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06" s="134" t="s">
        <v>3003</v>
      </c>
      <c r="F606" s="185" t="str">
        <f>VLOOKUP(RTATimings[[#This Row],[Route Code]], TrueRouteCodes[], 2, FALSE)</f>
        <v>PANAJI-MIRAMAR BCH-DONAPAULA</v>
      </c>
      <c r="G606" s="175" t="s">
        <v>3636</v>
      </c>
      <c r="H606" s="194" t="str">
        <f>REPLACE(SUBSTITUTE(SUBSTITUTE(SUBSTITUTE(SUBSTITUTE(SUBSTITUTE(TRIM(RTATimings[[#This Row],[Dep Txt]]), ": ",":"), "a.m", "AM",1), "p.m", "PM"),"  AM"," AM"),"  PM", " PM"), 9,100,"")</f>
        <v>15:35 PM</v>
      </c>
      <c r="I606" s="195" t="e">
        <f>TIMEVALUE(RTATimings[[#This Row],[Dep Tm Txt]])</f>
        <v>#VALUE!</v>
      </c>
      <c r="N6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06" t="s">
        <v>3971</v>
      </c>
    </row>
    <row r="607" spans="1:15" ht="17" thickBot="1" x14ac:dyDescent="0.4">
      <c r="A607" s="116" t="s">
        <v>3312</v>
      </c>
      <c r="B607" s="119"/>
      <c r="C607" s="119"/>
      <c r="D60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07" s="134" t="s">
        <v>3003</v>
      </c>
      <c r="F607" s="185" t="str">
        <f>VLOOKUP(RTATimings[[#This Row],[Route Code]], TrueRouteCodes[], 2, FALSE)</f>
        <v>PANAJI-MIRAMAR BCH-DONAPAULA</v>
      </c>
      <c r="G607" s="175" t="s">
        <v>2856</v>
      </c>
      <c r="H607" s="194" t="str">
        <f>REPLACE(SUBSTITUTE(SUBSTITUTE(SUBSTITUTE(SUBSTITUTE(SUBSTITUTE(TRIM(RTATimings[[#This Row],[Dep Txt]]), ": ",":"), "a.m", "AM",1), "p.m", "PM"),"  AM"," AM"),"  PM", " PM"), 9,100,"")</f>
        <v>17:05 PM</v>
      </c>
      <c r="I607" s="195" t="e">
        <f>TIMEVALUE(RTATimings[[#This Row],[Dep Tm Txt]])</f>
        <v>#VALUE!</v>
      </c>
      <c r="N6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07" t="s">
        <v>3971</v>
      </c>
    </row>
    <row r="608" spans="1:15" ht="17" thickBot="1" x14ac:dyDescent="0.4">
      <c r="A608" s="116" t="s">
        <v>3312</v>
      </c>
      <c r="B608" s="119"/>
      <c r="C608" s="119"/>
      <c r="D60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08" s="134" t="s">
        <v>3003</v>
      </c>
      <c r="F608" s="185" t="str">
        <f>VLOOKUP(RTATimings[[#This Row],[Route Code]], TrueRouteCodes[], 2, FALSE)</f>
        <v>PANAJI-MIRAMAR BCH-DONAPAULA</v>
      </c>
      <c r="G608" s="175" t="s">
        <v>3639</v>
      </c>
      <c r="H608" s="194" t="str">
        <f>REPLACE(SUBSTITUTE(SUBSTITUTE(SUBSTITUTE(SUBSTITUTE(SUBSTITUTE(TRIM(RTATimings[[#This Row],[Dep Txt]]), ": ",":"), "a.m", "AM",1), "p.m", "PM"),"  AM"," AM"),"  PM", " PM"), 9,100,"")</f>
        <v>18:10 PM</v>
      </c>
      <c r="I608" s="195" t="e">
        <f>TIMEVALUE(RTATimings[[#This Row],[Dep Tm Txt]])</f>
        <v>#VALUE!</v>
      </c>
      <c r="N6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08" t="s">
        <v>3971</v>
      </c>
    </row>
    <row r="609" spans="1:15" ht="17" thickBot="1" x14ac:dyDescent="0.4">
      <c r="A609" s="116" t="s">
        <v>3312</v>
      </c>
      <c r="B609" s="119"/>
      <c r="C609" s="119"/>
      <c r="D60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09" s="134" t="s">
        <v>3003</v>
      </c>
      <c r="F609" s="185" t="str">
        <f>VLOOKUP(RTATimings[[#This Row],[Route Code]], TrueRouteCodes[], 2, FALSE)</f>
        <v>PANAJI-MIRAMAR BCH-DONAPAULA</v>
      </c>
      <c r="G609" s="175" t="s">
        <v>3640</v>
      </c>
      <c r="H609" s="194" t="str">
        <f>REPLACE(SUBSTITUTE(SUBSTITUTE(SUBSTITUTE(SUBSTITUTE(SUBSTITUTE(TRIM(RTATimings[[#This Row],[Dep Txt]]), ": ",":"), "a.m", "AM",1), "p.m", "PM"),"  AM"," AM"),"  PM", " PM"), 9,100,"")</f>
        <v>19:25 PM</v>
      </c>
      <c r="I609" s="195" t="e">
        <f>TIMEVALUE(RTATimings[[#This Row],[Dep Tm Txt]])</f>
        <v>#VALUE!</v>
      </c>
      <c r="N6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09" t="s">
        <v>3971</v>
      </c>
    </row>
    <row r="610" spans="1:15" ht="17" thickBot="1" x14ac:dyDescent="0.4">
      <c r="A610" s="116" t="s">
        <v>3312</v>
      </c>
      <c r="B610" s="119"/>
      <c r="C610" s="119"/>
      <c r="D61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10" s="134" t="s">
        <v>2992</v>
      </c>
      <c r="F610" s="185" t="str">
        <f>VLOOKUP(RTATimings[[#This Row],[Route Code]], TrueRouteCodes[], 2, FALSE)</f>
        <v>DONAPAULA-MIRAMAR BCH-PANAJI</v>
      </c>
      <c r="G610" s="176" t="s">
        <v>3565</v>
      </c>
      <c r="H610" s="194" t="str">
        <f>REPLACE(SUBSTITUTE(SUBSTITUTE(SUBSTITUTE(SUBSTITUTE(SUBSTITUTE(TRIM(RTATimings[[#This Row],[Dep Txt]]), ": ",":"), "a.m", "AM",1), "p.m", "PM"),"  AM"," AM"),"  PM", " PM"), 9,100,"")</f>
        <v>06:55 AM</v>
      </c>
      <c r="I610" s="195">
        <f>TIMEVALUE(RTATimings[[#This Row],[Dep Tm Txt]])</f>
        <v>0.28819444444444448</v>
      </c>
      <c r="N61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0.28819444444444448</v>
      </c>
      <c r="O610" t="s">
        <v>3971</v>
      </c>
    </row>
    <row r="611" spans="1:15" ht="17" thickBot="1" x14ac:dyDescent="0.4">
      <c r="A611" s="116" t="s">
        <v>3312</v>
      </c>
      <c r="B611" s="119"/>
      <c r="C611" s="119"/>
      <c r="D61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11" s="134" t="s">
        <v>2992</v>
      </c>
      <c r="F611" s="185" t="str">
        <f>VLOOKUP(RTATimings[[#This Row],[Route Code]], TrueRouteCodes[], 2, FALSE)</f>
        <v>DONAPAULA-MIRAMAR BCH-PANAJI</v>
      </c>
      <c r="G611" s="176" t="s">
        <v>3633</v>
      </c>
      <c r="H611" s="194" t="str">
        <f>REPLACE(SUBSTITUTE(SUBSTITUTE(SUBSTITUTE(SUBSTITUTE(SUBSTITUTE(TRIM(RTATimings[[#This Row],[Dep Txt]]), ": ",":"), "a.m", "AM",1), "p.m", "PM"),"  AM"," AM"),"  PM", " PM"), 9,100,"")</f>
        <v>8:25 AM</v>
      </c>
      <c r="I611" s="195">
        <f>TIMEVALUE(RTATimings[[#This Row],[Dep Tm Txt]])</f>
        <v>0.35069444444444442</v>
      </c>
      <c r="N61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0.35069444444444442</v>
      </c>
      <c r="O611" t="s">
        <v>3971</v>
      </c>
    </row>
    <row r="612" spans="1:15" ht="17" thickBot="1" x14ac:dyDescent="0.4">
      <c r="A612" s="116" t="s">
        <v>3312</v>
      </c>
      <c r="B612" s="119"/>
      <c r="C612" s="119"/>
      <c r="D61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12" s="134" t="s">
        <v>2992</v>
      </c>
      <c r="F612" s="185" t="str">
        <f>VLOOKUP(RTATimings[[#This Row],[Route Code]], TrueRouteCodes[], 2, FALSE)</f>
        <v>DONAPAULA-MIRAMAR BCH-PANAJI</v>
      </c>
      <c r="G612" s="176" t="s">
        <v>3622</v>
      </c>
      <c r="H612" s="194" t="str">
        <f>REPLACE(SUBSTITUTE(SUBSTITUTE(SUBSTITUTE(SUBSTITUTE(SUBSTITUTE(TRIM(RTATimings[[#This Row],[Dep Txt]]), ": ",":"), "a.m", "AM",1), "p.m", "PM"),"  AM"," AM"),"  PM", " PM"), 9,100,"")</f>
        <v>09:35 AM</v>
      </c>
      <c r="I612" s="195">
        <f>TIMEVALUE(RTATimings[[#This Row],[Dep Tm Txt]])</f>
        <v>0.39930555555555558</v>
      </c>
      <c r="N61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0.39930555555555558</v>
      </c>
      <c r="O612" t="s">
        <v>3971</v>
      </c>
    </row>
    <row r="613" spans="1:15" ht="17" thickBot="1" x14ac:dyDescent="0.4">
      <c r="A613" s="116" t="s">
        <v>3312</v>
      </c>
      <c r="B613" s="119"/>
      <c r="C613" s="119"/>
      <c r="D61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13" s="134" t="s">
        <v>2992</v>
      </c>
      <c r="F613" s="185" t="str">
        <f>VLOOKUP(RTATimings[[#This Row],[Route Code]], TrueRouteCodes[], 2, FALSE)</f>
        <v>DONAPAULA-MIRAMAR BCH-PANAJI</v>
      </c>
      <c r="G613" s="176" t="s">
        <v>3625</v>
      </c>
      <c r="H613" s="194" t="str">
        <f>REPLACE(SUBSTITUTE(SUBSTITUTE(SUBSTITUTE(SUBSTITUTE(SUBSTITUTE(TRIM(RTATimings[[#This Row],[Dep Txt]]), ": ",":"), "a.m", "AM",1), "p.m", "PM"),"  AM"," AM"),"  PM", " PM"), 9,100,"")</f>
        <v>11:20 AM</v>
      </c>
      <c r="I613" s="195">
        <f>TIMEVALUE(RTATimings[[#This Row],[Dep Tm Txt]])</f>
        <v>0.47222222222222227</v>
      </c>
      <c r="N61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0.47222222222222227</v>
      </c>
      <c r="O613" t="s">
        <v>3971</v>
      </c>
    </row>
    <row r="614" spans="1:15" ht="17" thickBot="1" x14ac:dyDescent="0.4">
      <c r="A614" s="116" t="s">
        <v>3312</v>
      </c>
      <c r="B614" s="119"/>
      <c r="C614" s="119"/>
      <c r="D61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14" s="134" t="s">
        <v>2992</v>
      </c>
      <c r="F614" s="185" t="str">
        <f>VLOOKUP(RTATimings[[#This Row],[Route Code]], TrueRouteCodes[], 2, FALSE)</f>
        <v>DONAPAULA-MIRAMAR BCH-PANAJI</v>
      </c>
      <c r="G614" s="176" t="s">
        <v>3635</v>
      </c>
      <c r="H614" s="194" t="str">
        <f>REPLACE(SUBSTITUTE(SUBSTITUTE(SUBSTITUTE(SUBSTITUTE(SUBSTITUTE(TRIM(RTATimings[[#This Row],[Dep Txt]]), ": ",":"), "a.m", "AM",1), "p.m", "PM"),"  AM"," AM"),"  PM", " PM"), 9,100,"")</f>
        <v>13:00 PM</v>
      </c>
      <c r="I614" s="195" t="e">
        <f>TIMEVALUE(RTATimings[[#This Row],[Dep Tm Txt]])</f>
        <v>#VALUE!</v>
      </c>
      <c r="N6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14" t="s">
        <v>3971</v>
      </c>
    </row>
    <row r="615" spans="1:15" ht="17" thickBot="1" x14ac:dyDescent="0.4">
      <c r="A615" s="116" t="s">
        <v>3312</v>
      </c>
      <c r="B615" s="119"/>
      <c r="C615" s="119"/>
      <c r="D61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15" s="134" t="s">
        <v>2992</v>
      </c>
      <c r="F615" s="185" t="str">
        <f>VLOOKUP(RTATimings[[#This Row],[Route Code]], TrueRouteCodes[], 2, FALSE)</f>
        <v>DONAPAULA-MIRAMAR BCH-PANAJI</v>
      </c>
      <c r="G615" s="176" t="s">
        <v>3637</v>
      </c>
      <c r="H615" s="194" t="str">
        <f>REPLACE(SUBSTITUTE(SUBSTITUTE(SUBSTITUTE(SUBSTITUTE(SUBSTITUTE(TRIM(RTATimings[[#This Row],[Dep Txt]]), ": ",":"), "a.m", "AM",1), "p.m", "PM"),"  AM"," AM"),"  PM", " PM"), 9,100,"")</f>
        <v>14:45 PM</v>
      </c>
      <c r="I615" s="195" t="e">
        <f>TIMEVALUE(RTATimings[[#This Row],[Dep Tm Txt]])</f>
        <v>#VALUE!</v>
      </c>
      <c r="N6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15" t="s">
        <v>3971</v>
      </c>
    </row>
    <row r="616" spans="1:15" ht="17" thickBot="1" x14ac:dyDescent="0.4">
      <c r="A616" s="116" t="s">
        <v>3312</v>
      </c>
      <c r="B616" s="119"/>
      <c r="C616" s="119"/>
      <c r="D61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16" s="134" t="s">
        <v>2992</v>
      </c>
      <c r="F616" s="185" t="str">
        <f>VLOOKUP(RTATimings[[#This Row],[Route Code]], TrueRouteCodes[], 2, FALSE)</f>
        <v>DONAPAULA-MIRAMAR BCH-PANAJI</v>
      </c>
      <c r="G616" s="176" t="s">
        <v>3638</v>
      </c>
      <c r="H616" s="194" t="str">
        <f>REPLACE(SUBSTITUTE(SUBSTITUTE(SUBSTITUTE(SUBSTITUTE(SUBSTITUTE(TRIM(RTATimings[[#This Row],[Dep Txt]]), ": ",":"), "a.m", "AM",1), "p.m", "PM"),"  AM"," AM"),"  PM", " PM"), 9,100,"")</f>
        <v>16:10 PM</v>
      </c>
      <c r="I616" s="195" t="e">
        <f>TIMEVALUE(RTATimings[[#This Row],[Dep Tm Txt]])</f>
        <v>#VALUE!</v>
      </c>
      <c r="N6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16" t="s">
        <v>3971</v>
      </c>
    </row>
    <row r="617" spans="1:15" ht="17" thickBot="1" x14ac:dyDescent="0.4">
      <c r="A617" s="116" t="s">
        <v>3312</v>
      </c>
      <c r="B617" s="119"/>
      <c r="C617" s="119"/>
      <c r="D61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17" s="134" t="s">
        <v>2992</v>
      </c>
      <c r="F617" s="185" t="str">
        <f>VLOOKUP(RTATimings[[#This Row],[Route Code]], TrueRouteCodes[], 2, FALSE)</f>
        <v>DONAPAULA-MIRAMAR BCH-PANAJI</v>
      </c>
      <c r="G617" s="176" t="s">
        <v>2864</v>
      </c>
      <c r="H617" s="194" t="str">
        <f>REPLACE(SUBSTITUTE(SUBSTITUTE(SUBSTITUTE(SUBSTITUTE(SUBSTITUTE(TRIM(RTATimings[[#This Row],[Dep Txt]]), ": ",":"), "a.m", "AM",1), "p.m", "PM"),"  AM"," AM"),"  PM", " PM"), 9,100,"")</f>
        <v>17:35 PM</v>
      </c>
      <c r="I617" s="195" t="e">
        <f>TIMEVALUE(RTATimings[[#This Row],[Dep Tm Txt]])</f>
        <v>#VALUE!</v>
      </c>
      <c r="N6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17" t="s">
        <v>3971</v>
      </c>
    </row>
    <row r="618" spans="1:15" ht="17" thickBot="1" x14ac:dyDescent="0.4">
      <c r="A618" s="116" t="s">
        <v>3312</v>
      </c>
      <c r="B618" s="119"/>
      <c r="C618" s="119"/>
      <c r="D61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18" s="134" t="s">
        <v>2992</v>
      </c>
      <c r="F618" s="185" t="str">
        <f>VLOOKUP(RTATimings[[#This Row],[Route Code]], TrueRouteCodes[], 2, FALSE)</f>
        <v>DONAPAULA-MIRAMAR BCH-PANAJI</v>
      </c>
      <c r="G618" s="176" t="s">
        <v>3641</v>
      </c>
      <c r="H618" s="194" t="str">
        <f>REPLACE(SUBSTITUTE(SUBSTITUTE(SUBSTITUTE(SUBSTITUTE(SUBSTITUTE(TRIM(RTATimings[[#This Row],[Dep Txt]]), ": ",":"), "a.m", "AM",1), "p.m", "PM"),"  AM"," AM"),"  PM", " PM"), 9,100,"")</f>
        <v>18:45 PM</v>
      </c>
      <c r="I618" s="195" t="e">
        <f>TIMEVALUE(RTATimings[[#This Row],[Dep Tm Txt]])</f>
        <v>#VALUE!</v>
      </c>
      <c r="N6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18" t="s">
        <v>3971</v>
      </c>
    </row>
    <row r="619" spans="1:15" ht="17" thickBot="1" x14ac:dyDescent="0.4">
      <c r="A619" s="116" t="s">
        <v>3314</v>
      </c>
      <c r="B619" s="119"/>
      <c r="C619" s="119"/>
      <c r="D61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19" s="134" t="s">
        <v>2992</v>
      </c>
      <c r="F619" s="185" t="str">
        <f>VLOOKUP(RTATimings[[#This Row],[Route Code]], TrueRouteCodes[], 2, FALSE)</f>
        <v>DONAPAULA-MIRAMAR BCH-PANAJI</v>
      </c>
      <c r="G619" s="177" t="s">
        <v>3642</v>
      </c>
      <c r="H619" s="194" t="str">
        <f>REPLACE(SUBSTITUTE(SUBSTITUTE(SUBSTITUTE(SUBSTITUTE(SUBSTITUTE(TRIM(RTATimings[[#This Row],[Dep Txt]]), ": ",":"), "a.m", "AM",1), "p.m", "PM"),"  AM"," AM"),"  PM", " PM"), 9,100,"")</f>
        <v>7:00 AM</v>
      </c>
      <c r="I619" s="195">
        <f>TIMEVALUE(RTATimings[[#This Row],[Dep Tm Txt]])</f>
        <v>0.29166666666666669</v>
      </c>
      <c r="N61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0.29166666666666669</v>
      </c>
      <c r="O619" t="s">
        <v>3971</v>
      </c>
    </row>
    <row r="620" spans="1:15" ht="17" thickBot="1" x14ac:dyDescent="0.4">
      <c r="A620" s="116" t="s">
        <v>3314</v>
      </c>
      <c r="B620" s="119"/>
      <c r="C620" s="119"/>
      <c r="D62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20" s="134" t="s">
        <v>2992</v>
      </c>
      <c r="F620" s="185" t="str">
        <f>VLOOKUP(RTATimings[[#This Row],[Route Code]], TrueRouteCodes[], 2, FALSE)</f>
        <v>DONAPAULA-MIRAMAR BCH-PANAJI</v>
      </c>
      <c r="G620" s="177" t="s">
        <v>3644</v>
      </c>
      <c r="H620" s="194" t="str">
        <f>REPLACE(SUBSTITUTE(SUBSTITUTE(SUBSTITUTE(SUBSTITUTE(SUBSTITUTE(TRIM(RTATimings[[#This Row],[Dep Txt]]), ": ",":"), "a.m", "AM",1), "p.m", "PM"),"  AM"," AM"),"  PM", " PM"), 9,100,"")</f>
        <v>8:30 AM</v>
      </c>
      <c r="I620" s="195">
        <f>TIMEVALUE(RTATimings[[#This Row],[Dep Tm Txt]])</f>
        <v>0.35416666666666669</v>
      </c>
      <c r="N62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0.35416666666666669</v>
      </c>
      <c r="O620" t="s">
        <v>3971</v>
      </c>
    </row>
    <row r="621" spans="1:15" ht="17" thickBot="1" x14ac:dyDescent="0.4">
      <c r="A621" s="116" t="s">
        <v>3314</v>
      </c>
      <c r="B621" s="119"/>
      <c r="C621" s="119"/>
      <c r="D62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21" s="134" t="s">
        <v>2992</v>
      </c>
      <c r="F621" s="185" t="str">
        <f>VLOOKUP(RTATimings[[#This Row],[Route Code]], TrueRouteCodes[], 2, FALSE)</f>
        <v>DONAPAULA-MIRAMAR BCH-PANAJI</v>
      </c>
      <c r="G621" s="177" t="s">
        <v>3478</v>
      </c>
      <c r="H621" s="194" t="str">
        <f>REPLACE(SUBSTITUTE(SUBSTITUTE(SUBSTITUTE(SUBSTITUTE(SUBSTITUTE(TRIM(RTATimings[[#This Row],[Dep Txt]]), ": ",":"), "a.m", "AM",1), "p.m", "PM"),"  AM"," AM"),"  PM", " PM"), 9,100,"")</f>
        <v>10:00 AM</v>
      </c>
      <c r="I621" s="195">
        <f>TIMEVALUE(RTATimings[[#This Row],[Dep Tm Txt]])</f>
        <v>0.41666666666666669</v>
      </c>
      <c r="N62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0.41666666666666669</v>
      </c>
      <c r="O621" t="s">
        <v>3971</v>
      </c>
    </row>
    <row r="622" spans="1:15" ht="17" thickBot="1" x14ac:dyDescent="0.4">
      <c r="A622" s="116" t="s">
        <v>3314</v>
      </c>
      <c r="B622" s="119"/>
      <c r="C622" s="119"/>
      <c r="D62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22" s="134" t="s">
        <v>2992</v>
      </c>
      <c r="F622" s="185" t="str">
        <f>VLOOKUP(RTATimings[[#This Row],[Route Code]], TrueRouteCodes[], 2, FALSE)</f>
        <v>DONAPAULA-MIRAMAR BCH-PANAJI</v>
      </c>
      <c r="G622" s="177" t="s">
        <v>2830</v>
      </c>
      <c r="H622" s="194" t="str">
        <f>REPLACE(SUBSTITUTE(SUBSTITUTE(SUBSTITUTE(SUBSTITUTE(SUBSTITUTE(TRIM(RTATimings[[#This Row],[Dep Txt]]), ": ",":"), "a.m", "AM",1), "p.m", "PM"),"  AM"," AM"),"  PM", " PM"), 9,100,"")</f>
        <v>11:25 AM</v>
      </c>
      <c r="I622" s="195">
        <f>TIMEVALUE(RTATimings[[#This Row],[Dep Tm Txt]])</f>
        <v>0.47569444444444442</v>
      </c>
      <c r="N62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0.47569444444444442</v>
      </c>
      <c r="O622" t="s">
        <v>3971</v>
      </c>
    </row>
    <row r="623" spans="1:15" ht="17" thickBot="1" x14ac:dyDescent="0.4">
      <c r="A623" s="116" t="s">
        <v>3314</v>
      </c>
      <c r="B623" s="119"/>
      <c r="C623" s="119"/>
      <c r="D62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23" s="134" t="s">
        <v>2992</v>
      </c>
      <c r="F623" s="185" t="str">
        <f>VLOOKUP(RTATimings[[#This Row],[Route Code]], TrueRouteCodes[], 2, FALSE)</f>
        <v>DONAPAULA-MIRAMAR BCH-PANAJI</v>
      </c>
      <c r="G623" s="177" t="s">
        <v>3479</v>
      </c>
      <c r="H623" s="194" t="str">
        <f>REPLACE(SUBSTITUTE(SUBSTITUTE(SUBSTITUTE(SUBSTITUTE(SUBSTITUTE(TRIM(RTATimings[[#This Row],[Dep Txt]]), ": ",":"), "a.m", "AM",1), "p.m", "PM"),"  AM"," AM"),"  PM", " PM"), 9,100,"")</f>
        <v>01:05 PM</v>
      </c>
      <c r="I623" s="195">
        <f>TIMEVALUE(RTATimings[[#This Row],[Dep Tm Txt]])</f>
        <v>0.54513888888888895</v>
      </c>
      <c r="N62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0.54513888888888895</v>
      </c>
      <c r="O623" t="s">
        <v>3971</v>
      </c>
    </row>
    <row r="624" spans="1:15" ht="17" thickBot="1" x14ac:dyDescent="0.4">
      <c r="A624" s="116" t="s">
        <v>3314</v>
      </c>
      <c r="B624" s="119"/>
      <c r="C624" s="119"/>
      <c r="D62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24" s="134" t="s">
        <v>2992</v>
      </c>
      <c r="F624" s="185" t="str">
        <f>VLOOKUP(RTATimings[[#This Row],[Route Code]], TrueRouteCodes[], 2, FALSE)</f>
        <v>DONAPAULA-MIRAMAR BCH-PANAJI</v>
      </c>
      <c r="G624" s="177" t="s">
        <v>3530</v>
      </c>
      <c r="H624" s="194" t="str">
        <f>REPLACE(SUBSTITUTE(SUBSTITUTE(SUBSTITUTE(SUBSTITUTE(SUBSTITUTE(TRIM(RTATimings[[#This Row],[Dep Txt]]), ": ",":"), "a.m", "AM",1), "p.m", "PM"),"  AM"," AM"),"  PM", " PM"), 9,100,"")</f>
        <v>02:50 PM</v>
      </c>
      <c r="I624" s="195">
        <f>TIMEVALUE(RTATimings[[#This Row],[Dep Tm Txt]])</f>
        <v>0.61805555555555558</v>
      </c>
      <c r="N62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0.61805555555555558</v>
      </c>
      <c r="O624" t="s">
        <v>3971</v>
      </c>
    </row>
    <row r="625" spans="1:15" ht="17" thickBot="1" x14ac:dyDescent="0.4">
      <c r="A625" s="116" t="s">
        <v>3314</v>
      </c>
      <c r="B625" s="119"/>
      <c r="C625" s="119"/>
      <c r="D62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25" s="134" t="s">
        <v>2992</v>
      </c>
      <c r="F625" s="185" t="str">
        <f>VLOOKUP(RTATimings[[#This Row],[Route Code]], TrueRouteCodes[], 2, FALSE)</f>
        <v>DONAPAULA-MIRAMAR BCH-PANAJI</v>
      </c>
      <c r="G625" s="177" t="s">
        <v>3547</v>
      </c>
      <c r="H625" s="194" t="str">
        <f>REPLACE(SUBSTITUTE(SUBSTITUTE(SUBSTITUTE(SUBSTITUTE(SUBSTITUTE(TRIM(RTATimings[[#This Row],[Dep Txt]]), ": ",":"), "a.m", "AM",1), "p.m", "PM"),"  AM"," AM"),"  PM", " PM"), 9,100,"")</f>
        <v>04:15 PM</v>
      </c>
      <c r="I625" s="195">
        <f>TIMEVALUE(RTATimings[[#This Row],[Dep Tm Txt]])</f>
        <v>0.67708333333333337</v>
      </c>
      <c r="N62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0.67708333333333337</v>
      </c>
      <c r="O625" t="s">
        <v>3971</v>
      </c>
    </row>
    <row r="626" spans="1:15" ht="17" thickBot="1" x14ac:dyDescent="0.4">
      <c r="A626" s="116" t="s">
        <v>3314</v>
      </c>
      <c r="B626" s="119"/>
      <c r="C626" s="119"/>
      <c r="D62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26" s="134" t="s">
        <v>2992</v>
      </c>
      <c r="F626" s="185" t="str">
        <f>VLOOKUP(RTATimings[[#This Row],[Route Code]], TrueRouteCodes[], 2, FALSE)</f>
        <v>DONAPAULA-MIRAMAR BCH-PANAJI</v>
      </c>
      <c r="G626" s="177" t="s">
        <v>3552</v>
      </c>
      <c r="H626" s="194" t="str">
        <f>REPLACE(SUBSTITUTE(SUBSTITUTE(SUBSTITUTE(SUBSTITUTE(SUBSTITUTE(TRIM(RTATimings[[#This Row],[Dep Txt]]), ": ",":"), "a.m", "AM",1), "p.m", "PM"),"  AM"," AM"),"  PM", " PM"), 9,100,"")</f>
        <v>06:00 PM</v>
      </c>
      <c r="I626" s="195">
        <f>TIMEVALUE(RTATimings[[#This Row],[Dep Tm Txt]])</f>
        <v>0.75</v>
      </c>
      <c r="N62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0.75</v>
      </c>
      <c r="O626" t="s">
        <v>3971</v>
      </c>
    </row>
    <row r="627" spans="1:15" ht="17" thickBot="1" x14ac:dyDescent="0.4">
      <c r="A627" s="116" t="s">
        <v>3314</v>
      </c>
      <c r="B627" s="119"/>
      <c r="C627" s="119"/>
      <c r="D62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27" s="134" t="s">
        <v>2992</v>
      </c>
      <c r="F627" s="185" t="str">
        <f>VLOOKUP(RTATimings[[#This Row],[Route Code]], TrueRouteCodes[], 2, FALSE)</f>
        <v>DONAPAULA-MIRAMAR BCH-PANAJI</v>
      </c>
      <c r="G627" s="177" t="s">
        <v>2805</v>
      </c>
      <c r="H627" s="194" t="str">
        <f>REPLACE(SUBSTITUTE(SUBSTITUTE(SUBSTITUTE(SUBSTITUTE(SUBSTITUTE(TRIM(RTATimings[[#This Row],[Dep Txt]]), ": ",":"), "a.m", "AM",1), "p.m", "PM"),"  AM"," AM"),"  PM", " PM"), 9,100,"")</f>
        <v>07:15 PM</v>
      </c>
      <c r="I627" s="195">
        <f>TIMEVALUE(RTATimings[[#This Row],[Dep Tm Txt]])</f>
        <v>0.80208333333333337</v>
      </c>
      <c r="N62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0.80208333333333337</v>
      </c>
      <c r="O627" t="s">
        <v>3971</v>
      </c>
    </row>
    <row r="628" spans="1:15" ht="17" thickBot="1" x14ac:dyDescent="0.4">
      <c r="A628" s="116" t="s">
        <v>3314</v>
      </c>
      <c r="B628" s="119"/>
      <c r="C628" s="119"/>
      <c r="D62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28" s="134" t="s">
        <v>3003</v>
      </c>
      <c r="F628" s="185" t="str">
        <f>VLOOKUP(RTATimings[[#This Row],[Route Code]], TrueRouteCodes[], 2, FALSE)</f>
        <v>PANAJI-MIRAMAR BCH-DONAPAULA</v>
      </c>
      <c r="G628" s="178" t="s">
        <v>3643</v>
      </c>
      <c r="H628" s="194" t="str">
        <f>REPLACE(SUBSTITUTE(SUBSTITUTE(SUBSTITUTE(SUBSTITUTE(SUBSTITUTE(TRIM(RTATimings[[#This Row],[Dep Txt]]), ": ",":"), "a.m", "AM",1), "p.m", "PM"),"  AM"," AM"),"  PM", " PM"), 9,100,"")</f>
        <v>7:35 AM</v>
      </c>
      <c r="I628" s="195">
        <f>TIMEVALUE(RTATimings[[#This Row],[Dep Tm Txt]])</f>
        <v>0.31597222222222221</v>
      </c>
      <c r="N62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0.31597222222222221</v>
      </c>
      <c r="O628" t="s">
        <v>3971</v>
      </c>
    </row>
    <row r="629" spans="1:15" ht="17" thickBot="1" x14ac:dyDescent="0.4">
      <c r="A629" s="116" t="s">
        <v>3314</v>
      </c>
      <c r="B629" s="119"/>
      <c r="C629" s="119"/>
      <c r="D62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29" s="134" t="s">
        <v>3003</v>
      </c>
      <c r="F629" s="185" t="str">
        <f>VLOOKUP(RTATimings[[#This Row],[Route Code]], TrueRouteCodes[], 2, FALSE)</f>
        <v>PANAJI-MIRAMAR BCH-DONAPAULA</v>
      </c>
      <c r="G629" s="178" t="s">
        <v>3645</v>
      </c>
      <c r="H629" s="194" t="str">
        <f>REPLACE(SUBSTITUTE(SUBSTITUTE(SUBSTITUTE(SUBSTITUTE(SUBSTITUTE(TRIM(RTATimings[[#This Row],[Dep Txt]]), ": ",":"), "a.m", "AM",1), "p.m", "PM"),"  AM"," AM"),"  PM", " PM"), 9,100,"")</f>
        <v>9:25 AM</v>
      </c>
      <c r="I629" s="195">
        <f>TIMEVALUE(RTATimings[[#This Row],[Dep Tm Txt]])</f>
        <v>0.3923611111111111</v>
      </c>
      <c r="N62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0.3923611111111111</v>
      </c>
      <c r="O629" t="s">
        <v>3971</v>
      </c>
    </row>
    <row r="630" spans="1:15" ht="17" thickBot="1" x14ac:dyDescent="0.4">
      <c r="A630" s="116" t="s">
        <v>3314</v>
      </c>
      <c r="B630" s="119"/>
      <c r="C630" s="119"/>
      <c r="D63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30" s="134" t="s">
        <v>3003</v>
      </c>
      <c r="F630" s="185" t="str">
        <f>VLOOKUP(RTATimings[[#This Row],[Route Code]], TrueRouteCodes[], 2, FALSE)</f>
        <v>PANAJI-MIRAMAR BCH-DONAPAULA</v>
      </c>
      <c r="G630" s="178" t="s">
        <v>2823</v>
      </c>
      <c r="H630" s="194" t="str">
        <f>REPLACE(SUBSTITUTE(SUBSTITUTE(SUBSTITUTE(SUBSTITUTE(SUBSTITUTE(TRIM(RTATimings[[#This Row],[Dep Txt]]), ": ",":"), "a.m", "AM",1), "p.m", "PM"),"  AM"," AM"),"  PM", " PM"), 9,100,"")</f>
        <v>10:50 AM</v>
      </c>
      <c r="I630" s="195">
        <f>TIMEVALUE(RTATimings[[#This Row],[Dep Tm Txt]])</f>
        <v>0.4513888888888889</v>
      </c>
      <c r="N63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0.4513888888888889</v>
      </c>
      <c r="O630" t="s">
        <v>3971</v>
      </c>
    </row>
    <row r="631" spans="1:15" ht="17" thickBot="1" x14ac:dyDescent="0.4">
      <c r="A631" s="116" t="s">
        <v>3314</v>
      </c>
      <c r="B631" s="119"/>
      <c r="C631" s="119"/>
      <c r="D63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31" s="134" t="s">
        <v>3003</v>
      </c>
      <c r="F631" s="185" t="str">
        <f>VLOOKUP(RTATimings[[#This Row],[Route Code]], TrueRouteCodes[], 2, FALSE)</f>
        <v>PANAJI-MIRAMAR BCH-DONAPAULA</v>
      </c>
      <c r="G631" s="178" t="s">
        <v>3646</v>
      </c>
      <c r="H631" s="194" t="str">
        <f>REPLACE(SUBSTITUTE(SUBSTITUTE(SUBSTITUTE(SUBSTITUTE(SUBSTITUTE(TRIM(RTATimings[[#This Row],[Dep Txt]]), ": ",":"), "a.m", "AM",1), "p.m", "PM"),"  AM"," AM"),"  PM", " PM"), 9,100,"")</f>
        <v>12:25 AM</v>
      </c>
      <c r="I631" s="195">
        <f>TIMEVALUE(RTATimings[[#This Row],[Dep Tm Txt]])</f>
        <v>1.7361111111111112E-2</v>
      </c>
      <c r="N63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1.7361111111111112E-2</v>
      </c>
      <c r="O631" t="s">
        <v>3971</v>
      </c>
    </row>
    <row r="632" spans="1:15" ht="17" thickBot="1" x14ac:dyDescent="0.4">
      <c r="A632" s="116" t="s">
        <v>3314</v>
      </c>
      <c r="B632" s="119"/>
      <c r="C632" s="119"/>
      <c r="D63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32" s="134" t="s">
        <v>3003</v>
      </c>
      <c r="F632" s="185" t="str">
        <f>VLOOKUP(RTATimings[[#This Row],[Route Code]], TrueRouteCodes[], 2, FALSE)</f>
        <v>PANAJI-MIRAMAR BCH-DONAPAULA</v>
      </c>
      <c r="G632" s="178" t="s">
        <v>3566</v>
      </c>
      <c r="H632" s="194" t="str">
        <f>REPLACE(SUBSTITUTE(SUBSTITUTE(SUBSTITUTE(SUBSTITUTE(SUBSTITUTE(TRIM(RTATimings[[#This Row],[Dep Txt]]), ": ",":"), "a.m", "AM",1), "p.m", "PM"),"  AM"," AM"),"  PM", " PM"), 9,100,"")</f>
        <v>01:40 PM</v>
      </c>
      <c r="I632" s="195">
        <f>TIMEVALUE(RTATimings[[#This Row],[Dep Tm Txt]])</f>
        <v>0.56944444444444442</v>
      </c>
      <c r="N63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0.56944444444444442</v>
      </c>
      <c r="O632" t="s">
        <v>3971</v>
      </c>
    </row>
    <row r="633" spans="1:15" ht="17" thickBot="1" x14ac:dyDescent="0.4">
      <c r="A633" s="116" t="s">
        <v>3314</v>
      </c>
      <c r="B633" s="119"/>
      <c r="C633" s="119"/>
      <c r="D63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33" s="134" t="s">
        <v>3003</v>
      </c>
      <c r="F633" s="185" t="str">
        <f>VLOOKUP(RTATimings[[#This Row],[Route Code]], TrueRouteCodes[], 2, FALSE)</f>
        <v>PANAJI-MIRAMAR BCH-DONAPAULA</v>
      </c>
      <c r="G633" s="178" t="s">
        <v>3551</v>
      </c>
      <c r="H633" s="194" t="str">
        <f>REPLACE(SUBSTITUTE(SUBSTITUTE(SUBSTITUTE(SUBSTITUTE(SUBSTITUTE(TRIM(RTATimings[[#This Row],[Dep Txt]]), ": ",":"), "a.m", "AM",1), "p.m", "PM"),"  AM"," AM"),"  PM", " PM"), 9,100,"")</f>
        <v>03:40 PM</v>
      </c>
      <c r="I633" s="195">
        <f>TIMEVALUE(RTATimings[[#This Row],[Dep Tm Txt]])</f>
        <v>0.65277777777777779</v>
      </c>
      <c r="N63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0.65277777777777779</v>
      </c>
      <c r="O633" t="s">
        <v>3971</v>
      </c>
    </row>
    <row r="634" spans="1:15" ht="17" thickBot="1" x14ac:dyDescent="0.4">
      <c r="A634" s="116" t="s">
        <v>3314</v>
      </c>
      <c r="B634" s="119"/>
      <c r="C634" s="119"/>
      <c r="D63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34" s="134" t="s">
        <v>3003</v>
      </c>
      <c r="F634" s="185" t="str">
        <f>VLOOKUP(RTATimings[[#This Row],[Route Code]], TrueRouteCodes[], 2, FALSE)</f>
        <v>PANAJI-MIRAMAR BCH-DONAPAULA</v>
      </c>
      <c r="G634" s="178" t="s">
        <v>3563</v>
      </c>
      <c r="H634" s="194" t="str">
        <f>REPLACE(SUBSTITUTE(SUBSTITUTE(SUBSTITUTE(SUBSTITUTE(SUBSTITUTE(TRIM(RTATimings[[#This Row],[Dep Txt]]), ": ",":"), "a.m", "AM",1), "p.m", "PM"),"  AM"," AM"),"  PM", " PM"), 9,100,"")</f>
        <v>04:50 PM</v>
      </c>
      <c r="I634" s="195">
        <f>TIMEVALUE(RTATimings[[#This Row],[Dep Tm Txt]])</f>
        <v>0.70138888888888884</v>
      </c>
      <c r="N63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0.70138888888888884</v>
      </c>
      <c r="O634" t="s">
        <v>3971</v>
      </c>
    </row>
    <row r="635" spans="1:15" ht="17" thickBot="1" x14ac:dyDescent="0.4">
      <c r="A635" s="116" t="s">
        <v>3314</v>
      </c>
      <c r="B635" s="119"/>
      <c r="C635" s="119"/>
      <c r="D63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35" s="134" t="s">
        <v>3003</v>
      </c>
      <c r="F635" s="185" t="str">
        <f>VLOOKUP(RTATimings[[#This Row],[Route Code]], TrueRouteCodes[], 2, FALSE)</f>
        <v>PANAJI-MIRAMAR BCH-DONAPAULA</v>
      </c>
      <c r="G635" s="178" t="s">
        <v>3525</v>
      </c>
      <c r="H635" s="194" t="str">
        <f>REPLACE(SUBSTITUTE(SUBSTITUTE(SUBSTITUTE(SUBSTITUTE(SUBSTITUTE(TRIM(RTATimings[[#This Row],[Dep Txt]]), ": ",":"), "a.m", "AM",1), "p.m", "PM"),"  AM"," AM"),"  PM", " PM"), 9,100,"")</f>
        <v>06:35 PM</v>
      </c>
      <c r="I635" s="195">
        <f>TIMEVALUE(RTATimings[[#This Row],[Dep Tm Txt]])</f>
        <v>0.77430555555555547</v>
      </c>
      <c r="N63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0.77430555555555547</v>
      </c>
      <c r="O635" t="s">
        <v>3971</v>
      </c>
    </row>
    <row r="636" spans="1:15" ht="17" thickBot="1" x14ac:dyDescent="0.4">
      <c r="A636" s="116" t="s">
        <v>3314</v>
      </c>
      <c r="B636" s="119"/>
      <c r="C636" s="119"/>
      <c r="D63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36" s="134" t="s">
        <v>3003</v>
      </c>
      <c r="F636" s="185" t="str">
        <f>VLOOKUP(RTATimings[[#This Row],[Route Code]], TrueRouteCodes[], 2, FALSE)</f>
        <v>PANAJI-MIRAMAR BCH-DONAPAULA</v>
      </c>
      <c r="G636" s="178" t="s">
        <v>3526</v>
      </c>
      <c r="H636" s="194" t="str">
        <f>REPLACE(SUBSTITUTE(SUBSTITUTE(SUBSTITUTE(SUBSTITUTE(SUBSTITUTE(TRIM(RTATimings[[#This Row],[Dep Txt]]), ": ",":"), "a.m", "AM",1), "p.m", "PM"),"  AM"," AM"),"  PM", " PM"), 9,100,"")</f>
        <v>07:40 PM</v>
      </c>
      <c r="I636" s="195">
        <f>TIMEVALUE(RTATimings[[#This Row],[Dep Tm Txt]])</f>
        <v>0.81944444444444453</v>
      </c>
      <c r="N63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0.81944444444444453</v>
      </c>
      <c r="O636" t="s">
        <v>3971</v>
      </c>
    </row>
    <row r="637" spans="1:15" ht="17" thickBot="1" x14ac:dyDescent="0.4">
      <c r="A637" s="116" t="s">
        <v>3316</v>
      </c>
      <c r="B637" s="119"/>
      <c r="C637" s="119"/>
      <c r="D63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37" s="134" t="s">
        <v>2992</v>
      </c>
      <c r="F637" s="185" t="str">
        <f>VLOOKUP(RTATimings[[#This Row],[Route Code]], TrueRouteCodes[], 2, FALSE)</f>
        <v>DONAPAULA-MIRAMAR BCH-PANAJI</v>
      </c>
      <c r="G637" s="175" t="s">
        <v>3590</v>
      </c>
      <c r="H637" s="194" t="str">
        <f>REPLACE(SUBSTITUTE(SUBSTITUTE(SUBSTITUTE(SUBSTITUTE(SUBSTITUTE(TRIM(RTATimings[[#This Row],[Dep Txt]]), ": ",":"), "a.m", "AM",1), "p.m", "PM"),"  AM"," AM"),"  PM", " PM"), 9,100,"")</f>
        <v>08:45 AM</v>
      </c>
      <c r="I637" s="195">
        <f>TIMEVALUE(RTATimings[[#This Row],[Dep Tm Txt]])</f>
        <v>0.36458333333333331</v>
      </c>
      <c r="N63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0.36458333333333331</v>
      </c>
      <c r="O637" t="s">
        <v>3971</v>
      </c>
    </row>
    <row r="638" spans="1:15" ht="17" thickBot="1" x14ac:dyDescent="0.4">
      <c r="A638" s="116" t="s">
        <v>3316</v>
      </c>
      <c r="B638" s="119"/>
      <c r="C638" s="119"/>
      <c r="D63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38" s="134" t="s">
        <v>2992</v>
      </c>
      <c r="F638" s="185" t="str">
        <f>VLOOKUP(RTATimings[[#This Row],[Route Code]], TrueRouteCodes[], 2, FALSE)</f>
        <v>DONAPAULA-MIRAMAR BCH-PANAJI</v>
      </c>
      <c r="G638" s="175" t="s">
        <v>3478</v>
      </c>
      <c r="H638" s="194" t="str">
        <f>REPLACE(SUBSTITUTE(SUBSTITUTE(SUBSTITUTE(SUBSTITUTE(SUBSTITUTE(TRIM(RTATimings[[#This Row],[Dep Txt]]), ": ",":"), "a.m", "AM",1), "p.m", "PM"),"  AM"," AM"),"  PM", " PM"), 9,100,"")</f>
        <v>10:00 AM</v>
      </c>
      <c r="I638" s="195">
        <f>TIMEVALUE(RTATimings[[#This Row],[Dep Tm Txt]])</f>
        <v>0.41666666666666669</v>
      </c>
      <c r="N63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0.41666666666666669</v>
      </c>
      <c r="O638" t="s">
        <v>3971</v>
      </c>
    </row>
    <row r="639" spans="1:15" ht="17" thickBot="1" x14ac:dyDescent="0.4">
      <c r="A639" s="116" t="s">
        <v>3316</v>
      </c>
      <c r="B639" s="119"/>
      <c r="C639" s="119"/>
      <c r="D63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39" s="134" t="s">
        <v>2992</v>
      </c>
      <c r="F639" s="185" t="str">
        <f>VLOOKUP(RTATimings[[#This Row],[Route Code]], TrueRouteCodes[], 2, FALSE)</f>
        <v>DONAPAULA-MIRAMAR BCH-PANAJI</v>
      </c>
      <c r="G639" s="175" t="s">
        <v>2830</v>
      </c>
      <c r="H639" s="194" t="str">
        <f>REPLACE(SUBSTITUTE(SUBSTITUTE(SUBSTITUTE(SUBSTITUTE(SUBSTITUTE(TRIM(RTATimings[[#This Row],[Dep Txt]]), ": ",":"), "a.m", "AM",1), "p.m", "PM"),"  AM"," AM"),"  PM", " PM"), 9,100,"")</f>
        <v>11:25 AM</v>
      </c>
      <c r="I639" s="195">
        <f>TIMEVALUE(RTATimings[[#This Row],[Dep Tm Txt]])</f>
        <v>0.47569444444444442</v>
      </c>
      <c r="N63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0.47569444444444442</v>
      </c>
      <c r="O639" t="s">
        <v>3971</v>
      </c>
    </row>
    <row r="640" spans="1:15" ht="17" thickBot="1" x14ac:dyDescent="0.4">
      <c r="A640" s="116" t="s">
        <v>3316</v>
      </c>
      <c r="B640" s="119"/>
      <c r="C640" s="119"/>
      <c r="D64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40" s="134" t="s">
        <v>2992</v>
      </c>
      <c r="F640" s="185" t="str">
        <f>VLOOKUP(RTATimings[[#This Row],[Route Code]], TrueRouteCodes[], 2, FALSE)</f>
        <v>DONAPAULA-MIRAMAR BCH-PANAJI</v>
      </c>
      <c r="G640" s="175" t="s">
        <v>3648</v>
      </c>
      <c r="H640" s="194" t="str">
        <f>REPLACE(SUBSTITUTE(SUBSTITUTE(SUBSTITUTE(SUBSTITUTE(SUBSTITUTE(TRIM(RTATimings[[#This Row],[Dep Txt]]), ": ",":"), "a.m", "AM",1), "p.m", "PM"),"  AM"," AM"),"  PM", " PM"), 9,100,"")</f>
        <v>1:10 PM</v>
      </c>
      <c r="I640" s="195">
        <f>TIMEVALUE(RTATimings[[#This Row],[Dep Tm Txt]])</f>
        <v>0.54861111111111105</v>
      </c>
      <c r="N64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0.54861111111111105</v>
      </c>
      <c r="O640" t="s">
        <v>3971</v>
      </c>
    </row>
    <row r="641" spans="1:15" ht="17" thickBot="1" x14ac:dyDescent="0.4">
      <c r="A641" s="116" t="s">
        <v>3316</v>
      </c>
      <c r="B641" s="119"/>
      <c r="C641" s="119"/>
      <c r="D64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41" s="134" t="s">
        <v>2992</v>
      </c>
      <c r="F641" s="185" t="str">
        <f>VLOOKUP(RTATimings[[#This Row],[Route Code]], TrueRouteCodes[], 2, FALSE)</f>
        <v>DONAPAULA-MIRAMAR BCH-PANAJI</v>
      </c>
      <c r="G641" s="175" t="s">
        <v>3649</v>
      </c>
      <c r="H641" s="194" t="str">
        <f>REPLACE(SUBSTITUTE(SUBSTITUTE(SUBSTITUTE(SUBSTITUTE(SUBSTITUTE(TRIM(RTATimings[[#This Row],[Dep Txt]]), ": ",":"), "a.m", "AM",1), "p.m", "PM"),"  AM"," AM"),"  PM", " PM"), 9,100,"")</f>
        <v>2:45 PM</v>
      </c>
      <c r="I641" s="195">
        <f>TIMEVALUE(RTATimings[[#This Row],[Dep Tm Txt]])</f>
        <v>0.61458333333333337</v>
      </c>
      <c r="N64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0.61458333333333337</v>
      </c>
      <c r="O641" t="s">
        <v>3971</v>
      </c>
    </row>
    <row r="642" spans="1:15" ht="17" thickBot="1" x14ac:dyDescent="0.4">
      <c r="A642" s="116" t="s">
        <v>3316</v>
      </c>
      <c r="B642" s="119"/>
      <c r="C642" s="119"/>
      <c r="D64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42" s="134" t="s">
        <v>2992</v>
      </c>
      <c r="F642" s="185" t="str">
        <f>VLOOKUP(RTATimings[[#This Row],[Route Code]], TrueRouteCodes[], 2, FALSE)</f>
        <v>DONAPAULA-MIRAMAR BCH-PANAJI</v>
      </c>
      <c r="G642" s="175" t="s">
        <v>2848</v>
      </c>
      <c r="H642" s="194" t="str">
        <f>REPLACE(SUBSTITUTE(SUBSTITUTE(SUBSTITUTE(SUBSTITUTE(SUBSTITUTE(TRIM(RTATimings[[#This Row],[Dep Txt]]), ": ",":"), "a.m", "AM",1), "p.m", "PM"),"  AM"," AM"),"  PM", " PM"), 9,100,"")</f>
        <v>4:00 PM</v>
      </c>
      <c r="I642" s="195">
        <f>TIMEVALUE(RTATimings[[#This Row],[Dep Tm Txt]])</f>
        <v>0.66666666666666663</v>
      </c>
      <c r="N64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0.66666666666666663</v>
      </c>
      <c r="O642" t="s">
        <v>3971</v>
      </c>
    </row>
    <row r="643" spans="1:15" ht="17" thickBot="1" x14ac:dyDescent="0.4">
      <c r="A643" s="116" t="s">
        <v>3316</v>
      </c>
      <c r="B643" s="119"/>
      <c r="C643" s="119"/>
      <c r="D64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43" s="134" t="s">
        <v>2992</v>
      </c>
      <c r="F643" s="185" t="str">
        <f>VLOOKUP(RTATimings[[#This Row],[Route Code]], TrueRouteCodes[], 2, FALSE)</f>
        <v>DONAPAULA-MIRAMAR BCH-PANAJI</v>
      </c>
      <c r="G643" s="175" t="s">
        <v>3652</v>
      </c>
      <c r="H643" s="194" t="str">
        <f>REPLACE(SUBSTITUTE(SUBSTITUTE(SUBSTITUTE(SUBSTITUTE(SUBSTITUTE(TRIM(RTATimings[[#This Row],[Dep Txt]]), ": ",":"), "a.m", "AM",1), "p.m", "PM"),"  AM"," AM"),"  PM", " PM"), 9,100,"")</f>
        <v>5:30 PM</v>
      </c>
      <c r="I643" s="195">
        <f>TIMEVALUE(RTATimings[[#This Row],[Dep Tm Txt]])</f>
        <v>0.72916666666666663</v>
      </c>
      <c r="N64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0.72916666666666663</v>
      </c>
      <c r="O643" t="s">
        <v>3971</v>
      </c>
    </row>
    <row r="644" spans="1:15" ht="17" thickBot="1" x14ac:dyDescent="0.4">
      <c r="A644" s="116" t="s">
        <v>3316</v>
      </c>
      <c r="B644" s="119"/>
      <c r="C644" s="119"/>
      <c r="D64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44" s="134" t="s">
        <v>2992</v>
      </c>
      <c r="F644" s="185" t="str">
        <f>VLOOKUP(RTATimings[[#This Row],[Route Code]], TrueRouteCodes[], 2, FALSE)</f>
        <v>DONAPAULA-MIRAMAR BCH-PANAJI</v>
      </c>
      <c r="G644" s="175" t="s">
        <v>3654</v>
      </c>
      <c r="H644" s="194" t="str">
        <f>REPLACE(SUBSTITUTE(SUBSTITUTE(SUBSTITUTE(SUBSTITUTE(SUBSTITUTE(TRIM(RTATimings[[#This Row],[Dep Txt]]), ": ",":"), "a.m", "AM",1), "p.m", "PM"),"  AM"," AM"),"  PM", " PM"), 9,100,"")</f>
        <v>7:05 PM</v>
      </c>
      <c r="I644" s="195">
        <f>TIMEVALUE(RTATimings[[#This Row],[Dep Tm Txt]])</f>
        <v>0.79513888888888884</v>
      </c>
      <c r="N64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0.79513888888888884</v>
      </c>
      <c r="O644" t="s">
        <v>3971</v>
      </c>
    </row>
    <row r="645" spans="1:15" ht="17" thickBot="1" x14ac:dyDescent="0.4">
      <c r="A645" s="116" t="s">
        <v>3316</v>
      </c>
      <c r="B645" s="119"/>
      <c r="C645" s="119"/>
      <c r="D64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45" s="134" t="s">
        <v>2992</v>
      </c>
      <c r="F645" s="185" t="str">
        <f>VLOOKUP(RTATimings[[#This Row],[Route Code]], TrueRouteCodes[], 2, FALSE)</f>
        <v>DONAPAULA-MIRAMAR BCH-PANAJI</v>
      </c>
      <c r="G645" s="175" t="s">
        <v>3656</v>
      </c>
      <c r="H645" s="194" t="str">
        <f>REPLACE(SUBSTITUTE(SUBSTITUTE(SUBSTITUTE(SUBSTITUTE(SUBSTITUTE(TRIM(RTATimings[[#This Row],[Dep Txt]]), ": ",":"), "a.m", "AM",1), "p.m", "PM"),"  AM"," AM"),"  PM", " PM"), 9,100,"")</f>
        <v>8:25 PM</v>
      </c>
      <c r="I645" s="195">
        <f>TIMEVALUE(RTATimings[[#This Row],[Dep Tm Txt]])</f>
        <v>0.85069444444444453</v>
      </c>
      <c r="N64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0.85069444444444453</v>
      </c>
      <c r="O645" t="s">
        <v>3971</v>
      </c>
    </row>
    <row r="646" spans="1:15" ht="17" thickBot="1" x14ac:dyDescent="0.4">
      <c r="A646" s="116" t="s">
        <v>3316</v>
      </c>
      <c r="B646" s="119"/>
      <c r="C646" s="119"/>
      <c r="D64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46" s="134" t="s">
        <v>3003</v>
      </c>
      <c r="F646" s="185" t="str">
        <f>VLOOKUP(RTATimings[[#This Row],[Route Code]], TrueRouteCodes[], 2, FALSE)</f>
        <v>PANAJI-MIRAMAR BCH-DONAPAULA</v>
      </c>
      <c r="G646" s="176" t="s">
        <v>3647</v>
      </c>
      <c r="H646" s="194" t="str">
        <f>REPLACE(SUBSTITUTE(SUBSTITUTE(SUBSTITUTE(SUBSTITUTE(SUBSTITUTE(TRIM(RTATimings[[#This Row],[Dep Txt]]), ": ",":"), "a.m", "AM",1), "p.m", "PM"),"  AM"," AM"),"  PM", " PM"), 9,100,"")</f>
        <v>8:15 AM</v>
      </c>
      <c r="I646" s="195">
        <f>TIMEVALUE(RTATimings[[#This Row],[Dep Tm Txt]])</f>
        <v>0.34375</v>
      </c>
      <c r="N64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0.34375</v>
      </c>
      <c r="O646" t="s">
        <v>3971</v>
      </c>
    </row>
    <row r="647" spans="1:15" ht="17" thickBot="1" x14ac:dyDescent="0.4">
      <c r="A647" s="116" t="s">
        <v>3316</v>
      </c>
      <c r="B647" s="119"/>
      <c r="C647" s="119"/>
      <c r="D64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47" s="134" t="s">
        <v>3003</v>
      </c>
      <c r="F647" s="185" t="str">
        <f>VLOOKUP(RTATimings[[#This Row],[Route Code]], TrueRouteCodes[], 2, FALSE)</f>
        <v>PANAJI-MIRAMAR BCH-DONAPAULA</v>
      </c>
      <c r="G647" s="176" t="s">
        <v>3645</v>
      </c>
      <c r="H647" s="194" t="str">
        <f>REPLACE(SUBSTITUTE(SUBSTITUTE(SUBSTITUTE(SUBSTITUTE(SUBSTITUTE(TRIM(RTATimings[[#This Row],[Dep Txt]]), ": ",":"), "a.m", "AM",1), "p.m", "PM"),"  AM"," AM"),"  PM", " PM"), 9,100,"")</f>
        <v>9:25 AM</v>
      </c>
      <c r="I647" s="195">
        <f>TIMEVALUE(RTATimings[[#This Row],[Dep Tm Txt]])</f>
        <v>0.3923611111111111</v>
      </c>
      <c r="N64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0.3923611111111111</v>
      </c>
      <c r="O647" t="s">
        <v>3971</v>
      </c>
    </row>
    <row r="648" spans="1:15" ht="17" thickBot="1" x14ac:dyDescent="0.4">
      <c r="A648" s="116" t="s">
        <v>3316</v>
      </c>
      <c r="B648" s="119"/>
      <c r="C648" s="119"/>
      <c r="D64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48" s="134" t="s">
        <v>3003</v>
      </c>
      <c r="F648" s="185" t="str">
        <f>VLOOKUP(RTATimings[[#This Row],[Route Code]], TrueRouteCodes[], 2, FALSE)</f>
        <v>PANAJI-MIRAMAR BCH-DONAPAULA</v>
      </c>
      <c r="G648" s="176" t="s">
        <v>2814</v>
      </c>
      <c r="H648" s="194" t="str">
        <f>REPLACE(SUBSTITUTE(SUBSTITUTE(SUBSTITUTE(SUBSTITUTE(SUBSTITUTE(TRIM(RTATimings[[#This Row],[Dep Txt]]), ": ",":"), "a.m", "AM",1), "p.m", "PM"),"  AM"," AM"),"  PM", " PM"), 9,100,"")</f>
        <v>10:35 AM</v>
      </c>
      <c r="I648" s="195">
        <f>TIMEVALUE(RTATimings[[#This Row],[Dep Tm Txt]])</f>
        <v>0.44097222222222227</v>
      </c>
      <c r="N64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0.44097222222222227</v>
      </c>
      <c r="O648" t="s">
        <v>3971</v>
      </c>
    </row>
    <row r="649" spans="1:15" ht="17" thickBot="1" x14ac:dyDescent="0.4">
      <c r="A649" s="116" t="s">
        <v>3316</v>
      </c>
      <c r="B649" s="119"/>
      <c r="C649" s="119"/>
      <c r="D64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49" s="134" t="s">
        <v>3003</v>
      </c>
      <c r="F649" s="185" t="str">
        <f>VLOOKUP(RTATimings[[#This Row],[Route Code]], TrueRouteCodes[], 2, FALSE)</f>
        <v>PANAJI-MIRAMAR BCH-DONAPAULA</v>
      </c>
      <c r="G649" s="176" t="s">
        <v>3430</v>
      </c>
      <c r="H649" s="194" t="str">
        <f>REPLACE(SUBSTITUTE(SUBSTITUTE(SUBSTITUTE(SUBSTITUTE(SUBSTITUTE(TRIM(RTATimings[[#This Row],[Dep Txt]]), ": ",":"), "a.m", "AM",1), "p.m", "PM"),"  AM"," AM"),"  PM", " PM"), 9,100,"")</f>
        <v>12:35 PM</v>
      </c>
      <c r="I649" s="195">
        <f>TIMEVALUE(RTATimings[[#This Row],[Dep Tm Txt]])</f>
        <v>0.52430555555555558</v>
      </c>
      <c r="N64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0.52430555555555558</v>
      </c>
      <c r="O649" t="s">
        <v>3971</v>
      </c>
    </row>
    <row r="650" spans="1:15" ht="17" thickBot="1" x14ac:dyDescent="0.4">
      <c r="A650" s="116" t="s">
        <v>3316</v>
      </c>
      <c r="B650" s="119"/>
      <c r="C650" s="119"/>
      <c r="D65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50" s="134" t="s">
        <v>3003</v>
      </c>
      <c r="F650" s="185" t="str">
        <f>VLOOKUP(RTATimings[[#This Row],[Route Code]], TrueRouteCodes[], 2, FALSE)</f>
        <v>PANAJI-MIRAMAR BCH-DONAPAULA</v>
      </c>
      <c r="G650" s="176" t="s">
        <v>3650</v>
      </c>
      <c r="H650" s="194" t="str">
        <f>REPLACE(SUBSTITUTE(SUBSTITUTE(SUBSTITUTE(SUBSTITUTE(SUBSTITUTE(TRIM(RTATimings[[#This Row],[Dep Txt]]), ": ",":"), "a.m", "AM",1), "p.m", "PM"),"  AM"," AM"),"  PM", " PM"), 9,100,"")</f>
        <v>1:45 PM</v>
      </c>
      <c r="I650" s="195">
        <f>TIMEVALUE(RTATimings[[#This Row],[Dep Tm Txt]])</f>
        <v>0.57291666666666663</v>
      </c>
      <c r="N65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0.57291666666666663</v>
      </c>
      <c r="O650" t="s">
        <v>3971</v>
      </c>
    </row>
    <row r="651" spans="1:15" ht="17" thickBot="1" x14ac:dyDescent="0.4">
      <c r="A651" s="116" t="s">
        <v>3316</v>
      </c>
      <c r="B651" s="119"/>
      <c r="C651" s="119"/>
      <c r="D65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51" s="134" t="s">
        <v>3003</v>
      </c>
      <c r="F651" s="185" t="str">
        <f>VLOOKUP(RTATimings[[#This Row],[Route Code]], TrueRouteCodes[], 2, FALSE)</f>
        <v>PANAJI-MIRAMAR BCH-DONAPAULA</v>
      </c>
      <c r="G651" s="176" t="s">
        <v>3651</v>
      </c>
      <c r="H651" s="194" t="str">
        <f>REPLACE(SUBSTITUTE(SUBSTITUTE(SUBSTITUTE(SUBSTITUTE(SUBSTITUTE(TRIM(RTATimings[[#This Row],[Dep Txt]]), ": ",":"), "a.m", "AM",1), "p.m", "PM"),"  AM"," AM"),"  PM", " PM"), 9,100,"")</f>
        <v>3:25 PM</v>
      </c>
      <c r="I651" s="195">
        <f>TIMEVALUE(RTATimings[[#This Row],[Dep Tm Txt]])</f>
        <v>0.64236111111111105</v>
      </c>
      <c r="N65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0.64236111111111105</v>
      </c>
      <c r="O651" t="s">
        <v>3971</v>
      </c>
    </row>
    <row r="652" spans="1:15" ht="17" thickBot="1" x14ac:dyDescent="0.4">
      <c r="A652" s="116" t="s">
        <v>3316</v>
      </c>
      <c r="B652" s="119"/>
      <c r="C652" s="119"/>
      <c r="D65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52" s="134" t="s">
        <v>3003</v>
      </c>
      <c r="F652" s="185" t="str">
        <f>VLOOKUP(RTATimings[[#This Row],[Route Code]], TrueRouteCodes[], 2, FALSE)</f>
        <v>PANAJI-MIRAMAR BCH-DONAPAULA</v>
      </c>
      <c r="G652" s="176" t="s">
        <v>3653</v>
      </c>
      <c r="H652" s="194" t="str">
        <f>REPLACE(SUBSTITUTE(SUBSTITUTE(SUBSTITUTE(SUBSTITUTE(SUBSTITUTE(TRIM(RTATimings[[#This Row],[Dep Txt]]), ": ",":"), "a.m", "AM",1), "p.m", "PM"),"  AM"," AM"),"  PM", " PM"), 9,100,"")</f>
        <v>9:35 PM</v>
      </c>
      <c r="I652" s="195">
        <f>TIMEVALUE(RTATimings[[#This Row],[Dep Tm Txt]])</f>
        <v>0.89930555555555547</v>
      </c>
      <c r="N65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0.89930555555555547</v>
      </c>
      <c r="O652" t="s">
        <v>3971</v>
      </c>
    </row>
    <row r="653" spans="1:15" ht="17" thickBot="1" x14ac:dyDescent="0.4">
      <c r="A653" s="116" t="s">
        <v>3316</v>
      </c>
      <c r="B653" s="119"/>
      <c r="C653" s="119"/>
      <c r="D65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53" s="134" t="s">
        <v>3003</v>
      </c>
      <c r="F653" s="185" t="str">
        <f>VLOOKUP(RTATimings[[#This Row],[Route Code]], TrueRouteCodes[], 2, FALSE)</f>
        <v>PANAJI-MIRAMAR BCH-DONAPAULA</v>
      </c>
      <c r="G653" s="176" t="s">
        <v>3655</v>
      </c>
      <c r="H653" s="194" t="str">
        <f>REPLACE(SUBSTITUTE(SUBSTITUTE(SUBSTITUTE(SUBSTITUTE(SUBSTITUTE(TRIM(RTATimings[[#This Row],[Dep Txt]]), ": ",":"), "a.m", "AM",1), "p.m", "PM"),"  AM"," AM"),"  PM", " PM"), 9,100,"")</f>
        <v>6:20 PM</v>
      </c>
      <c r="I653" s="195">
        <f>TIMEVALUE(RTATimings[[#This Row],[Dep Tm Txt]])</f>
        <v>0.76388888888888884</v>
      </c>
      <c r="N65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0.76388888888888884</v>
      </c>
      <c r="O653" t="s">
        <v>3971</v>
      </c>
    </row>
    <row r="654" spans="1:15" ht="17" thickBot="1" x14ac:dyDescent="0.4">
      <c r="A654" s="116" t="s">
        <v>3316</v>
      </c>
      <c r="B654" s="119"/>
      <c r="C654" s="119"/>
      <c r="D65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54" s="134" t="s">
        <v>3003</v>
      </c>
      <c r="F654" s="185" t="str">
        <f>VLOOKUP(RTATimings[[#This Row],[Route Code]], TrueRouteCodes[], 2, FALSE)</f>
        <v>PANAJI-MIRAMAR BCH-DONAPAULA</v>
      </c>
      <c r="G654" s="176" t="s">
        <v>3657</v>
      </c>
      <c r="H654" s="194" t="str">
        <f>REPLACE(SUBSTITUTE(SUBSTITUTE(SUBSTITUTE(SUBSTITUTE(SUBSTITUTE(TRIM(RTATimings[[#This Row],[Dep Txt]]), ": ",":"), "a.m", "AM",1), "p.m", "PM"),"  AM"," AM"),"  PM", " PM"), 9,100,"")</f>
        <v>7:45 PM</v>
      </c>
      <c r="I654" s="195">
        <f>TIMEVALUE(RTATimings[[#This Row],[Dep Tm Txt]])</f>
        <v>0.82291666666666663</v>
      </c>
      <c r="N65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0.82291666666666663</v>
      </c>
      <c r="O654" t="s">
        <v>3971</v>
      </c>
    </row>
    <row r="655" spans="1:15" ht="17" thickBot="1" x14ac:dyDescent="0.4">
      <c r="A655" s="116" t="s">
        <v>3318</v>
      </c>
      <c r="B655" s="119"/>
      <c r="C655" s="119"/>
      <c r="D65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55" s="134" t="s">
        <v>2992</v>
      </c>
      <c r="F655" s="185" t="str">
        <f>VLOOKUP(RTATimings[[#This Row],[Route Code]], TrueRouteCodes[], 2, FALSE)</f>
        <v>DONAPAULA-MIRAMAR BCH-PANAJI</v>
      </c>
      <c r="G655" s="176" t="s">
        <v>3658</v>
      </c>
      <c r="H655" s="194" t="str">
        <f>REPLACE(SUBSTITUTE(SUBSTITUTE(SUBSTITUTE(SUBSTITUTE(SUBSTITUTE(TRIM(RTATimings[[#This Row],[Dep Txt]]), ": ",":"), "a.m", "AM",1), "p.m", "PM"),"  AM"," AM"),"  PM", " PM"), 9,100,"")</f>
        <v>06:35 AM</v>
      </c>
      <c r="I655" s="195">
        <f>TIMEVALUE(RTATimings[[#This Row],[Dep Tm Txt]])</f>
        <v>0.27430555555555552</v>
      </c>
      <c r="N65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0.27430555555555552</v>
      </c>
      <c r="O655" t="s">
        <v>3971</v>
      </c>
    </row>
    <row r="656" spans="1:15" ht="17" thickBot="1" x14ac:dyDescent="0.4">
      <c r="A656" s="116" t="s">
        <v>3318</v>
      </c>
      <c r="B656" s="119"/>
      <c r="C656" s="119"/>
      <c r="D65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56" s="134" t="s">
        <v>2992</v>
      </c>
      <c r="F656" s="185" t="str">
        <f>VLOOKUP(RTATimings[[#This Row],[Route Code]], TrueRouteCodes[], 2, FALSE)</f>
        <v>DONAPAULA-MIRAMAR BCH-PANAJI</v>
      </c>
      <c r="G656" s="176" t="s">
        <v>3513</v>
      </c>
      <c r="H656" s="194" t="str">
        <f>REPLACE(SUBSTITUTE(SUBSTITUTE(SUBSTITUTE(SUBSTITUTE(SUBSTITUTE(TRIM(RTATimings[[#This Row],[Dep Txt]]), ": ",":"), "a.m", "AM",1), "p.m", "PM"),"  AM"," AM"),"  PM", " PM"), 9,100,"")</f>
        <v>08:20 AM</v>
      </c>
      <c r="I656" s="195">
        <f>TIMEVALUE(RTATimings[[#This Row],[Dep Tm Txt]])</f>
        <v>0.34722222222222227</v>
      </c>
      <c r="N65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0.34722222222222227</v>
      </c>
      <c r="O656" t="s">
        <v>3971</v>
      </c>
    </row>
    <row r="657" spans="1:15" ht="17" thickBot="1" x14ac:dyDescent="0.4">
      <c r="A657" s="116" t="s">
        <v>3318</v>
      </c>
      <c r="B657" s="119"/>
      <c r="C657" s="119"/>
      <c r="D65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57" s="134" t="s">
        <v>2992</v>
      </c>
      <c r="F657" s="185" t="str">
        <f>VLOOKUP(RTATimings[[#This Row],[Route Code]], TrueRouteCodes[], 2, FALSE)</f>
        <v>DONAPAULA-MIRAMAR BCH-PANAJI</v>
      </c>
      <c r="G657" s="176" t="s">
        <v>3595</v>
      </c>
      <c r="H657" s="194" t="str">
        <f>REPLACE(SUBSTITUTE(SUBSTITUTE(SUBSTITUTE(SUBSTITUTE(SUBSTITUTE(TRIM(RTATimings[[#This Row],[Dep Txt]]), ": ",":"), "a.m", "AM",1), "p.m", "PM"),"  AM"," AM"),"  PM", " PM"), 9,100,"")</f>
        <v>09:40 AM</v>
      </c>
      <c r="I657" s="195">
        <f>TIMEVALUE(RTATimings[[#This Row],[Dep Tm Txt]])</f>
        <v>0.40277777777777773</v>
      </c>
      <c r="N65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0.40277777777777773</v>
      </c>
      <c r="O657" t="s">
        <v>3971</v>
      </c>
    </row>
    <row r="658" spans="1:15" ht="17" thickBot="1" x14ac:dyDescent="0.4">
      <c r="A658" s="116" t="s">
        <v>3318</v>
      </c>
      <c r="B658" s="119"/>
      <c r="C658" s="119"/>
      <c r="D65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58" s="134" t="s">
        <v>2992</v>
      </c>
      <c r="F658" s="185" t="str">
        <f>VLOOKUP(RTATimings[[#This Row],[Route Code]], TrueRouteCodes[], 2, FALSE)</f>
        <v>DONAPAULA-MIRAMAR BCH-PANAJI</v>
      </c>
      <c r="G658" s="176" t="s">
        <v>3660</v>
      </c>
      <c r="H658" s="194" t="str">
        <f>REPLACE(SUBSTITUTE(SUBSTITUTE(SUBSTITUTE(SUBSTITUTE(SUBSTITUTE(TRIM(RTATimings[[#This Row],[Dep Txt]]), ": ",":"), "a.m", "AM",1), "p.m", "PM"),"  AM"," AM"),"  PM", " PM"), 9,100,"")</f>
        <v>11:50 P.</v>
      </c>
      <c r="I658" s="195">
        <f>TIMEVALUE(RTATimings[[#This Row],[Dep Tm Txt]])</f>
        <v>0.99305555555555547</v>
      </c>
      <c r="N65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0.99305555555555547</v>
      </c>
      <c r="O658" t="s">
        <v>3971</v>
      </c>
    </row>
    <row r="659" spans="1:15" ht="17" thickBot="1" x14ac:dyDescent="0.4">
      <c r="A659" s="116" t="s">
        <v>3318</v>
      </c>
      <c r="B659" s="119"/>
      <c r="C659" s="119"/>
      <c r="D65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59" s="134" t="s">
        <v>2992</v>
      </c>
      <c r="F659" s="185" t="str">
        <f>VLOOKUP(RTATimings[[#This Row],[Route Code]], TrueRouteCodes[], 2, FALSE)</f>
        <v>DONAPAULA-MIRAMAR BCH-PANAJI</v>
      </c>
      <c r="G659" s="176" t="s">
        <v>3535</v>
      </c>
      <c r="H659" s="194" t="str">
        <f>REPLACE(SUBSTITUTE(SUBSTITUTE(SUBSTITUTE(SUBSTITUTE(SUBSTITUTE(TRIM(RTATimings[[#This Row],[Dep Txt]]), ": ",":"), "a.m", "AM",1), "p.m", "PM"),"  AM"," AM"),"  PM", " PM"), 9,100,"")</f>
        <v>01:20 PM</v>
      </c>
      <c r="I659" s="195">
        <f>TIMEVALUE(RTATimings[[#This Row],[Dep Tm Txt]])</f>
        <v>0.55555555555555558</v>
      </c>
      <c r="N65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0.55555555555555558</v>
      </c>
      <c r="O659" t="s">
        <v>3971</v>
      </c>
    </row>
    <row r="660" spans="1:15" ht="17" thickBot="1" x14ac:dyDescent="0.4">
      <c r="A660" s="116" t="s">
        <v>3318</v>
      </c>
      <c r="B660" s="119"/>
      <c r="C660" s="119"/>
      <c r="D66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60" s="134" t="s">
        <v>2992</v>
      </c>
      <c r="F660" s="185" t="str">
        <f>VLOOKUP(RTATimings[[#This Row],[Route Code]], TrueRouteCodes[], 2, FALSE)</f>
        <v>DONAPAULA-MIRAMAR BCH-PANAJI</v>
      </c>
      <c r="G660" s="176" t="s">
        <v>3558</v>
      </c>
      <c r="H660" s="194" t="str">
        <f>REPLACE(SUBSTITUTE(SUBSTITUTE(SUBSTITUTE(SUBSTITUTE(SUBSTITUTE(TRIM(RTATimings[[#This Row],[Dep Txt]]), ": ",":"), "a.m", "AM",1), "p.m", "PM"),"  AM"," AM"),"  PM", " PM"), 9,100,"")</f>
        <v>03:10 PM</v>
      </c>
      <c r="I660" s="195">
        <f>TIMEVALUE(RTATimings[[#This Row],[Dep Tm Txt]])</f>
        <v>0.63194444444444442</v>
      </c>
      <c r="N66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0.63194444444444442</v>
      </c>
      <c r="O660" t="s">
        <v>3971</v>
      </c>
    </row>
    <row r="661" spans="1:15" ht="17" thickBot="1" x14ac:dyDescent="0.4">
      <c r="A661" s="116" t="s">
        <v>3318</v>
      </c>
      <c r="B661" s="119"/>
      <c r="C661" s="119"/>
      <c r="D66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61" s="134" t="s">
        <v>2992</v>
      </c>
      <c r="F661" s="185" t="str">
        <f>VLOOKUP(RTATimings[[#This Row],[Route Code]], TrueRouteCodes[], 2, FALSE)</f>
        <v>DONAPAULA-MIRAMAR BCH-PANAJI</v>
      </c>
      <c r="G661" s="176" t="s">
        <v>3516</v>
      </c>
      <c r="H661" s="194" t="str">
        <f>REPLACE(SUBSTITUTE(SUBSTITUTE(SUBSTITUTE(SUBSTITUTE(SUBSTITUTE(TRIM(RTATimings[[#This Row],[Dep Txt]]), ": ",":"), "a.m", "AM",1), "p.m", "PM"),"  AM"," AM"),"  PM", " PM"), 9,100,"")</f>
        <v>04:45 PM</v>
      </c>
      <c r="I661" s="195">
        <f>TIMEVALUE(RTATimings[[#This Row],[Dep Tm Txt]])</f>
        <v>0.69791666666666663</v>
      </c>
      <c r="N66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0.69791666666666663</v>
      </c>
      <c r="O661" t="s">
        <v>3971</v>
      </c>
    </row>
    <row r="662" spans="1:15" ht="17" thickBot="1" x14ac:dyDescent="0.4">
      <c r="A662" s="116" t="s">
        <v>3318</v>
      </c>
      <c r="B662" s="119"/>
      <c r="C662" s="119"/>
      <c r="D66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62" s="134" t="s">
        <v>2992</v>
      </c>
      <c r="F662" s="185" t="str">
        <f>VLOOKUP(RTATimings[[#This Row],[Route Code]], TrueRouteCodes[], 2, FALSE)</f>
        <v>DONAPAULA-MIRAMAR BCH-PANAJI</v>
      </c>
      <c r="G662" s="176" t="s">
        <v>3525</v>
      </c>
      <c r="H662" s="194" t="str">
        <f>REPLACE(SUBSTITUTE(SUBSTITUTE(SUBSTITUTE(SUBSTITUTE(SUBSTITUTE(TRIM(RTATimings[[#This Row],[Dep Txt]]), ": ",":"), "a.m", "AM",1), "p.m", "PM"),"  AM"," AM"),"  PM", " PM"), 9,100,"")</f>
        <v>06:35 PM</v>
      </c>
      <c r="I662" s="195">
        <f>TIMEVALUE(RTATimings[[#This Row],[Dep Tm Txt]])</f>
        <v>0.77430555555555547</v>
      </c>
      <c r="N66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0.77430555555555547</v>
      </c>
      <c r="O662" t="s">
        <v>3971</v>
      </c>
    </row>
    <row r="663" spans="1:15" ht="17" thickBot="1" x14ac:dyDescent="0.4">
      <c r="A663" s="116" t="s">
        <v>3318</v>
      </c>
      <c r="B663" s="119"/>
      <c r="C663" s="119"/>
      <c r="D66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63" s="134" t="s">
        <v>2992</v>
      </c>
      <c r="F663" s="185" t="str">
        <f>VLOOKUP(RTATimings[[#This Row],[Route Code]], TrueRouteCodes[], 2, FALSE)</f>
        <v>DONAPAULA-MIRAMAR BCH-PANAJI</v>
      </c>
      <c r="G663" s="176" t="s">
        <v>3630</v>
      </c>
      <c r="H663" s="194" t="str">
        <f>REPLACE(SUBSTITUTE(SUBSTITUTE(SUBSTITUTE(SUBSTITUTE(SUBSTITUTE(TRIM(RTATimings[[#This Row],[Dep Txt]]), ": ",":"), "a.m", "AM",1), "p.m", "PM"),"  AM"," AM"),"  PM", " PM"), 9,100,"")</f>
        <v>07:50 PM</v>
      </c>
      <c r="I663" s="195">
        <f>TIMEVALUE(RTATimings[[#This Row],[Dep Tm Txt]])</f>
        <v>0.82638888888888884</v>
      </c>
      <c r="N66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0.82638888888888884</v>
      </c>
      <c r="O663" t="s">
        <v>3971</v>
      </c>
    </row>
    <row r="664" spans="1:15" ht="17" thickBot="1" x14ac:dyDescent="0.4">
      <c r="A664" s="116" t="s">
        <v>3318</v>
      </c>
      <c r="B664" s="119"/>
      <c r="C664" s="119"/>
      <c r="D66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64" s="135" t="s">
        <v>3003</v>
      </c>
      <c r="F664" s="185" t="str">
        <f>VLOOKUP(RTATimings[[#This Row],[Route Code]], TrueRouteCodes[], 2, FALSE)</f>
        <v>PANAJI-MIRAMAR BCH-DONAPAULA</v>
      </c>
      <c r="G664" s="175" t="s">
        <v>3659</v>
      </c>
      <c r="H664" s="194" t="str">
        <f>REPLACE(SUBSTITUTE(SUBSTITUTE(SUBSTITUTE(SUBSTITUTE(SUBSTITUTE(TRIM(RTATimings[[#This Row],[Dep Txt]]), ": ",":"), "a.m", "AM",1), "p.m", "PM"),"  AM"," AM"),"  PM", " PM"), 9,100,"")</f>
        <v>7:20 AM</v>
      </c>
      <c r="I664" s="195">
        <f>TIMEVALUE(RTATimings[[#This Row],[Dep Tm Txt]])</f>
        <v>0.30555555555555552</v>
      </c>
      <c r="N66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0.30555555555555552</v>
      </c>
      <c r="O664" t="s">
        <v>3971</v>
      </c>
    </row>
    <row r="665" spans="1:15" ht="17" thickBot="1" x14ac:dyDescent="0.4">
      <c r="A665" s="116" t="s">
        <v>3318</v>
      </c>
      <c r="B665" s="119"/>
      <c r="C665" s="119"/>
      <c r="D66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65" s="135" t="s">
        <v>3003</v>
      </c>
      <c r="F665" s="185" t="str">
        <f>VLOOKUP(RTATimings[[#This Row],[Route Code]], TrueRouteCodes[], 2, FALSE)</f>
        <v>PANAJI-MIRAMAR BCH-DONAPAULA</v>
      </c>
      <c r="G665" s="175" t="s">
        <v>3471</v>
      </c>
      <c r="H665" s="194" t="str">
        <f>REPLACE(SUBSTITUTE(SUBSTITUTE(SUBSTITUTE(SUBSTITUTE(SUBSTITUTE(TRIM(RTATimings[[#This Row],[Dep Txt]]), ": ",":"), "a.m", "AM",1), "p.m", "PM"),"  AM"," AM"),"  PM", " PM"), 9,100,"")</f>
        <v>09:00 AM</v>
      </c>
      <c r="I665" s="195">
        <f>TIMEVALUE(RTATimings[[#This Row],[Dep Tm Txt]])</f>
        <v>0.375</v>
      </c>
      <c r="N66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0.375</v>
      </c>
      <c r="O665" t="s">
        <v>3971</v>
      </c>
    </row>
    <row r="666" spans="1:15" ht="17" thickBot="1" x14ac:dyDescent="0.4">
      <c r="A666" s="116" t="s">
        <v>3318</v>
      </c>
      <c r="B666" s="119"/>
      <c r="C666" s="119"/>
      <c r="D66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66" s="135" t="s">
        <v>3003</v>
      </c>
      <c r="F666" s="185" t="str">
        <f>VLOOKUP(RTATimings[[#This Row],[Route Code]], TrueRouteCodes[], 2, FALSE)</f>
        <v>PANAJI-MIRAMAR BCH-DONAPAULA</v>
      </c>
      <c r="G666" s="175" t="s">
        <v>3569</v>
      </c>
      <c r="H666" s="194" t="str">
        <f>REPLACE(SUBSTITUTE(SUBSTITUTE(SUBSTITUTE(SUBSTITUTE(SUBSTITUTE(TRIM(RTATimings[[#This Row],[Dep Txt]]), ": ",":"), "a.m", "AM",1), "p.m", "PM"),"  AM"," AM"),"  PM", " PM"), 9,100,"")</f>
        <v>11:05 AM</v>
      </c>
      <c r="I666" s="195">
        <f>TIMEVALUE(RTATimings[[#This Row],[Dep Tm Txt]])</f>
        <v>0.46180555555555558</v>
      </c>
      <c r="N66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0.46180555555555558</v>
      </c>
      <c r="O666" t="s">
        <v>3971</v>
      </c>
    </row>
    <row r="667" spans="1:15" ht="17" thickBot="1" x14ac:dyDescent="0.4">
      <c r="A667" s="116" t="s">
        <v>3318</v>
      </c>
      <c r="B667" s="119"/>
      <c r="C667" s="119"/>
      <c r="D66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67" s="135" t="s">
        <v>3003</v>
      </c>
      <c r="F667" s="185" t="str">
        <f>VLOOKUP(RTATimings[[#This Row],[Route Code]], TrueRouteCodes[], 2, FALSE)</f>
        <v>PANAJI-MIRAMAR BCH-DONAPAULA</v>
      </c>
      <c r="G667" s="175" t="s">
        <v>3661</v>
      </c>
      <c r="H667" s="194" t="str">
        <f>REPLACE(SUBSTITUTE(SUBSTITUTE(SUBSTITUTE(SUBSTITUTE(SUBSTITUTE(TRIM(RTATimings[[#This Row],[Dep Txt]]), ": ",":"), "a.m", "AM",1), "p.m", "PM"),"  AM"," AM"),"  PM", " PM"), 9,100,"")</f>
        <v>12:35PM</v>
      </c>
      <c r="I667" s="195" t="e">
        <f>TIMEVALUE(RTATimings[[#This Row],[Dep Tm Txt]])</f>
        <v>#VALUE!</v>
      </c>
      <c r="N6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67" t="s">
        <v>3971</v>
      </c>
    </row>
    <row r="668" spans="1:15" ht="17" thickBot="1" x14ac:dyDescent="0.4">
      <c r="A668" s="116" t="s">
        <v>3318</v>
      </c>
      <c r="B668" s="119"/>
      <c r="C668" s="119"/>
      <c r="D66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68" s="135" t="s">
        <v>3003</v>
      </c>
      <c r="F668" s="185" t="str">
        <f>VLOOKUP(RTATimings[[#This Row],[Route Code]], TrueRouteCodes[], 2, FALSE)</f>
        <v>PANAJI-MIRAMAR BCH-DONAPAULA</v>
      </c>
      <c r="G668" s="175" t="s">
        <v>2955</v>
      </c>
      <c r="H668" s="194" t="str">
        <f>REPLACE(SUBSTITUTE(SUBSTITUTE(SUBSTITUTE(SUBSTITUTE(SUBSTITUTE(TRIM(RTATimings[[#This Row],[Dep Txt]]), ": ",":"), "a.m", "AM",1), "p.m", "PM"),"  AM"," AM"),"  PM", " PM"), 9,100,"")</f>
        <v>02:10 PM</v>
      </c>
      <c r="I668" s="195">
        <f>TIMEVALUE(RTATimings[[#This Row],[Dep Tm Txt]])</f>
        <v>0.59027777777777779</v>
      </c>
      <c r="N66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0.59027777777777779</v>
      </c>
      <c r="O668" t="s">
        <v>3971</v>
      </c>
    </row>
    <row r="669" spans="1:15" ht="17" thickBot="1" x14ac:dyDescent="0.4">
      <c r="A669" s="116" t="s">
        <v>3318</v>
      </c>
      <c r="B669" s="119"/>
      <c r="C669" s="119"/>
      <c r="D66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69" s="135" t="s">
        <v>3003</v>
      </c>
      <c r="F669" s="185" t="str">
        <f>VLOOKUP(RTATimings[[#This Row],[Route Code]], TrueRouteCodes[], 2, FALSE)</f>
        <v>PANAJI-MIRAMAR BCH-DONAPAULA</v>
      </c>
      <c r="G669" s="175" t="s">
        <v>3547</v>
      </c>
      <c r="H669" s="194" t="str">
        <f>REPLACE(SUBSTITUTE(SUBSTITUTE(SUBSTITUTE(SUBSTITUTE(SUBSTITUTE(TRIM(RTATimings[[#This Row],[Dep Txt]]), ": ",":"), "a.m", "AM",1), "p.m", "PM"),"  AM"," AM"),"  PM", " PM"), 9,100,"")</f>
        <v>04:15 PM</v>
      </c>
      <c r="I669" s="195">
        <f>TIMEVALUE(RTATimings[[#This Row],[Dep Tm Txt]])</f>
        <v>0.67708333333333337</v>
      </c>
      <c r="N66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0.67708333333333337</v>
      </c>
      <c r="O669" t="s">
        <v>3971</v>
      </c>
    </row>
    <row r="670" spans="1:15" ht="17" thickBot="1" x14ac:dyDescent="0.4">
      <c r="A670" s="116" t="s">
        <v>3318</v>
      </c>
      <c r="B670" s="119"/>
      <c r="C670" s="119"/>
      <c r="D67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70" s="135" t="s">
        <v>3003</v>
      </c>
      <c r="F670" s="185" t="str">
        <f>VLOOKUP(RTATimings[[#This Row],[Route Code]], TrueRouteCodes[], 2, FALSE)</f>
        <v>PANAJI-MIRAMAR BCH-DONAPAULA</v>
      </c>
      <c r="G670" s="175" t="s">
        <v>2849</v>
      </c>
      <c r="H670" s="194" t="str">
        <f>REPLACE(SUBSTITUTE(SUBSTITUTE(SUBSTITUTE(SUBSTITUTE(SUBSTITUTE(TRIM(RTATimings[[#This Row],[Dep Txt]]), ": ",":"), "a.m", "AM",1), "p.m", "PM"),"  AM"," AM"),"  PM", " PM"), 9,100,"")</f>
        <v>5:55 PM</v>
      </c>
      <c r="I670" s="195">
        <f>TIMEVALUE(RTATimings[[#This Row],[Dep Tm Txt]])</f>
        <v>0.74652777777777779</v>
      </c>
      <c r="N67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0.74652777777777779</v>
      </c>
      <c r="O670" t="s">
        <v>3971</v>
      </c>
    </row>
    <row r="671" spans="1:15" ht="17" thickBot="1" x14ac:dyDescent="0.4">
      <c r="A671" s="116" t="s">
        <v>3318</v>
      </c>
      <c r="B671" s="119"/>
      <c r="C671" s="119"/>
      <c r="D67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71" s="135" t="s">
        <v>3003</v>
      </c>
      <c r="F671" s="185" t="str">
        <f>VLOOKUP(RTATimings[[#This Row],[Route Code]], TrueRouteCodes[], 2, FALSE)</f>
        <v>PANAJI-MIRAMAR BCH-DONAPAULA</v>
      </c>
      <c r="G671" s="175" t="s">
        <v>2871</v>
      </c>
      <c r="H671" s="194" t="str">
        <f>REPLACE(SUBSTITUTE(SUBSTITUTE(SUBSTITUTE(SUBSTITUTE(SUBSTITUTE(TRIM(RTATimings[[#This Row],[Dep Txt]]), ": ",":"), "a.m", "AM",1), "p.m", "PM"),"  AM"," AM"),"  PM", " PM"), 9,100,"")</f>
        <v>7:15 PM</v>
      </c>
      <c r="I671" s="195">
        <f>TIMEVALUE(RTATimings[[#This Row],[Dep Tm Txt]])</f>
        <v>0.80208333333333337</v>
      </c>
      <c r="N67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0.80208333333333337</v>
      </c>
      <c r="O671" t="s">
        <v>3971</v>
      </c>
    </row>
    <row r="672" spans="1:15" ht="17" thickBot="1" x14ac:dyDescent="0.4">
      <c r="A672" s="116" t="s">
        <v>3318</v>
      </c>
      <c r="B672" s="119"/>
      <c r="C672" s="119"/>
      <c r="D67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72" s="135" t="s">
        <v>3003</v>
      </c>
      <c r="F672" s="185" t="str">
        <f>VLOOKUP(RTATimings[[#This Row],[Route Code]], TrueRouteCodes[], 2, FALSE)</f>
        <v>PANAJI-MIRAMAR BCH-DONAPAULA</v>
      </c>
      <c r="G672" s="175" t="s">
        <v>3662</v>
      </c>
      <c r="H672" s="194" t="str">
        <f>REPLACE(SUBSTITUTE(SUBSTITUTE(SUBSTITUTE(SUBSTITUTE(SUBSTITUTE(TRIM(RTATimings[[#This Row],[Dep Txt]]), ": ",":"), "a.m", "AM",1), "p.m", "PM"),"  AM"," AM"),"  PM", " PM"), 9,100,"")</f>
        <v>8:35 PM</v>
      </c>
      <c r="I672" s="195">
        <f>TIMEVALUE(RTATimings[[#This Row],[Dep Tm Txt]])</f>
        <v>0.85763888888888884</v>
      </c>
      <c r="N67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0.85763888888888884</v>
      </c>
      <c r="O672" t="s">
        <v>3971</v>
      </c>
    </row>
    <row r="673" spans="1:15" ht="17" thickBot="1" x14ac:dyDescent="0.4">
      <c r="A673" s="116" t="s">
        <v>3320</v>
      </c>
      <c r="B673" s="119"/>
      <c r="C673" s="119"/>
      <c r="D67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73" s="134" t="s">
        <v>2992</v>
      </c>
      <c r="F673" s="185" t="str">
        <f>VLOOKUP(RTATimings[[#This Row],[Route Code]], TrueRouteCodes[], 2, FALSE)</f>
        <v>DONAPAULA-MIRAMAR BCH-PANAJI</v>
      </c>
      <c r="G673" s="176" t="s">
        <v>3564</v>
      </c>
      <c r="H673" s="194" t="str">
        <f>REPLACE(SUBSTITUTE(SUBSTITUTE(SUBSTITUTE(SUBSTITUTE(SUBSTITUTE(TRIM(RTATimings[[#This Row],[Dep Txt]]), ": ",":"), "a.m", "AM",1), "p.m", "PM"),"  AM"," AM"),"  PM", " PM"), 9,100,"")</f>
        <v>07:10 AM</v>
      </c>
      <c r="I673" s="195">
        <f>TIMEVALUE(RTATimings[[#This Row],[Dep Tm Txt]])</f>
        <v>0.2986111111111111</v>
      </c>
      <c r="N67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0.2986111111111111</v>
      </c>
      <c r="O673" t="s">
        <v>3971</v>
      </c>
    </row>
    <row r="674" spans="1:15" ht="17" thickBot="1" x14ac:dyDescent="0.4">
      <c r="A674" s="116" t="s">
        <v>3320</v>
      </c>
      <c r="B674" s="119"/>
      <c r="C674" s="119"/>
      <c r="D67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74" s="134" t="s">
        <v>2992</v>
      </c>
      <c r="F674" s="185" t="str">
        <f>VLOOKUP(RTATimings[[#This Row],[Route Code]], TrueRouteCodes[], 2, FALSE)</f>
        <v>DONAPAULA-MIRAMAR BCH-PANAJI</v>
      </c>
      <c r="G674" s="176" t="s">
        <v>3521</v>
      </c>
      <c r="H674" s="194" t="str">
        <f>REPLACE(SUBSTITUTE(SUBSTITUTE(SUBSTITUTE(SUBSTITUTE(SUBSTITUTE(TRIM(RTATimings[[#This Row],[Dep Txt]]), ": ",":"), "a.m", "AM",1), "p.m", "PM"),"  AM"," AM"),"  PM", " PM"), 9,100,"")</f>
        <v>08:35 AM</v>
      </c>
      <c r="I674" s="195">
        <f>TIMEVALUE(RTATimings[[#This Row],[Dep Tm Txt]])</f>
        <v>0.3576388888888889</v>
      </c>
      <c r="N67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0.3576388888888889</v>
      </c>
      <c r="O674" t="s">
        <v>3971</v>
      </c>
    </row>
    <row r="675" spans="1:15" ht="17" thickBot="1" x14ac:dyDescent="0.4">
      <c r="A675" s="116" t="s">
        <v>3320</v>
      </c>
      <c r="B675" s="119"/>
      <c r="C675" s="119"/>
      <c r="D67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75" s="134" t="s">
        <v>2992</v>
      </c>
      <c r="F675" s="185" t="str">
        <f>VLOOKUP(RTATimings[[#This Row],[Route Code]], TrueRouteCodes[], 2, FALSE)</f>
        <v>DONAPAULA-MIRAMAR BCH-PANAJI</v>
      </c>
      <c r="G675" s="176" t="s">
        <v>3514</v>
      </c>
      <c r="H675" s="194" t="str">
        <f>REPLACE(SUBSTITUTE(SUBSTITUTE(SUBSTITUTE(SUBSTITUTE(SUBSTITUTE(TRIM(RTATimings[[#This Row],[Dep Txt]]), ": ",":"), "a.m", "AM",1), "p.m", "PM"),"  AM"," AM"),"  PM", " PM"), 9,100,"")</f>
        <v>09:45 AM</v>
      </c>
      <c r="I675" s="195">
        <f>TIMEVALUE(RTATimings[[#This Row],[Dep Tm Txt]])</f>
        <v>0.40625</v>
      </c>
      <c r="N67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0.40625</v>
      </c>
      <c r="O675" t="s">
        <v>3971</v>
      </c>
    </row>
    <row r="676" spans="1:15" ht="17" thickBot="1" x14ac:dyDescent="0.4">
      <c r="A676" s="116" t="s">
        <v>3320</v>
      </c>
      <c r="B676" s="119"/>
      <c r="C676" s="119"/>
      <c r="D67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76" s="134" t="s">
        <v>2992</v>
      </c>
      <c r="F676" s="185" t="str">
        <f>VLOOKUP(RTATimings[[#This Row],[Route Code]], TrueRouteCodes[], 2, FALSE)</f>
        <v>DONAPAULA-MIRAMAR BCH-PANAJI</v>
      </c>
      <c r="G676" s="176" t="s">
        <v>3534</v>
      </c>
      <c r="H676" s="194" t="str">
        <f>REPLACE(SUBSTITUTE(SUBSTITUTE(SUBSTITUTE(SUBSTITUTE(SUBSTITUTE(TRIM(RTATimings[[#This Row],[Dep Txt]]), ": ",":"), "a.m", "AM",1), "p.m", "PM"),"  AM"," AM"),"  PM", " PM"), 9,100,"")</f>
        <v>11:40 AM</v>
      </c>
      <c r="I676" s="195">
        <f>TIMEVALUE(RTATimings[[#This Row],[Dep Tm Txt]])</f>
        <v>0.4861111111111111</v>
      </c>
      <c r="N67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0.4861111111111111</v>
      </c>
      <c r="O676" t="s">
        <v>3971</v>
      </c>
    </row>
    <row r="677" spans="1:15" ht="17" thickBot="1" x14ac:dyDescent="0.4">
      <c r="A677" s="116" t="s">
        <v>3320</v>
      </c>
      <c r="B677" s="119"/>
      <c r="C677" s="119"/>
      <c r="D67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77" s="134" t="s">
        <v>2992</v>
      </c>
      <c r="F677" s="185" t="str">
        <f>VLOOKUP(RTATimings[[#This Row],[Route Code]], TrueRouteCodes[], 2, FALSE)</f>
        <v>DONAPAULA-MIRAMAR BCH-PANAJI</v>
      </c>
      <c r="G677" s="176" t="s">
        <v>2801</v>
      </c>
      <c r="H677" s="194" t="str">
        <f>REPLACE(SUBSTITUTE(SUBSTITUTE(SUBSTITUTE(SUBSTITUTE(SUBSTITUTE(TRIM(RTATimings[[#This Row],[Dep Txt]]), ": ",":"), "a.m", "AM",1), "p.m", "PM"),"  AM"," AM"),"  PM", " PM"), 9,100,"")</f>
        <v>01:15 PM</v>
      </c>
      <c r="I677" s="195">
        <f>TIMEVALUE(RTATimings[[#This Row],[Dep Tm Txt]])</f>
        <v>0.55208333333333337</v>
      </c>
      <c r="N67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0.55208333333333337</v>
      </c>
      <c r="O677" t="s">
        <v>3971</v>
      </c>
    </row>
    <row r="678" spans="1:15" ht="17" thickBot="1" x14ac:dyDescent="0.4">
      <c r="A678" s="116" t="s">
        <v>3320</v>
      </c>
      <c r="B678" s="119"/>
      <c r="C678" s="119"/>
      <c r="D67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78" s="134" t="s">
        <v>2992</v>
      </c>
      <c r="F678" s="185" t="str">
        <f>VLOOKUP(RTATimings[[#This Row],[Route Code]], TrueRouteCodes[], 2, FALSE)</f>
        <v>DONAPAULA-MIRAMAR BCH-PANAJI</v>
      </c>
      <c r="G678" s="176" t="s">
        <v>3474</v>
      </c>
      <c r="H678" s="194" t="str">
        <f>REPLACE(SUBSTITUTE(SUBSTITUTE(SUBSTITUTE(SUBSTITUTE(SUBSTITUTE(TRIM(RTATimings[[#This Row],[Dep Txt]]), ": ",":"), "a.m", "AM",1), "p.m", "PM"),"  AM"," AM"),"  PM", " PM"), 9,100,"")</f>
        <v>03:00 PM</v>
      </c>
      <c r="I678" s="195">
        <f>TIMEVALUE(RTATimings[[#This Row],[Dep Tm Txt]])</f>
        <v>0.625</v>
      </c>
      <c r="N67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0.625</v>
      </c>
      <c r="O678" t="s">
        <v>3971</v>
      </c>
    </row>
    <row r="679" spans="1:15" ht="17" thickBot="1" x14ac:dyDescent="0.4">
      <c r="A679" s="116" t="s">
        <v>3320</v>
      </c>
      <c r="B679" s="119"/>
      <c r="C679" s="119"/>
      <c r="D67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79" s="134" t="s">
        <v>2992</v>
      </c>
      <c r="F679" s="185" t="str">
        <f>VLOOKUP(RTATimings[[#This Row],[Route Code]], TrueRouteCodes[], 2, FALSE)</f>
        <v>DONAPAULA-MIRAMAR BCH-PANAJI</v>
      </c>
      <c r="G679" s="176" t="s">
        <v>3408</v>
      </c>
      <c r="H679" s="194" t="str">
        <f>REPLACE(SUBSTITUTE(SUBSTITUTE(SUBSTITUTE(SUBSTITUTE(SUBSTITUTE(TRIM(RTATimings[[#This Row],[Dep Txt]]), ": ",":"), "a.m", "AM",1), "p.m", "PM"),"  AM"," AM"),"  PM", " PM"), 9,100,"")</f>
        <v>04:20 PM</v>
      </c>
      <c r="I679" s="195">
        <f>TIMEVALUE(RTATimings[[#This Row],[Dep Tm Txt]])</f>
        <v>0.68055555555555547</v>
      </c>
      <c r="N67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0.68055555555555547</v>
      </c>
      <c r="O679" t="s">
        <v>3971</v>
      </c>
    </row>
    <row r="680" spans="1:15" ht="17" thickBot="1" x14ac:dyDescent="0.4">
      <c r="A680" s="116" t="s">
        <v>3320</v>
      </c>
      <c r="B680" s="119"/>
      <c r="C680" s="119"/>
      <c r="D68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80" s="134" t="s">
        <v>2992</v>
      </c>
      <c r="F680" s="185" t="str">
        <f>VLOOKUP(RTATimings[[#This Row],[Route Code]], TrueRouteCodes[], 2, FALSE)</f>
        <v>DONAPAULA-MIRAMAR BCH-PANAJI</v>
      </c>
      <c r="G680" s="176" t="s">
        <v>3627</v>
      </c>
      <c r="H680" s="194" t="str">
        <f>REPLACE(SUBSTITUTE(SUBSTITUTE(SUBSTITUTE(SUBSTITUTE(SUBSTITUTE(TRIM(RTATimings[[#This Row],[Dep Txt]]), ": ",":"), "a.m", "AM",1), "p.m", "PM"),"  AM"," AM"),"  PM", " PM"), 9,100,"")</f>
        <v>05:40 PM</v>
      </c>
      <c r="I680" s="195">
        <f>TIMEVALUE(RTATimings[[#This Row],[Dep Tm Txt]])</f>
        <v>0.73611111111111116</v>
      </c>
      <c r="N68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0.73611111111111116</v>
      </c>
      <c r="O680" t="s">
        <v>3971</v>
      </c>
    </row>
    <row r="681" spans="1:15" ht="17" thickBot="1" x14ac:dyDescent="0.4">
      <c r="A681" s="116" t="s">
        <v>3320</v>
      </c>
      <c r="B681" s="119"/>
      <c r="C681" s="119"/>
      <c r="D68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81" s="134" t="s">
        <v>2992</v>
      </c>
      <c r="F681" s="185" t="str">
        <f>VLOOKUP(RTATimings[[#This Row],[Route Code]], TrueRouteCodes[], 2, FALSE)</f>
        <v>DONAPAULA-MIRAMAR BCH-PANAJI</v>
      </c>
      <c r="G681" s="176" t="s">
        <v>3574</v>
      </c>
      <c r="H681" s="194" t="str">
        <f>REPLACE(SUBSTITUTE(SUBSTITUTE(SUBSTITUTE(SUBSTITUTE(SUBSTITUTE(TRIM(RTATimings[[#This Row],[Dep Txt]]), ": ",":"), "a.m", "AM",1), "p.m", "PM"),"  AM"," AM"),"  PM", " PM"), 9,100,"")</f>
        <v>06:50 PM</v>
      </c>
      <c r="I681" s="195">
        <f>TIMEVALUE(RTATimings[[#This Row],[Dep Tm Txt]])</f>
        <v>0.78472222222222221</v>
      </c>
      <c r="N68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0.78472222222222221</v>
      </c>
      <c r="O681" t="s">
        <v>3971</v>
      </c>
    </row>
    <row r="682" spans="1:15" ht="17" thickBot="1" x14ac:dyDescent="0.4">
      <c r="A682" s="116" t="s">
        <v>3320</v>
      </c>
      <c r="B682" s="119"/>
      <c r="C682" s="119"/>
      <c r="D68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82" s="134" t="s">
        <v>3003</v>
      </c>
      <c r="F682" s="185" t="str">
        <f>VLOOKUP(RTATimings[[#This Row],[Route Code]], TrueRouteCodes[], 2, FALSE)</f>
        <v>PANAJI-MIRAMAR BCH-DONAPAULA</v>
      </c>
      <c r="G682" s="175" t="s">
        <v>3405</v>
      </c>
      <c r="H682" s="194" t="str">
        <f>REPLACE(SUBSTITUTE(SUBSTITUTE(SUBSTITUTE(SUBSTITUTE(SUBSTITUTE(TRIM(RTATimings[[#This Row],[Dep Txt]]), ": ",":"), "a.m", "AM",1), "p.m", "PM"),"  AM"," AM"),"  PM", " PM"), 9,100,"")</f>
        <v>07:45 AM</v>
      </c>
      <c r="I682" s="195">
        <f>TIMEVALUE(RTATimings[[#This Row],[Dep Tm Txt]])</f>
        <v>0.32291666666666669</v>
      </c>
      <c r="N68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0.32291666666666669</v>
      </c>
      <c r="O682" t="s">
        <v>3971</v>
      </c>
    </row>
    <row r="683" spans="1:15" ht="17" thickBot="1" x14ac:dyDescent="0.4">
      <c r="A683" s="116" t="s">
        <v>3320</v>
      </c>
      <c r="B683" s="119"/>
      <c r="C683" s="119"/>
      <c r="D68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83" s="134" t="s">
        <v>3003</v>
      </c>
      <c r="F683" s="185" t="str">
        <f>VLOOKUP(RTATimings[[#This Row],[Route Code]], TrueRouteCodes[], 2, FALSE)</f>
        <v>PANAJI-MIRAMAR BCH-DONAPAULA</v>
      </c>
      <c r="G683" s="175" t="s">
        <v>3628</v>
      </c>
      <c r="H683" s="194" t="str">
        <f>REPLACE(SUBSTITUTE(SUBSTITUTE(SUBSTITUTE(SUBSTITUTE(SUBSTITUTE(TRIM(RTATimings[[#This Row],[Dep Txt]]), ": ",":"), "a.m", "AM",1), "p.m", "PM"),"  AM"," AM"),"  PM", " PM"), 9,100,"")</f>
        <v>09:15 AM</v>
      </c>
      <c r="I683" s="195">
        <f>TIMEVALUE(RTATimings[[#This Row],[Dep Tm Txt]])</f>
        <v>0.38541666666666669</v>
      </c>
      <c r="N68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0.38541666666666669</v>
      </c>
      <c r="O683" t="s">
        <v>3971</v>
      </c>
    </row>
    <row r="684" spans="1:15" ht="17" thickBot="1" x14ac:dyDescent="0.4">
      <c r="A684" s="116" t="s">
        <v>3320</v>
      </c>
      <c r="B684" s="119"/>
      <c r="C684" s="119"/>
      <c r="D68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84" s="134" t="s">
        <v>3003</v>
      </c>
      <c r="F684" s="185" t="str">
        <f>VLOOKUP(RTATimings[[#This Row],[Route Code]], TrueRouteCodes[], 2, FALSE)</f>
        <v>PANAJI-MIRAMAR BCH-DONAPAULA</v>
      </c>
      <c r="G684" s="175" t="s">
        <v>2875</v>
      </c>
      <c r="H684" s="194" t="str">
        <f>REPLACE(SUBSTITUTE(SUBSTITUTE(SUBSTITUTE(SUBSTITUTE(SUBSTITUTE(TRIM(RTATimings[[#This Row],[Dep Txt]]), ": ",":"), "a.m", "AM",1), "p.m", "PM"),"  AM"," AM"),"  PM", " PM"), 9,100,"")</f>
        <v>11:00 AM</v>
      </c>
      <c r="I684" s="195">
        <f>TIMEVALUE(RTATimings[[#This Row],[Dep Tm Txt]])</f>
        <v>0.45833333333333331</v>
      </c>
      <c r="N68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0.45833333333333331</v>
      </c>
      <c r="O684" t="s">
        <v>3971</v>
      </c>
    </row>
    <row r="685" spans="1:15" ht="17" thickBot="1" x14ac:dyDescent="0.4">
      <c r="A685" s="116" t="s">
        <v>3320</v>
      </c>
      <c r="B685" s="119"/>
      <c r="C685" s="119"/>
      <c r="D68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85" s="134" t="s">
        <v>3003</v>
      </c>
      <c r="F685" s="185" t="str">
        <f>VLOOKUP(RTATimings[[#This Row],[Route Code]], TrueRouteCodes[], 2, FALSE)</f>
        <v>PANAJI-MIRAMAR BCH-DONAPAULA</v>
      </c>
      <c r="G685" s="175" t="s">
        <v>3546</v>
      </c>
      <c r="H685" s="194" t="str">
        <f>REPLACE(SUBSTITUTE(SUBSTITUTE(SUBSTITUTE(SUBSTITUTE(SUBSTITUTE(TRIM(RTATimings[[#This Row],[Dep Txt]]), ": ",":"), "a.m", "AM",1), "p.m", "PM"),"  AM"," AM"),"  PM", " PM"), 9,100,"")</f>
        <v>12:20 PM</v>
      </c>
      <c r="I685" s="195">
        <f>TIMEVALUE(RTATimings[[#This Row],[Dep Tm Txt]])</f>
        <v>0.51388888888888895</v>
      </c>
      <c r="N68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0.51388888888888895</v>
      </c>
      <c r="O685" t="s">
        <v>3971</v>
      </c>
    </row>
    <row r="686" spans="1:15" ht="17" thickBot="1" x14ac:dyDescent="0.4">
      <c r="A686" s="116" t="s">
        <v>3320</v>
      </c>
      <c r="B686" s="119"/>
      <c r="C686" s="119"/>
      <c r="D68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86" s="134" t="s">
        <v>3003</v>
      </c>
      <c r="F686" s="185" t="str">
        <f>VLOOKUP(RTATimings[[#This Row],[Route Code]], TrueRouteCodes[], 2, FALSE)</f>
        <v>PANAJI-MIRAMAR BCH-DONAPAULA</v>
      </c>
      <c r="G686" s="175" t="s">
        <v>3623</v>
      </c>
      <c r="H686" s="194" t="str">
        <f>REPLACE(SUBSTITUTE(SUBSTITUTE(SUBSTITUTE(SUBSTITUTE(SUBSTITUTE(TRIM(RTATimings[[#This Row],[Dep Txt]]), ": ",":"), "a.m", "AM",1), "p.m", "PM"),"  AM"," AM"),"  PM", " PM"), 9,100,"")</f>
        <v>02:05 PM</v>
      </c>
      <c r="I686" s="195">
        <f>TIMEVALUE(RTATimings[[#This Row],[Dep Tm Txt]])</f>
        <v>0.58680555555555558</v>
      </c>
      <c r="N68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0.58680555555555558</v>
      </c>
      <c r="O686" t="s">
        <v>3971</v>
      </c>
    </row>
    <row r="687" spans="1:15" ht="17" thickBot="1" x14ac:dyDescent="0.4">
      <c r="A687" s="116" t="s">
        <v>3320</v>
      </c>
      <c r="B687" s="119"/>
      <c r="C687" s="119"/>
      <c r="D68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87" s="134" t="s">
        <v>3003</v>
      </c>
      <c r="F687" s="185" t="str">
        <f>VLOOKUP(RTATimings[[#This Row],[Route Code]], TrueRouteCodes[], 2, FALSE)</f>
        <v>PANAJI-MIRAMAR BCH-DONAPAULA</v>
      </c>
      <c r="G687" s="175" t="s">
        <v>2833</v>
      </c>
      <c r="H687" s="194" t="str">
        <f>REPLACE(SUBSTITUTE(SUBSTITUTE(SUBSTITUTE(SUBSTITUTE(SUBSTITUTE(TRIM(RTATimings[[#This Row],[Dep Txt]]), ": ",":"), "a.m", "AM",1), "p.m", "PM"),"  AM"," AM"),"  PM", " PM"), 9,100,"")</f>
        <v>03:50 PM</v>
      </c>
      <c r="I687" s="195">
        <f>TIMEVALUE(RTATimings[[#This Row],[Dep Tm Txt]])</f>
        <v>0.65972222222222221</v>
      </c>
      <c r="N68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0.65972222222222221</v>
      </c>
      <c r="O687" t="s">
        <v>3971</v>
      </c>
    </row>
    <row r="688" spans="1:15" ht="17" thickBot="1" x14ac:dyDescent="0.4">
      <c r="A688" s="116" t="s">
        <v>3320</v>
      </c>
      <c r="B688" s="119"/>
      <c r="C688" s="119"/>
      <c r="D68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88" s="134" t="s">
        <v>3003</v>
      </c>
      <c r="F688" s="185" t="str">
        <f>VLOOKUP(RTATimings[[#This Row],[Route Code]], TrueRouteCodes[], 2, FALSE)</f>
        <v>PANAJI-MIRAMAR BCH-DONAPAULA</v>
      </c>
      <c r="G688" s="175" t="s">
        <v>2818</v>
      </c>
      <c r="H688" s="194" t="str">
        <f>REPLACE(SUBSTITUTE(SUBSTITUTE(SUBSTITUTE(SUBSTITUTE(SUBSTITUTE(TRIM(RTATimings[[#This Row],[Dep Txt]]), ": ",":"), "a.m", "AM",1), "p.m", "PM"),"  AM"," AM"),"  PM", " PM"), 9,100,"")</f>
        <v>05:10 PM</v>
      </c>
      <c r="I688" s="195">
        <f>TIMEVALUE(RTATimings[[#This Row],[Dep Tm Txt]])</f>
        <v>0.71527777777777779</v>
      </c>
      <c r="N68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0.71527777777777779</v>
      </c>
      <c r="O688" t="s">
        <v>3971</v>
      </c>
    </row>
    <row r="689" spans="1:15" ht="17" thickBot="1" x14ac:dyDescent="0.4">
      <c r="A689" s="116" t="s">
        <v>3320</v>
      </c>
      <c r="B689" s="119"/>
      <c r="C689" s="119"/>
      <c r="D68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89" s="134" t="s">
        <v>3003</v>
      </c>
      <c r="F689" s="185" t="str">
        <f>VLOOKUP(RTATimings[[#This Row],[Route Code]], TrueRouteCodes[], 2, FALSE)</f>
        <v>PANAJI-MIRAMAR BCH-DONAPAULA</v>
      </c>
      <c r="G689" s="175" t="s">
        <v>3593</v>
      </c>
      <c r="H689" s="194" t="str">
        <f>REPLACE(SUBSTITUTE(SUBSTITUTE(SUBSTITUTE(SUBSTITUTE(SUBSTITUTE(TRIM(RTATimings[[#This Row],[Dep Txt]]), ": ",":"), "a.m", "AM",1), "p.m", "PM"),"  AM"," AM"),"  PM", " PM"), 9,100,"")</f>
        <v>06:15 PM</v>
      </c>
      <c r="I689" s="195">
        <f>TIMEVALUE(RTATimings[[#This Row],[Dep Tm Txt]])</f>
        <v>0.76041666666666663</v>
      </c>
      <c r="N68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0.76041666666666663</v>
      </c>
      <c r="O689" t="s">
        <v>3971</v>
      </c>
    </row>
    <row r="690" spans="1:15" ht="17" thickBot="1" x14ac:dyDescent="0.4">
      <c r="A690" s="116" t="s">
        <v>3320</v>
      </c>
      <c r="B690" s="119"/>
      <c r="C690" s="119"/>
      <c r="D69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90" s="134" t="s">
        <v>3003</v>
      </c>
      <c r="F690" s="185" t="str">
        <f>VLOOKUP(RTATimings[[#This Row],[Route Code]], TrueRouteCodes[], 2, FALSE)</f>
        <v>PANAJI-MIRAMAR BCH-DONAPAULA</v>
      </c>
      <c r="G690" s="175" t="s">
        <v>3548</v>
      </c>
      <c r="H690" s="194" t="str">
        <f>REPLACE(SUBSTITUTE(SUBSTITUTE(SUBSTITUTE(SUBSTITUTE(SUBSTITUTE(TRIM(RTATimings[[#This Row],[Dep Txt]]), ": ",":"), "a.m", "AM",1), "p.m", "PM"),"  AM"," AM"),"  PM", " PM"), 9,100,"")</f>
        <v>07:35 PM</v>
      </c>
      <c r="I690" s="195">
        <f>TIMEVALUE(RTATimings[[#This Row],[Dep Tm Txt]])</f>
        <v>0.81597222222222221</v>
      </c>
      <c r="N69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0.81597222222222221</v>
      </c>
      <c r="O690" t="s">
        <v>3971</v>
      </c>
    </row>
    <row r="691" spans="1:15" ht="17" thickBot="1" x14ac:dyDescent="0.4">
      <c r="A691" s="116" t="s">
        <v>3323</v>
      </c>
      <c r="B691" s="119"/>
      <c r="C691" s="119"/>
      <c r="D69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91" s="134" t="s">
        <v>2992</v>
      </c>
      <c r="F691" s="185" t="str">
        <f>VLOOKUP(RTATimings[[#This Row],[Route Code]], TrueRouteCodes[], 2, FALSE)</f>
        <v>DONAPAULA-MIRAMAR BCH-PANAJI</v>
      </c>
      <c r="G691" s="176" t="s">
        <v>3428</v>
      </c>
      <c r="H691" s="194" t="str">
        <f>REPLACE(SUBSTITUTE(SUBSTITUTE(SUBSTITUTE(SUBSTITUTE(SUBSTITUTE(TRIM(RTATimings[[#This Row],[Dep Txt]]), ": ",":"), "a.m", "AM",1), "p.m", "PM"),"  AM"," AM"),"  PM", " PM"), 9,100,"")</f>
        <v>07:50 AM</v>
      </c>
      <c r="I691" s="195">
        <f>TIMEVALUE(RTATimings[[#This Row],[Dep Tm Txt]])</f>
        <v>0.3263888888888889</v>
      </c>
      <c r="N69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0.3263888888888889</v>
      </c>
      <c r="O691" t="s">
        <v>3971</v>
      </c>
    </row>
    <row r="692" spans="1:15" ht="17" thickBot="1" x14ac:dyDescent="0.4">
      <c r="A692" s="116" t="s">
        <v>3323</v>
      </c>
      <c r="B692" s="119"/>
      <c r="C692" s="119"/>
      <c r="D69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92" s="134" t="s">
        <v>2992</v>
      </c>
      <c r="F692" s="185" t="str">
        <f>VLOOKUP(RTATimings[[#This Row],[Route Code]], TrueRouteCodes[], 2, FALSE)</f>
        <v>DONAPAULA-MIRAMAR BCH-PANAJI</v>
      </c>
      <c r="G692" s="176" t="s">
        <v>3471</v>
      </c>
      <c r="H692" s="194" t="str">
        <f>REPLACE(SUBSTITUTE(SUBSTITUTE(SUBSTITUTE(SUBSTITUTE(SUBSTITUTE(TRIM(RTATimings[[#This Row],[Dep Txt]]), ": ",":"), "a.m", "AM",1), "p.m", "PM"),"  AM"," AM"),"  PM", " PM"), 9,100,"")</f>
        <v>09:00 AM</v>
      </c>
      <c r="I692" s="195">
        <f>TIMEVALUE(RTATimings[[#This Row],[Dep Tm Txt]])</f>
        <v>0.375</v>
      </c>
      <c r="N69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0.375</v>
      </c>
      <c r="O692" t="s">
        <v>3971</v>
      </c>
    </row>
    <row r="693" spans="1:15" ht="17" thickBot="1" x14ac:dyDescent="0.4">
      <c r="A693" s="116" t="s">
        <v>3323</v>
      </c>
      <c r="B693" s="119"/>
      <c r="C693" s="119"/>
      <c r="D69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93" s="134" t="s">
        <v>2992</v>
      </c>
      <c r="F693" s="185" t="str">
        <f>VLOOKUP(RTATimings[[#This Row],[Route Code]], TrueRouteCodes[], 2, FALSE)</f>
        <v>DONAPAULA-MIRAMAR BCH-PANAJI</v>
      </c>
      <c r="G693" s="176" t="s">
        <v>3572</v>
      </c>
      <c r="H693" s="194" t="str">
        <f>REPLACE(SUBSTITUTE(SUBSTITUTE(SUBSTITUTE(SUBSTITUTE(SUBSTITUTE(TRIM(RTATimings[[#This Row],[Dep Txt]]), ": ",":"), "a.m", "AM",1), "p.m", "PM"),"  AM"," AM"),"  PM", " PM"), 9,100,"")</f>
        <v>10:45 AM</v>
      </c>
      <c r="I693" s="195">
        <f>TIMEVALUE(RTATimings[[#This Row],[Dep Tm Txt]])</f>
        <v>0.44791666666666669</v>
      </c>
      <c r="N69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0.44791666666666669</v>
      </c>
      <c r="O693" t="s">
        <v>3971</v>
      </c>
    </row>
    <row r="694" spans="1:15" ht="17" thickBot="1" x14ac:dyDescent="0.4">
      <c r="A694" s="116" t="s">
        <v>3323</v>
      </c>
      <c r="B694" s="119"/>
      <c r="C694" s="119"/>
      <c r="D69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94" s="134" t="s">
        <v>2992</v>
      </c>
      <c r="F694" s="185" t="str">
        <f>VLOOKUP(RTATimings[[#This Row],[Route Code]], TrueRouteCodes[], 2, FALSE)</f>
        <v>DONAPAULA-MIRAMAR BCH-PANAJI</v>
      </c>
      <c r="G694" s="176" t="s">
        <v>2846</v>
      </c>
      <c r="H694" s="194" t="str">
        <f>REPLACE(SUBSTITUTE(SUBSTITUTE(SUBSTITUTE(SUBSTITUTE(SUBSTITUTE(TRIM(RTATimings[[#This Row],[Dep Txt]]), ": ",":"), "a.m", "AM",1), "p.m", "PM"),"  AM"," AM"),"  PM", " PM"), 9,100,"")</f>
        <v>12:30 PM</v>
      </c>
      <c r="I694" s="195">
        <f>TIMEVALUE(RTATimings[[#This Row],[Dep Tm Txt]])</f>
        <v>0.52083333333333337</v>
      </c>
      <c r="N69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0.52083333333333337</v>
      </c>
      <c r="O694" t="s">
        <v>3971</v>
      </c>
    </row>
    <row r="695" spans="1:15" ht="17" thickBot="1" x14ac:dyDescent="0.4">
      <c r="A695" s="116" t="s">
        <v>3323</v>
      </c>
      <c r="B695" s="119"/>
      <c r="C695" s="119"/>
      <c r="D69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95" s="134" t="s">
        <v>2992</v>
      </c>
      <c r="F695" s="185" t="str">
        <f>VLOOKUP(RTATimings[[#This Row],[Route Code]], TrueRouteCodes[], 2, FALSE)</f>
        <v>DONAPAULA-MIRAMAR BCH-PANAJI</v>
      </c>
      <c r="G695" s="176" t="s">
        <v>2955</v>
      </c>
      <c r="H695" s="194" t="str">
        <f>REPLACE(SUBSTITUTE(SUBSTITUTE(SUBSTITUTE(SUBSTITUTE(SUBSTITUTE(TRIM(RTATimings[[#This Row],[Dep Txt]]), ": ",":"), "a.m", "AM",1), "p.m", "PM"),"  AM"," AM"),"  PM", " PM"), 9,100,"")</f>
        <v>02:10 PM</v>
      </c>
      <c r="I695" s="195">
        <f>TIMEVALUE(RTATimings[[#This Row],[Dep Tm Txt]])</f>
        <v>0.59027777777777779</v>
      </c>
      <c r="N69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0.59027777777777779</v>
      </c>
      <c r="O695" t="s">
        <v>3971</v>
      </c>
    </row>
    <row r="696" spans="1:15" ht="17" thickBot="1" x14ac:dyDescent="0.4">
      <c r="A696" s="116" t="s">
        <v>3323</v>
      </c>
      <c r="B696" s="119"/>
      <c r="C696" s="119"/>
      <c r="D69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96" s="134" t="s">
        <v>2992</v>
      </c>
      <c r="F696" s="185" t="str">
        <f>VLOOKUP(RTATimings[[#This Row],[Route Code]], TrueRouteCodes[], 2, FALSE)</f>
        <v>DONAPAULA-MIRAMAR BCH-PANAJI</v>
      </c>
      <c r="G696" s="176" t="s">
        <v>3567</v>
      </c>
      <c r="H696" s="194" t="str">
        <f>REPLACE(SUBSTITUTE(SUBSTITUTE(SUBSTITUTE(SUBSTITUTE(SUBSTITUTE(TRIM(RTATimings[[#This Row],[Dep Txt]]), ": ",":"), "a.m", "AM",1), "p.m", "PM"),"  AM"," AM"),"  PM", " PM"), 9,100,"")</f>
        <v>05:05 PM</v>
      </c>
      <c r="I696" s="195">
        <f>TIMEVALUE(RTATimings[[#This Row],[Dep Tm Txt]])</f>
        <v>0.71180555555555547</v>
      </c>
      <c r="N69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0.71180555555555547</v>
      </c>
      <c r="O696" t="s">
        <v>3971</v>
      </c>
    </row>
    <row r="697" spans="1:15" ht="17" thickBot="1" x14ac:dyDescent="0.4">
      <c r="A697" s="116" t="s">
        <v>3323</v>
      </c>
      <c r="B697" s="119"/>
      <c r="C697" s="119"/>
      <c r="D69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97" s="134" t="s">
        <v>2992</v>
      </c>
      <c r="F697" s="185" t="str">
        <f>VLOOKUP(RTATimings[[#This Row],[Route Code]], TrueRouteCodes[], 2, FALSE)</f>
        <v>DONAPAULA-MIRAMAR BCH-PANAJI</v>
      </c>
      <c r="G697" s="176" t="s">
        <v>2894</v>
      </c>
      <c r="H697" s="194" t="str">
        <f>REPLACE(SUBSTITUTE(SUBSTITUTE(SUBSTITUTE(SUBSTITUTE(SUBSTITUTE(TRIM(RTATimings[[#This Row],[Dep Txt]]), ": ",":"), "a.m", "AM",1), "p.m", "PM"),"  AM"," AM"),"  PM", " PM"), 9,100,"")</f>
        <v>05:15 PM</v>
      </c>
      <c r="I697" s="195">
        <f>TIMEVALUE(RTATimings[[#This Row],[Dep Tm Txt]])</f>
        <v>0.71875</v>
      </c>
      <c r="N69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0.71875</v>
      </c>
      <c r="O697" t="s">
        <v>3971</v>
      </c>
    </row>
    <row r="698" spans="1:15" ht="17" thickBot="1" x14ac:dyDescent="0.4">
      <c r="A698" s="116" t="s">
        <v>3323</v>
      </c>
      <c r="B698" s="119"/>
      <c r="C698" s="119"/>
      <c r="D69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98" s="134" t="s">
        <v>2992</v>
      </c>
      <c r="F698" s="185" t="str">
        <f>VLOOKUP(RTATimings[[#This Row],[Route Code]], TrueRouteCodes[], 2, FALSE)</f>
        <v>DONAPAULA-MIRAMAR BCH-PANAJI</v>
      </c>
      <c r="G698" s="176" t="s">
        <v>2820</v>
      </c>
      <c r="H698" s="194" t="str">
        <f>REPLACE(SUBSTITUTE(SUBSTITUTE(SUBSTITUTE(SUBSTITUTE(SUBSTITUTE(TRIM(RTATimings[[#This Row],[Dep Txt]]), ": ",":"), "a.m", "AM",1), "p.m", "PM"),"  AM"," AM"),"  PM", " PM"), 9,100,"")</f>
        <v>07:55 PM</v>
      </c>
      <c r="I698" s="195">
        <f>TIMEVALUE(RTATimings[[#This Row],[Dep Tm Txt]])</f>
        <v>0.82986111111111116</v>
      </c>
      <c r="N69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0.82986111111111116</v>
      </c>
      <c r="O698" t="s">
        <v>3971</v>
      </c>
    </row>
    <row r="699" spans="1:15" ht="17" thickBot="1" x14ac:dyDescent="0.4">
      <c r="A699" s="116" t="s">
        <v>3323</v>
      </c>
      <c r="B699" s="119"/>
      <c r="C699" s="119"/>
      <c r="D69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699" s="134" t="s">
        <v>3003</v>
      </c>
      <c r="F699" s="185" t="str">
        <f>VLOOKUP(RTATimings[[#This Row],[Route Code]], TrueRouteCodes[], 2, FALSE)</f>
        <v>PANAJI-MIRAMAR BCH-DONAPAULA</v>
      </c>
      <c r="G699" s="175" t="s">
        <v>3663</v>
      </c>
      <c r="H699" s="194" t="str">
        <f>REPLACE(SUBSTITUTE(SUBSTITUTE(SUBSTITUTE(SUBSTITUTE(SUBSTITUTE(TRIM(RTATimings[[#This Row],[Dep Txt]]), ": ",":"), "a.m", "AM",1), "p.m", "PM"),"  AM"," AM"),"  PM", " PM"), 9,100,"")</f>
        <v>8:25AM</v>
      </c>
      <c r="I699" s="195" t="e">
        <f>TIMEVALUE(RTATimings[[#This Row],[Dep Tm Txt]])</f>
        <v>#VALUE!</v>
      </c>
      <c r="N6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699" t="s">
        <v>3971</v>
      </c>
    </row>
    <row r="700" spans="1:15" ht="17" thickBot="1" x14ac:dyDescent="0.4">
      <c r="A700" s="116" t="s">
        <v>3323</v>
      </c>
      <c r="B700" s="119"/>
      <c r="C700" s="119"/>
      <c r="D70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00" s="134" t="s">
        <v>3003</v>
      </c>
      <c r="F700" s="185" t="str">
        <f>VLOOKUP(RTATimings[[#This Row],[Route Code]], TrueRouteCodes[], 2, FALSE)</f>
        <v>PANAJI-MIRAMAR BCH-DONAPAULA</v>
      </c>
      <c r="G700" s="175" t="s">
        <v>2883</v>
      </c>
      <c r="H700" s="194" t="str">
        <f>REPLACE(SUBSTITUTE(SUBSTITUTE(SUBSTITUTE(SUBSTITUTE(SUBSTITUTE(TRIM(RTATimings[[#This Row],[Dep Txt]]), ": ",":"), "a.m", "AM",1), "p.m", "PM"),"  AM"," AM"),"  PM", " PM"), 9,100,"")</f>
        <v>10:05 AM</v>
      </c>
      <c r="I700" s="195">
        <f>TIMEVALUE(RTATimings[[#This Row],[Dep Tm Txt]])</f>
        <v>0.4201388888888889</v>
      </c>
      <c r="N70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0.4201388888888889</v>
      </c>
      <c r="O700" t="s">
        <v>3971</v>
      </c>
    </row>
    <row r="701" spans="1:15" ht="17" thickBot="1" x14ac:dyDescent="0.4">
      <c r="A701" s="116" t="s">
        <v>3323</v>
      </c>
      <c r="B701" s="119"/>
      <c r="C701" s="119"/>
      <c r="D70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01" s="134" t="s">
        <v>3003</v>
      </c>
      <c r="F701" s="185" t="str">
        <f>VLOOKUP(RTATimings[[#This Row],[Route Code]], TrueRouteCodes[], 2, FALSE)</f>
        <v>PANAJI-MIRAMAR BCH-DONAPAULA</v>
      </c>
      <c r="G701" s="175" t="s">
        <v>3436</v>
      </c>
      <c r="H701" s="194" t="str">
        <f>REPLACE(SUBSTITUTE(SUBSTITUTE(SUBSTITUTE(SUBSTITUTE(SUBSTITUTE(TRIM(RTATimings[[#This Row],[Dep Txt]]), ": ",":"), "a.m", "AM",1), "p.m", "PM"),"  AM"," AM"),"  PM", " PM"), 9,100,"")</f>
        <v>11:45 AM</v>
      </c>
      <c r="I701" s="195">
        <f>TIMEVALUE(RTATimings[[#This Row],[Dep Tm Txt]])</f>
        <v>0.48958333333333331</v>
      </c>
      <c r="N70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0.48958333333333331</v>
      </c>
      <c r="O701" t="s">
        <v>3971</v>
      </c>
    </row>
    <row r="702" spans="1:15" ht="17" thickBot="1" x14ac:dyDescent="0.4">
      <c r="A702" s="116" t="s">
        <v>3323</v>
      </c>
      <c r="B702" s="119"/>
      <c r="C702" s="119"/>
      <c r="D70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02" s="134" t="s">
        <v>3003</v>
      </c>
      <c r="F702" s="185" t="str">
        <f>VLOOKUP(RTATimings[[#This Row],[Route Code]], TrueRouteCodes[], 2, FALSE)</f>
        <v>PANAJI-MIRAMAR BCH-DONAPAULA</v>
      </c>
      <c r="G702" s="175" t="s">
        <v>3664</v>
      </c>
      <c r="H702" s="194" t="str">
        <f>REPLACE(SUBSTITUTE(SUBSTITUTE(SUBSTITUTE(SUBSTITUTE(SUBSTITUTE(TRIM(RTATimings[[#This Row],[Dep Txt]]), ": ",":"), "a.m", "AM",1), "p.m", "PM"),"  AM"," AM"),"  PM", " PM"), 9,100,"")</f>
        <v>1:15 PM</v>
      </c>
      <c r="I702" s="195">
        <f>TIMEVALUE(RTATimings[[#This Row],[Dep Tm Txt]])</f>
        <v>0.55208333333333337</v>
      </c>
      <c r="N70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0.55208333333333337</v>
      </c>
      <c r="O702" t="s">
        <v>3971</v>
      </c>
    </row>
    <row r="703" spans="1:15" ht="17" thickBot="1" x14ac:dyDescent="0.4">
      <c r="A703" s="116" t="s">
        <v>3323</v>
      </c>
      <c r="B703" s="119"/>
      <c r="C703" s="119"/>
      <c r="D70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03" s="134" t="s">
        <v>3003</v>
      </c>
      <c r="F703" s="185" t="str">
        <f>VLOOKUP(RTATimings[[#This Row],[Route Code]], TrueRouteCodes[], 2, FALSE)</f>
        <v>PANAJI-MIRAMAR BCH-DONAPAULA</v>
      </c>
      <c r="G703" s="175" t="s">
        <v>2984</v>
      </c>
      <c r="H703" s="194" t="str">
        <f>REPLACE(SUBSTITUTE(SUBSTITUTE(SUBSTITUTE(SUBSTITUTE(SUBSTITUTE(TRIM(RTATimings[[#This Row],[Dep Txt]]), ": ",":"), "a.m", "AM",1), "p.m", "PM"),"  AM"," AM"),"  PM", " PM"), 9,100,"")</f>
        <v>03:00 PM</v>
      </c>
      <c r="I703" s="195">
        <f>TIMEVALUE(RTATimings[[#This Row],[Dep Tm Txt]])</f>
        <v>0.625</v>
      </c>
      <c r="N70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0.625</v>
      </c>
      <c r="O703" t="s">
        <v>3971</v>
      </c>
    </row>
    <row r="704" spans="1:15" ht="17" thickBot="1" x14ac:dyDescent="0.4">
      <c r="A704" s="116" t="s">
        <v>3323</v>
      </c>
      <c r="B704" s="119"/>
      <c r="C704" s="119"/>
      <c r="D70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04" s="134" t="s">
        <v>3003</v>
      </c>
      <c r="F704" s="185" t="str">
        <f>VLOOKUP(RTATimings[[#This Row],[Route Code]], TrueRouteCodes[], 2, FALSE)</f>
        <v>PANAJI-MIRAMAR BCH-DONAPAULA</v>
      </c>
      <c r="G704" s="175" t="s">
        <v>3598</v>
      </c>
      <c r="H704" s="194" t="str">
        <f>REPLACE(SUBSTITUTE(SUBSTITUTE(SUBSTITUTE(SUBSTITUTE(SUBSTITUTE(TRIM(RTATimings[[#This Row],[Dep Txt]]), ": ",":"), "a.m", "AM",1), "p.m", "PM"),"  AM"," AM"),"  PM", " PM"), 9,100,"")</f>
        <v>04:35 PM</v>
      </c>
      <c r="I704" s="195">
        <f>TIMEVALUE(RTATimings[[#This Row],[Dep Tm Txt]])</f>
        <v>0.69097222222222221</v>
      </c>
      <c r="N70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0.69097222222222221</v>
      </c>
      <c r="O704" t="s">
        <v>3971</v>
      </c>
    </row>
    <row r="705" spans="1:15" ht="17" thickBot="1" x14ac:dyDescent="0.4">
      <c r="A705" s="116" t="s">
        <v>3323</v>
      </c>
      <c r="B705" s="119"/>
      <c r="C705" s="119"/>
      <c r="D70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05" s="134" t="s">
        <v>3003</v>
      </c>
      <c r="F705" s="185" t="str">
        <f>VLOOKUP(RTATimings[[#This Row],[Route Code]], TrueRouteCodes[], 2, FALSE)</f>
        <v>PANAJI-MIRAMAR BCH-DONAPAULA</v>
      </c>
      <c r="G705" s="175" t="s">
        <v>3532</v>
      </c>
      <c r="H705" s="194" t="str">
        <f>REPLACE(SUBSTITUTE(SUBSTITUTE(SUBSTITUTE(SUBSTITUTE(SUBSTITUTE(TRIM(RTATimings[[#This Row],[Dep Txt]]), ": ",":"), "a.m", "AM",1), "p.m", "PM"),"  AM"," AM"),"  PM", " PM"), 9,100,"")</f>
        <v>06:55 PM</v>
      </c>
      <c r="I705" s="195">
        <f>TIMEVALUE(RTATimings[[#This Row],[Dep Tm Txt]])</f>
        <v>0.78819444444444453</v>
      </c>
      <c r="N70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0.78819444444444453</v>
      </c>
      <c r="O705" t="s">
        <v>3971</v>
      </c>
    </row>
    <row r="706" spans="1:15" ht="17" thickBot="1" x14ac:dyDescent="0.4">
      <c r="A706" s="116" t="s">
        <v>3323</v>
      </c>
      <c r="B706" s="119"/>
      <c r="C706" s="119"/>
      <c r="D70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06" s="134" t="s">
        <v>3003</v>
      </c>
      <c r="F706" s="185" t="str">
        <f>VLOOKUP(RTATimings[[#This Row],[Route Code]], TrueRouteCodes[], 2, FALSE)</f>
        <v>PANAJI-MIRAMAR BCH-DONAPAULA</v>
      </c>
      <c r="G706" s="175" t="s">
        <v>3665</v>
      </c>
      <c r="H706" s="194" t="str">
        <f>REPLACE(SUBSTITUTE(SUBSTITUTE(SUBSTITUTE(SUBSTITUTE(SUBSTITUTE(TRIM(RTATimings[[#This Row],[Dep Txt]]), ": ",":"), "a.m", "AM",1), "p.m", "PM"),"  AM"," AM"),"  PM", " PM"), 9,100,"")</f>
        <v>08:40 PM</v>
      </c>
      <c r="I706" s="195">
        <f>TIMEVALUE(RTATimings[[#This Row],[Dep Tm Txt]])</f>
        <v>0.86111111111111116</v>
      </c>
      <c r="N70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0.86111111111111116</v>
      </c>
      <c r="O706" t="s">
        <v>3971</v>
      </c>
    </row>
    <row r="707" spans="1:15" ht="17" thickBot="1" x14ac:dyDescent="0.4">
      <c r="A707" s="116" t="s">
        <v>3325</v>
      </c>
      <c r="B707" s="119"/>
      <c r="C707" s="119"/>
      <c r="D70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07" s="134" t="s">
        <v>3003</v>
      </c>
      <c r="F707" s="185" t="str">
        <f>VLOOKUP(RTATimings[[#This Row],[Route Code]], TrueRouteCodes[], 2, FALSE)</f>
        <v>PANAJI-MIRAMAR BCH-DONAPAULA</v>
      </c>
      <c r="G707" s="175" t="s">
        <v>3521</v>
      </c>
      <c r="H707" s="194" t="str">
        <f>REPLACE(SUBSTITUTE(SUBSTITUTE(SUBSTITUTE(SUBSTITUTE(SUBSTITUTE(TRIM(RTATimings[[#This Row],[Dep Txt]]), ": ",":"), "a.m", "AM",1), "p.m", "PM"),"  AM"," AM"),"  PM", " PM"), 9,100,"")</f>
        <v>08:35 AM</v>
      </c>
      <c r="I707" s="195">
        <f>TIMEVALUE(RTATimings[[#This Row],[Dep Tm Txt]])</f>
        <v>0.3576388888888889</v>
      </c>
      <c r="N70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0.3576388888888889</v>
      </c>
      <c r="O707" t="s">
        <v>3971</v>
      </c>
    </row>
    <row r="708" spans="1:15" ht="17" thickBot="1" x14ac:dyDescent="0.4">
      <c r="A708" s="116" t="s">
        <v>3325</v>
      </c>
      <c r="B708" s="119"/>
      <c r="C708" s="119"/>
      <c r="D70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08" s="134" t="s">
        <v>3003</v>
      </c>
      <c r="F708" s="185" t="str">
        <f>VLOOKUP(RTATimings[[#This Row],[Route Code]], TrueRouteCodes[], 2, FALSE)</f>
        <v>PANAJI-MIRAMAR BCH-DONAPAULA</v>
      </c>
      <c r="G708" s="175" t="s">
        <v>2868</v>
      </c>
      <c r="H708" s="194" t="str">
        <f>REPLACE(SUBSTITUTE(SUBSTITUTE(SUBSTITUTE(SUBSTITUTE(SUBSTITUTE(TRIM(RTATimings[[#This Row],[Dep Txt]]), ": ",":"), "a.m", "AM",1), "p.m", "PM"),"  AM"," AM"),"  PM", " PM"), 9,100,"")</f>
        <v>10:20 AM</v>
      </c>
      <c r="I708" s="195">
        <f>TIMEVALUE(RTATimings[[#This Row],[Dep Tm Txt]])</f>
        <v>0.43055555555555558</v>
      </c>
      <c r="N70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0.43055555555555558</v>
      </c>
      <c r="O708" t="s">
        <v>3971</v>
      </c>
    </row>
    <row r="709" spans="1:15" ht="17" thickBot="1" x14ac:dyDescent="0.4">
      <c r="A709" s="116" t="s">
        <v>3325</v>
      </c>
      <c r="B709" s="119"/>
      <c r="C709" s="119"/>
      <c r="D70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09" s="134" t="s">
        <v>3003</v>
      </c>
      <c r="F709" s="185" t="str">
        <f>VLOOKUP(RTATimings[[#This Row],[Route Code]], TrueRouteCodes[], 2, FALSE)</f>
        <v>PANAJI-MIRAMAR BCH-DONAPAULA</v>
      </c>
      <c r="G709" s="175" t="s">
        <v>3666</v>
      </c>
      <c r="H709" s="194" t="str">
        <f>REPLACE(SUBSTITUTE(SUBSTITUTE(SUBSTITUTE(SUBSTITUTE(SUBSTITUTE(TRIM(RTATimings[[#This Row],[Dep Txt]]), ": ",":"), "a.m", "AM",1), "p.m", "PM"),"  AM"," AM"),"  PM", " PM"), 9,100,"")</f>
        <v>11:55 AM</v>
      </c>
      <c r="I709" s="195">
        <f>TIMEVALUE(RTATimings[[#This Row],[Dep Tm Txt]])</f>
        <v>0.49652777777777773</v>
      </c>
      <c r="N70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0.49652777777777773</v>
      </c>
      <c r="O709" t="s">
        <v>3971</v>
      </c>
    </row>
    <row r="710" spans="1:15" ht="17" thickBot="1" x14ac:dyDescent="0.4">
      <c r="A710" s="116" t="s">
        <v>3325</v>
      </c>
      <c r="B710" s="119"/>
      <c r="C710" s="119"/>
      <c r="D71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10" s="134" t="s">
        <v>3003</v>
      </c>
      <c r="F710" s="185" t="str">
        <f>VLOOKUP(RTATimings[[#This Row],[Route Code]], TrueRouteCodes[], 2, FALSE)</f>
        <v>PANAJI-MIRAMAR BCH-DONAPAULA</v>
      </c>
      <c r="G710" s="175" t="s">
        <v>3667</v>
      </c>
      <c r="H710" s="194" t="str">
        <f>REPLACE(SUBSTITUTE(SUBSTITUTE(SUBSTITUTE(SUBSTITUTE(SUBSTITUTE(TRIM(RTATimings[[#This Row],[Dep Txt]]), ": ",":"), "a.m", "AM",1), "p.m", "PM"),"  AM"," AM"),"  PM", " PM"), 9,100,"")</f>
        <v>1:25PM</v>
      </c>
      <c r="I710" s="195" t="e">
        <f>TIMEVALUE(RTATimings[[#This Row],[Dep Tm Txt]])</f>
        <v>#VALUE!</v>
      </c>
      <c r="N7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710" t="s">
        <v>3971</v>
      </c>
    </row>
    <row r="711" spans="1:15" ht="17" thickBot="1" x14ac:dyDescent="0.4">
      <c r="A711" s="116" t="s">
        <v>3325</v>
      </c>
      <c r="B711" s="119"/>
      <c r="C711" s="119"/>
      <c r="D71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11" s="134" t="s">
        <v>3003</v>
      </c>
      <c r="F711" s="185" t="str">
        <f>VLOOKUP(RTATimings[[#This Row],[Route Code]], TrueRouteCodes[], 2, FALSE)</f>
        <v>PANAJI-MIRAMAR BCH-DONAPAULA</v>
      </c>
      <c r="G711" s="175" t="s">
        <v>3620</v>
      </c>
      <c r="H711" s="194" t="str">
        <f>REPLACE(SUBSTITUTE(SUBSTITUTE(SUBSTITUTE(SUBSTITUTE(SUBSTITUTE(TRIM(RTATimings[[#This Row],[Dep Txt]]), ": ",":"), "a.m", "AM",1), "p.m", "PM"),"  AM"," AM"),"  PM", " PM"), 9,100,"")</f>
        <v>03:10 PM</v>
      </c>
      <c r="I711" s="195">
        <f>TIMEVALUE(RTATimings[[#This Row],[Dep Tm Txt]])</f>
        <v>0.63194444444444442</v>
      </c>
      <c r="N71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0.63194444444444442</v>
      </c>
      <c r="O711" t="s">
        <v>3971</v>
      </c>
    </row>
    <row r="712" spans="1:15" ht="17" thickBot="1" x14ac:dyDescent="0.4">
      <c r="A712" s="116" t="s">
        <v>3325</v>
      </c>
      <c r="B712" s="119"/>
      <c r="C712" s="119"/>
      <c r="D71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12" s="134" t="s">
        <v>3003</v>
      </c>
      <c r="F712" s="185" t="str">
        <f>VLOOKUP(RTATimings[[#This Row],[Route Code]], TrueRouteCodes[], 2, FALSE)</f>
        <v>PANAJI-MIRAMAR BCH-DONAPAULA</v>
      </c>
      <c r="G712" s="175" t="s">
        <v>2827</v>
      </c>
      <c r="H712" s="194" t="str">
        <f>REPLACE(SUBSTITUTE(SUBSTITUTE(SUBSTITUTE(SUBSTITUTE(SUBSTITUTE(TRIM(RTATimings[[#This Row],[Dep Txt]]), ": ",":"), "a.m", "AM",1), "p.m", "PM"),"  AM"," AM"),"  PM", " PM"), 9,100,"")</f>
        <v>04:40 PM</v>
      </c>
      <c r="I712" s="195">
        <f>TIMEVALUE(RTATimings[[#This Row],[Dep Tm Txt]])</f>
        <v>0.69444444444444453</v>
      </c>
      <c r="N71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0.69444444444444453</v>
      </c>
      <c r="O712" t="s">
        <v>3971</v>
      </c>
    </row>
    <row r="713" spans="1:15" ht="17" thickBot="1" x14ac:dyDescent="0.4">
      <c r="A713" s="116" t="s">
        <v>3325</v>
      </c>
      <c r="B713" s="119"/>
      <c r="C713" s="119"/>
      <c r="D71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13" s="134" t="s">
        <v>3003</v>
      </c>
      <c r="F713" s="185" t="str">
        <f>VLOOKUP(RTATimings[[#This Row],[Route Code]], TrueRouteCodes[], 2, FALSE)</f>
        <v>PANAJI-MIRAMAR BCH-DONAPAULA</v>
      </c>
      <c r="G713" s="175" t="s">
        <v>2804</v>
      </c>
      <c r="H713" s="194" t="str">
        <f>REPLACE(SUBSTITUTE(SUBSTITUTE(SUBSTITUTE(SUBSTITUTE(SUBSTITUTE(TRIM(RTATimings[[#This Row],[Dep Txt]]), ": ",":"), "a.m", "AM",1), "p.m", "PM"),"  AM"," AM"),"  PM", " PM"), 9,100,"")</f>
        <v>05:50 PM</v>
      </c>
      <c r="I713" s="195">
        <f>TIMEVALUE(RTATimings[[#This Row],[Dep Tm Txt]])</f>
        <v>0.74305555555555547</v>
      </c>
      <c r="N71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0.74305555555555547</v>
      </c>
      <c r="O713" t="s">
        <v>3971</v>
      </c>
    </row>
    <row r="714" spans="1:15" ht="17" thickBot="1" x14ac:dyDescent="0.4">
      <c r="A714" s="116" t="s">
        <v>3325</v>
      </c>
      <c r="B714" s="119"/>
      <c r="C714" s="119"/>
      <c r="D71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14" s="134" t="s">
        <v>3003</v>
      </c>
      <c r="F714" s="185" t="str">
        <f>VLOOKUP(RTATimings[[#This Row],[Route Code]], TrueRouteCodes[], 2, FALSE)</f>
        <v>PANAJI-MIRAMAR BCH-DONAPAULA</v>
      </c>
      <c r="G714" s="175" t="s">
        <v>2988</v>
      </c>
      <c r="H714" s="194" t="str">
        <f>REPLACE(SUBSTITUTE(SUBSTITUTE(SUBSTITUTE(SUBSTITUTE(SUBSTITUTE(TRIM(RTATimings[[#This Row],[Dep Txt]]), ": ",":"), "a.m", "AM",1), "p.m", "PM"),"  AM"," AM"),"  PM", " PM"), 9,100,"")</f>
        <v>07:00 PM</v>
      </c>
      <c r="I714" s="195">
        <f>TIMEVALUE(RTATimings[[#This Row],[Dep Tm Txt]])</f>
        <v>0.79166666666666663</v>
      </c>
      <c r="N71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0.79166666666666663</v>
      </c>
      <c r="O714" t="s">
        <v>3971</v>
      </c>
    </row>
    <row r="715" spans="1:15" ht="17" thickBot="1" x14ac:dyDescent="0.4">
      <c r="A715" s="116" t="s">
        <v>3325</v>
      </c>
      <c r="B715" s="119"/>
      <c r="C715" s="119"/>
      <c r="D71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15" s="134" t="s">
        <v>3003</v>
      </c>
      <c r="F715" s="185" t="str">
        <f>VLOOKUP(RTATimings[[#This Row],[Route Code]], TrueRouteCodes[], 2, FALSE)</f>
        <v>PANAJI-MIRAMAR BCH-DONAPAULA</v>
      </c>
      <c r="G715" s="175" t="s">
        <v>3668</v>
      </c>
      <c r="H715" s="194" t="str">
        <f>REPLACE(SUBSTITUTE(SUBSTITUTE(SUBSTITUTE(SUBSTITUTE(SUBSTITUTE(TRIM(RTATimings[[#This Row],[Dep Txt]]), ": ",":"), "a.m", "AM",1), "p.m", "PM"),"  AM"," AM"),"  PM", " PM"), 9,100,"")</f>
        <v>09:00 PM</v>
      </c>
      <c r="I715" s="195">
        <f>TIMEVALUE(RTATimings[[#This Row],[Dep Tm Txt]])</f>
        <v>0.875</v>
      </c>
      <c r="N71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0.875</v>
      </c>
      <c r="O715" t="s">
        <v>3971</v>
      </c>
    </row>
    <row r="716" spans="1:15" ht="17" thickBot="1" x14ac:dyDescent="0.4">
      <c r="A716" s="116" t="s">
        <v>3325</v>
      </c>
      <c r="B716" s="119"/>
      <c r="C716" s="119"/>
      <c r="D71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16" s="134" t="s">
        <v>2992</v>
      </c>
      <c r="F716" s="185" t="str">
        <f>VLOOKUP(RTATimings[[#This Row],[Route Code]], TrueRouteCodes[], 2, FALSE)</f>
        <v>DONAPAULA-MIRAMAR BCH-PANAJI</v>
      </c>
      <c r="G716" s="176" t="s">
        <v>3533</v>
      </c>
      <c r="H716" s="194" t="str">
        <f>REPLACE(SUBSTITUTE(SUBSTITUTE(SUBSTITUTE(SUBSTITUTE(SUBSTITUTE(TRIM(RTATimings[[#This Row],[Dep Txt]]), ": ",":"), "a.m", "AM",1), "p.m", "PM"),"  AM"," AM"),"  PM", " PM"), 9,100,"")</f>
        <v>08:00 AM</v>
      </c>
      <c r="I716" s="195">
        <f>TIMEVALUE(RTATimings[[#This Row],[Dep Tm Txt]])</f>
        <v>0.33333333333333331</v>
      </c>
      <c r="N71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0.33333333333333331</v>
      </c>
      <c r="O716" t="s">
        <v>3971</v>
      </c>
    </row>
    <row r="717" spans="1:15" ht="17" thickBot="1" x14ac:dyDescent="0.4">
      <c r="A717" s="116" t="s">
        <v>3325</v>
      </c>
      <c r="B717" s="119"/>
      <c r="C717" s="119"/>
      <c r="D71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17" s="134" t="s">
        <v>2992</v>
      </c>
      <c r="F717" s="185" t="str">
        <f>VLOOKUP(RTATimings[[#This Row],[Route Code]], TrueRouteCodes[], 2, FALSE)</f>
        <v>DONAPAULA-MIRAMAR BCH-PANAJI</v>
      </c>
      <c r="G717" s="176" t="s">
        <v>3628</v>
      </c>
      <c r="H717" s="194" t="str">
        <f>REPLACE(SUBSTITUTE(SUBSTITUTE(SUBSTITUTE(SUBSTITUTE(SUBSTITUTE(TRIM(RTATimings[[#This Row],[Dep Txt]]), ": ",":"), "a.m", "AM",1), "p.m", "PM"),"  AM"," AM"),"  PM", " PM"), 9,100,"")</f>
        <v>09:15 AM</v>
      </c>
      <c r="I717" s="195">
        <f>TIMEVALUE(RTATimings[[#This Row],[Dep Tm Txt]])</f>
        <v>0.38541666666666669</v>
      </c>
      <c r="N71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0.38541666666666669</v>
      </c>
      <c r="O717" t="s">
        <v>3971</v>
      </c>
    </row>
    <row r="718" spans="1:15" ht="17" thickBot="1" x14ac:dyDescent="0.4">
      <c r="A718" s="116" t="s">
        <v>3325</v>
      </c>
      <c r="B718" s="119"/>
      <c r="C718" s="119"/>
      <c r="D71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18" s="134" t="s">
        <v>2992</v>
      </c>
      <c r="F718" s="185" t="str">
        <f>VLOOKUP(RTATimings[[#This Row],[Route Code]], TrueRouteCodes[], 2, FALSE)</f>
        <v>DONAPAULA-MIRAMAR BCH-PANAJI</v>
      </c>
      <c r="G718" s="176" t="s">
        <v>2823</v>
      </c>
      <c r="H718" s="194" t="str">
        <f>REPLACE(SUBSTITUTE(SUBSTITUTE(SUBSTITUTE(SUBSTITUTE(SUBSTITUTE(TRIM(RTATimings[[#This Row],[Dep Txt]]), ": ",":"), "a.m", "AM",1), "p.m", "PM"),"  AM"," AM"),"  PM", " PM"), 9,100,"")</f>
        <v>10:50 AM</v>
      </c>
      <c r="I718" s="195">
        <f>TIMEVALUE(RTATimings[[#This Row],[Dep Tm Txt]])</f>
        <v>0.4513888888888889</v>
      </c>
      <c r="N71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0.4513888888888889</v>
      </c>
      <c r="O718" t="s">
        <v>3971</v>
      </c>
    </row>
    <row r="719" spans="1:15" ht="17" thickBot="1" x14ac:dyDescent="0.4">
      <c r="A719" s="116" t="s">
        <v>3325</v>
      </c>
      <c r="B719" s="119"/>
      <c r="C719" s="119"/>
      <c r="D71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19" s="134" t="s">
        <v>2992</v>
      </c>
      <c r="F719" s="185" t="str">
        <f>VLOOKUP(RTATimings[[#This Row],[Route Code]], TrueRouteCodes[], 2, FALSE)</f>
        <v>DONAPAULA-MIRAMAR BCH-PANAJI</v>
      </c>
      <c r="G719" s="176" t="s">
        <v>3519</v>
      </c>
      <c r="H719" s="194" t="str">
        <f>REPLACE(SUBSTITUTE(SUBSTITUTE(SUBSTITUTE(SUBSTITUTE(SUBSTITUTE(TRIM(RTATimings[[#This Row],[Dep Txt]]), ": ",":"), "a.m", "AM",1), "p.m", "PM"),"  AM"," AM"),"  PM", " PM"), 9,100,"")</f>
        <v>12:40 PM</v>
      </c>
      <c r="I719" s="195">
        <f>TIMEVALUE(RTATimings[[#This Row],[Dep Tm Txt]])</f>
        <v>0.52777777777777779</v>
      </c>
      <c r="N71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0.52777777777777779</v>
      </c>
      <c r="O719" t="s">
        <v>3971</v>
      </c>
    </row>
    <row r="720" spans="1:15" ht="17" thickBot="1" x14ac:dyDescent="0.4">
      <c r="A720" s="116" t="s">
        <v>3325</v>
      </c>
      <c r="B720" s="119"/>
      <c r="C720" s="119"/>
      <c r="D72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20" s="134" t="s">
        <v>2992</v>
      </c>
      <c r="F720" s="185" t="str">
        <f>VLOOKUP(RTATimings[[#This Row],[Route Code]], TrueRouteCodes[], 2, FALSE)</f>
        <v>DONAPAULA-MIRAMAR BCH-PANAJI</v>
      </c>
      <c r="G720" s="176" t="s">
        <v>3524</v>
      </c>
      <c r="H720" s="194" t="str">
        <f>REPLACE(SUBSTITUTE(SUBSTITUTE(SUBSTITUTE(SUBSTITUTE(SUBSTITUTE(TRIM(RTATimings[[#This Row],[Dep Txt]]), ": ",":"), "a.m", "AM",1), "p.m", "PM"),"  AM"," AM"),"  PM", " PM"), 9,100,"")</f>
        <v>02:20 PM</v>
      </c>
      <c r="I720" s="195">
        <f>TIMEVALUE(RTATimings[[#This Row],[Dep Tm Txt]])</f>
        <v>0.59722222222222221</v>
      </c>
      <c r="N72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0.59722222222222221</v>
      </c>
      <c r="O720" t="s">
        <v>3971</v>
      </c>
    </row>
    <row r="721" spans="1:15" ht="17" thickBot="1" x14ac:dyDescent="0.4">
      <c r="A721" s="116" t="s">
        <v>3325</v>
      </c>
      <c r="B721" s="119"/>
      <c r="C721" s="119"/>
      <c r="D72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21" s="134" t="s">
        <v>2992</v>
      </c>
      <c r="F721" s="185" t="str">
        <f>VLOOKUP(RTATimings[[#This Row],[Route Code]], TrueRouteCodes[], 2, FALSE)</f>
        <v>DONAPAULA-MIRAMAR BCH-PANAJI</v>
      </c>
      <c r="G721" s="176" t="s">
        <v>2833</v>
      </c>
      <c r="H721" s="194" t="str">
        <f>REPLACE(SUBSTITUTE(SUBSTITUTE(SUBSTITUTE(SUBSTITUTE(SUBSTITUTE(TRIM(RTATimings[[#This Row],[Dep Txt]]), ": ",":"), "a.m", "AM",1), "p.m", "PM"),"  AM"," AM"),"  PM", " PM"), 9,100,"")</f>
        <v>03:50 PM</v>
      </c>
      <c r="I721" s="195">
        <f>TIMEVALUE(RTATimings[[#This Row],[Dep Tm Txt]])</f>
        <v>0.65972222222222221</v>
      </c>
      <c r="N72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0.65972222222222221</v>
      </c>
      <c r="O721" t="s">
        <v>3971</v>
      </c>
    </row>
    <row r="722" spans="1:15" ht="17" thickBot="1" x14ac:dyDescent="0.4">
      <c r="A722" s="116" t="s">
        <v>3325</v>
      </c>
      <c r="B722" s="119"/>
      <c r="C722" s="119"/>
      <c r="D72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22" s="134" t="s">
        <v>2992</v>
      </c>
      <c r="F722" s="185" t="str">
        <f>VLOOKUP(RTATimings[[#This Row],[Route Code]], TrueRouteCodes[], 2, FALSE)</f>
        <v>DONAPAULA-MIRAMAR BCH-PANAJI</v>
      </c>
      <c r="G722" s="176" t="s">
        <v>2818</v>
      </c>
      <c r="H722" s="194" t="str">
        <f>REPLACE(SUBSTITUTE(SUBSTITUTE(SUBSTITUTE(SUBSTITUTE(SUBSTITUTE(TRIM(RTATimings[[#This Row],[Dep Txt]]), ": ",":"), "a.m", "AM",1), "p.m", "PM"),"  AM"," AM"),"  PM", " PM"), 9,100,"")</f>
        <v>05:10 PM</v>
      </c>
      <c r="I722" s="195">
        <f>TIMEVALUE(RTATimings[[#This Row],[Dep Tm Txt]])</f>
        <v>0.71527777777777779</v>
      </c>
      <c r="N72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0.71527777777777779</v>
      </c>
      <c r="O722" t="s">
        <v>3971</v>
      </c>
    </row>
    <row r="723" spans="1:15" ht="17" thickBot="1" x14ac:dyDescent="0.4">
      <c r="A723" s="116" t="s">
        <v>3325</v>
      </c>
      <c r="B723" s="119"/>
      <c r="C723" s="119"/>
      <c r="D72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23" s="134" t="s">
        <v>2992</v>
      </c>
      <c r="F723" s="185" t="str">
        <f>VLOOKUP(RTATimings[[#This Row],[Route Code]], TrueRouteCodes[], 2, FALSE)</f>
        <v>DONAPAULA-MIRAMAR BCH-PANAJI</v>
      </c>
      <c r="G723" s="176" t="s">
        <v>2819</v>
      </c>
      <c r="H723" s="194" t="str">
        <f>REPLACE(SUBSTITUTE(SUBSTITUTE(SUBSTITUTE(SUBSTITUTE(SUBSTITUTE(TRIM(RTATimings[[#This Row],[Dep Txt]]), ": ",":"), "a.m", "AM",1), "p.m", "PM"),"  AM"," AM"),"  PM", " PM"), 9,100,"")</f>
        <v>06:25 PM</v>
      </c>
      <c r="I723" s="195">
        <f>TIMEVALUE(RTATimings[[#This Row],[Dep Tm Txt]])</f>
        <v>0.76736111111111116</v>
      </c>
      <c r="N72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0.76736111111111116</v>
      </c>
      <c r="O723" t="s">
        <v>3971</v>
      </c>
    </row>
    <row r="724" spans="1:15" ht="17" thickBot="1" x14ac:dyDescent="0.4">
      <c r="A724" s="116" t="s">
        <v>3325</v>
      </c>
      <c r="B724" s="119"/>
      <c r="C724" s="119"/>
      <c r="D72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24" s="134" t="s">
        <v>2992</v>
      </c>
      <c r="F724" s="185" t="str">
        <f>VLOOKUP(RTATimings[[#This Row],[Route Code]], TrueRouteCodes[], 2, FALSE)</f>
        <v>DONAPAULA-MIRAMAR BCH-PANAJI</v>
      </c>
      <c r="G724" s="176" t="s">
        <v>3669</v>
      </c>
      <c r="H724" s="194" t="str">
        <f>REPLACE(SUBSTITUTE(SUBSTITUTE(SUBSTITUTE(SUBSTITUTE(SUBSTITUTE(TRIM(RTATimings[[#This Row],[Dep Txt]]), ": ",":"), "a.m", "AM",1), "p.m", "PM"),"  AM"," AM"),"  PM", " PM"), 9,100,"")</f>
        <v>08:10 PM</v>
      </c>
      <c r="I724" s="195">
        <f>TIMEVALUE(RTATimings[[#This Row],[Dep Tm Txt]])</f>
        <v>0.84027777777777779</v>
      </c>
      <c r="N72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0.84027777777777779</v>
      </c>
      <c r="O724" t="s">
        <v>3971</v>
      </c>
    </row>
    <row r="725" spans="1:15" ht="17" thickBot="1" x14ac:dyDescent="0.4">
      <c r="A725" s="116" t="s">
        <v>3327</v>
      </c>
      <c r="B725" s="119"/>
      <c r="C725" s="119"/>
      <c r="D72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25" s="134" t="s">
        <v>2992</v>
      </c>
      <c r="F725" s="185" t="str">
        <f>VLOOKUP(RTATimings[[#This Row],[Route Code]], TrueRouteCodes[], 2, FALSE)</f>
        <v>DONAPAULA-MIRAMAR BCH-PANAJI</v>
      </c>
      <c r="G725" s="177" t="s">
        <v>3632</v>
      </c>
      <c r="H725" s="194" t="str">
        <f>REPLACE(SUBSTITUTE(SUBSTITUTE(SUBSTITUTE(SUBSTITUTE(SUBSTITUTE(TRIM(RTATimings[[#This Row],[Dep Txt]]), ": ",":"), "a.m", "AM",1), "p.m", "PM"),"  AM"," AM"),"  PM", " PM"), 9,100,"")</f>
        <v>7:30 AM</v>
      </c>
      <c r="I725" s="195">
        <f>TIMEVALUE(RTATimings[[#This Row],[Dep Tm Txt]])</f>
        <v>0.3125</v>
      </c>
      <c r="N72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0.3125</v>
      </c>
      <c r="O725" t="s">
        <v>3971</v>
      </c>
    </row>
    <row r="726" spans="1:15" ht="17" thickBot="1" x14ac:dyDescent="0.4">
      <c r="A726" s="116" t="s">
        <v>3327</v>
      </c>
      <c r="B726" s="119"/>
      <c r="C726" s="119"/>
      <c r="D72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26" s="134" t="s">
        <v>2992</v>
      </c>
      <c r="F726" s="185" t="str">
        <f>VLOOKUP(RTATimings[[#This Row],[Route Code]], TrueRouteCodes[], 2, FALSE)</f>
        <v>DONAPAULA-MIRAMAR BCH-PANAJI</v>
      </c>
      <c r="G726" s="177" t="s">
        <v>3671</v>
      </c>
      <c r="H726" s="194" t="str">
        <f>REPLACE(SUBSTITUTE(SUBSTITUTE(SUBSTITUTE(SUBSTITUTE(SUBSTITUTE(TRIM(RTATimings[[#This Row],[Dep Txt]]), ": ",":"), "a.m", "AM",1), "p.m", "PM"),"  AM"," AM"),"  PM", " PM"), 9,100,"")</f>
        <v>8:50 AM</v>
      </c>
      <c r="I726" s="195">
        <f>TIMEVALUE(RTATimings[[#This Row],[Dep Tm Txt]])</f>
        <v>0.36805555555555558</v>
      </c>
      <c r="N72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0.36805555555555558</v>
      </c>
      <c r="O726" t="s">
        <v>3971</v>
      </c>
    </row>
    <row r="727" spans="1:15" ht="17" thickBot="1" x14ac:dyDescent="0.4">
      <c r="A727" s="116" t="s">
        <v>3327</v>
      </c>
      <c r="B727" s="119"/>
      <c r="C727" s="119"/>
      <c r="D72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27" s="134" t="s">
        <v>2992</v>
      </c>
      <c r="F727" s="185" t="str">
        <f>VLOOKUP(RTATimings[[#This Row],[Route Code]], TrueRouteCodes[], 2, FALSE)</f>
        <v>DONAPAULA-MIRAMAR BCH-PANAJI</v>
      </c>
      <c r="G727" s="177" t="s">
        <v>2868</v>
      </c>
      <c r="H727" s="194" t="str">
        <f>REPLACE(SUBSTITUTE(SUBSTITUTE(SUBSTITUTE(SUBSTITUTE(SUBSTITUTE(TRIM(RTATimings[[#This Row],[Dep Txt]]), ": ",":"), "a.m", "AM",1), "p.m", "PM"),"  AM"," AM"),"  PM", " PM"), 9,100,"")</f>
        <v>10:20 AM</v>
      </c>
      <c r="I727" s="195">
        <f>TIMEVALUE(RTATimings[[#This Row],[Dep Tm Txt]])</f>
        <v>0.43055555555555558</v>
      </c>
      <c r="N72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0.43055555555555558</v>
      </c>
      <c r="O727" t="s">
        <v>3971</v>
      </c>
    </row>
    <row r="728" spans="1:15" ht="17" thickBot="1" x14ac:dyDescent="0.4">
      <c r="A728" s="116" t="s">
        <v>3327</v>
      </c>
      <c r="B728" s="119"/>
      <c r="C728" s="119"/>
      <c r="D72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28" s="134" t="s">
        <v>2992</v>
      </c>
      <c r="F728" s="185" t="str">
        <f>VLOOKUP(RTATimings[[#This Row],[Route Code]], TrueRouteCodes[], 2, FALSE)</f>
        <v>DONAPAULA-MIRAMAR BCH-PANAJI</v>
      </c>
      <c r="G728" s="177" t="s">
        <v>3672</v>
      </c>
      <c r="H728" s="194" t="str">
        <f>REPLACE(SUBSTITUTE(SUBSTITUTE(SUBSTITUTE(SUBSTITUTE(SUBSTITUTE(TRIM(RTATimings[[#This Row],[Dep Txt]]), ": ",":"), "a.m", "AM",1), "p.m", "PM"),"  AM"," AM"),"  PM", " PM"), 9,100,"")</f>
        <v>12:10 AM</v>
      </c>
      <c r="I728" s="195">
        <f>TIMEVALUE(RTATimings[[#This Row],[Dep Tm Txt]])</f>
        <v>6.9444444444444441E-3</v>
      </c>
      <c r="N72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6.9444444444444441E-3</v>
      </c>
      <c r="O728" t="s">
        <v>3971</v>
      </c>
    </row>
    <row r="729" spans="1:15" ht="17" thickBot="1" x14ac:dyDescent="0.4">
      <c r="A729" s="116" t="s">
        <v>3327</v>
      </c>
      <c r="B729" s="119"/>
      <c r="C729" s="119"/>
      <c r="D72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29" s="134" t="s">
        <v>2992</v>
      </c>
      <c r="F729" s="185" t="str">
        <f>VLOOKUP(RTATimings[[#This Row],[Route Code]], TrueRouteCodes[], 2, FALSE)</f>
        <v>DONAPAULA-MIRAMAR BCH-PANAJI</v>
      </c>
      <c r="G729" s="177" t="s">
        <v>3426</v>
      </c>
      <c r="H729" s="194" t="str">
        <f>REPLACE(SUBSTITUTE(SUBSTITUTE(SUBSTITUTE(SUBSTITUTE(SUBSTITUTE(TRIM(RTATimings[[#This Row],[Dep Txt]]), ": ",":"), "a.m", "AM",1), "p.m", "PM"),"  AM"," AM"),"  PM", " PM"), 9,100,"")</f>
        <v>01:55 PM</v>
      </c>
      <c r="I729" s="195">
        <f>TIMEVALUE(RTATimings[[#This Row],[Dep Tm Txt]])</f>
        <v>0.57986111111111105</v>
      </c>
      <c r="N72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0.57986111111111105</v>
      </c>
      <c r="O729" t="s">
        <v>3971</v>
      </c>
    </row>
    <row r="730" spans="1:15" ht="17" thickBot="1" x14ac:dyDescent="0.4">
      <c r="A730" s="116" t="s">
        <v>3327</v>
      </c>
      <c r="B730" s="119"/>
      <c r="C730" s="119"/>
      <c r="D73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30" s="134" t="s">
        <v>2992</v>
      </c>
      <c r="F730" s="185" t="str">
        <f>VLOOKUP(RTATimings[[#This Row],[Route Code]], TrueRouteCodes[], 2, FALSE)</f>
        <v>DONAPAULA-MIRAMAR BCH-PANAJI</v>
      </c>
      <c r="G730" s="177" t="s">
        <v>3674</v>
      </c>
      <c r="H730" s="194" t="str">
        <f>REPLACE(SUBSTITUTE(SUBSTITUTE(SUBSTITUTE(SUBSTITUTE(SUBSTITUTE(TRIM(RTATimings[[#This Row],[Dep Txt]]), ": ",":"), "a.m", "AM",1), "p.m", "PM"),"  AM"," AM"),"  PM", " PM"), 9,100,"")</f>
        <v>03:30 PM</v>
      </c>
      <c r="I730" s="195">
        <f>TIMEVALUE(RTATimings[[#This Row],[Dep Tm Txt]])</f>
        <v>0.64583333333333337</v>
      </c>
      <c r="N73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0.64583333333333337</v>
      </c>
      <c r="O730" t="s">
        <v>3971</v>
      </c>
    </row>
    <row r="731" spans="1:15" ht="17" thickBot="1" x14ac:dyDescent="0.4">
      <c r="A731" s="116" t="s">
        <v>3327</v>
      </c>
      <c r="B731" s="119"/>
      <c r="C731" s="119"/>
      <c r="D73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31" s="134" t="s">
        <v>2992</v>
      </c>
      <c r="F731" s="185" t="str">
        <f>VLOOKUP(RTATimings[[#This Row],[Route Code]], TrueRouteCodes[], 2, FALSE)</f>
        <v>DONAPAULA-MIRAMAR BCH-PANAJI</v>
      </c>
      <c r="G731" s="177" t="s">
        <v>3675</v>
      </c>
      <c r="H731" s="194" t="str">
        <f>REPLACE(SUBSTITUTE(SUBSTITUTE(SUBSTITUTE(SUBSTITUTE(SUBSTITUTE(TRIM(RTATimings[[#This Row],[Dep Txt]]), ": ",":"), "a.m", "AM",1), "p.m", "PM"),"  AM"," AM"),"  PM", " PM"), 9,100,"")</f>
        <v>04:55 PM</v>
      </c>
      <c r="I731" s="195">
        <f>TIMEVALUE(RTATimings[[#This Row],[Dep Tm Txt]])</f>
        <v>0.70486111111111116</v>
      </c>
      <c r="N73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0.70486111111111116</v>
      </c>
      <c r="O731" t="s">
        <v>3971</v>
      </c>
    </row>
    <row r="732" spans="1:15" ht="17" thickBot="1" x14ac:dyDescent="0.4">
      <c r="A732" s="116" t="s">
        <v>3327</v>
      </c>
      <c r="B732" s="119"/>
      <c r="C732" s="119"/>
      <c r="D73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32" s="134" t="s">
        <v>2992</v>
      </c>
      <c r="F732" s="185" t="str">
        <f>VLOOKUP(RTATimings[[#This Row],[Route Code]], TrueRouteCodes[], 2, FALSE)</f>
        <v>DONAPAULA-MIRAMAR BCH-PANAJI</v>
      </c>
      <c r="G732" s="177" t="s">
        <v>3431</v>
      </c>
      <c r="H732" s="194" t="str">
        <f>REPLACE(SUBSTITUTE(SUBSTITUTE(SUBSTITUTE(SUBSTITUTE(SUBSTITUTE(TRIM(RTATimings[[#This Row],[Dep Txt]]), ": ",":"), "a.m", "AM",1), "p.m", "PM"),"  AM"," AM"),"  PM", " PM"), 9,100,"")</f>
        <v>06:05 PM</v>
      </c>
      <c r="I732" s="195">
        <f>TIMEVALUE(RTATimings[[#This Row],[Dep Tm Txt]])</f>
        <v>0.75347222222222221</v>
      </c>
      <c r="N73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0.75347222222222221</v>
      </c>
      <c r="O732" t="s">
        <v>3971</v>
      </c>
    </row>
    <row r="733" spans="1:15" ht="17" thickBot="1" x14ac:dyDescent="0.4">
      <c r="A733" s="116" t="s">
        <v>3327</v>
      </c>
      <c r="B733" s="119"/>
      <c r="C733" s="119"/>
      <c r="D73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33" s="134" t="s">
        <v>2992</v>
      </c>
      <c r="F733" s="185" t="str">
        <f>VLOOKUP(RTATimings[[#This Row],[Route Code]], TrueRouteCodes[], 2, FALSE)</f>
        <v>DONAPAULA-MIRAMAR BCH-PANAJI</v>
      </c>
      <c r="G733" s="177" t="s">
        <v>2975</v>
      </c>
      <c r="H733" s="194" t="str">
        <f>REPLACE(SUBSTITUTE(SUBSTITUTE(SUBSTITUTE(SUBSTITUTE(SUBSTITUTE(TRIM(RTATimings[[#This Row],[Dep Txt]]), ": ",":"), "a.m", "AM",1), "p.m", "PM"),"  AM"," AM"),"  PM", " PM"), 9,100,"")</f>
        <v>07:30 PM</v>
      </c>
      <c r="I733" s="195">
        <f>TIMEVALUE(RTATimings[[#This Row],[Dep Tm Txt]])</f>
        <v>0.8125</v>
      </c>
      <c r="N73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0.8125</v>
      </c>
      <c r="O733" t="s">
        <v>3971</v>
      </c>
    </row>
    <row r="734" spans="1:15" ht="17" thickBot="1" x14ac:dyDescent="0.4">
      <c r="A734" s="116" t="s">
        <v>3327</v>
      </c>
      <c r="B734" s="119"/>
      <c r="C734" s="119"/>
      <c r="D73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34" s="134" t="s">
        <v>3003</v>
      </c>
      <c r="F734" s="185" t="str">
        <f>VLOOKUP(RTATimings[[#This Row],[Route Code]], TrueRouteCodes[], 2, FALSE)</f>
        <v>PANAJI-MIRAMAR BCH-DONAPAULA</v>
      </c>
      <c r="G734" s="178" t="s">
        <v>3670</v>
      </c>
      <c r="H734" s="194" t="str">
        <f>REPLACE(SUBSTITUTE(SUBSTITUTE(SUBSTITUTE(SUBSTITUTE(SUBSTITUTE(TRIM(RTATimings[[#This Row],[Dep Txt]]), ": ",":"), "a.m", "AM",1), "p.m", "PM"),"  AM"," AM"),"  PM", " PM"), 9,100,"")</f>
        <v>8:10 AM</v>
      </c>
      <c r="I734" s="195">
        <f>TIMEVALUE(RTATimings[[#This Row],[Dep Tm Txt]])</f>
        <v>0.34027777777777773</v>
      </c>
      <c r="N73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0.34027777777777773</v>
      </c>
      <c r="O734" t="s">
        <v>3971</v>
      </c>
    </row>
    <row r="735" spans="1:15" ht="17" thickBot="1" x14ac:dyDescent="0.4">
      <c r="A735" s="116" t="s">
        <v>3327</v>
      </c>
      <c r="B735" s="119"/>
      <c r="C735" s="119"/>
      <c r="D73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35" s="134" t="s">
        <v>3003</v>
      </c>
      <c r="F735" s="185" t="str">
        <f>VLOOKUP(RTATimings[[#This Row],[Route Code]], TrueRouteCodes[], 2, FALSE)</f>
        <v>PANAJI-MIRAMAR BCH-DONAPAULA</v>
      </c>
      <c r="G735" s="178" t="s">
        <v>2874</v>
      </c>
      <c r="H735" s="194" t="str">
        <f>REPLACE(SUBSTITUTE(SUBSTITUTE(SUBSTITUTE(SUBSTITUTE(SUBSTITUTE(TRIM(RTATimings[[#This Row],[Dep Txt]]), ": ",":"), "a.m", "AM",1), "p.m", "PM"),"  AM"," AM"),"  PM", " PM"), 9,100,"")</f>
        <v>9:40 AM</v>
      </c>
      <c r="I735" s="195">
        <f>TIMEVALUE(RTATimings[[#This Row],[Dep Tm Txt]])</f>
        <v>0.40277777777777773</v>
      </c>
      <c r="N73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0.40277777777777773</v>
      </c>
      <c r="O735" t="s">
        <v>3971</v>
      </c>
    </row>
    <row r="736" spans="1:15" ht="17" thickBot="1" x14ac:dyDescent="0.4">
      <c r="A736" s="116" t="s">
        <v>3327</v>
      </c>
      <c r="B736" s="119"/>
      <c r="C736" s="119"/>
      <c r="D73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36" s="134" t="s">
        <v>3003</v>
      </c>
      <c r="F736" s="185" t="str">
        <f>VLOOKUP(RTATimings[[#This Row],[Route Code]], TrueRouteCodes[], 2, FALSE)</f>
        <v>PANAJI-MIRAMAR BCH-DONAPAULA</v>
      </c>
      <c r="G736" s="178" t="s">
        <v>3522</v>
      </c>
      <c r="H736" s="194" t="str">
        <f>REPLACE(SUBSTITUTE(SUBSTITUTE(SUBSTITUTE(SUBSTITUTE(SUBSTITUTE(TRIM(RTATimings[[#This Row],[Dep Txt]]), ": ",":"), "a.m", "AM",1), "p.m", "PM"),"  AM"," AM"),"  PM", " PM"), 9,100,"")</f>
        <v>11:30 AM</v>
      </c>
      <c r="I736" s="195">
        <f>TIMEVALUE(RTATimings[[#This Row],[Dep Tm Txt]])</f>
        <v>0.47916666666666669</v>
      </c>
      <c r="N73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0.47916666666666669</v>
      </c>
      <c r="O736" t="s">
        <v>3971</v>
      </c>
    </row>
    <row r="737" spans="1:15" ht="17" thickBot="1" x14ac:dyDescent="0.4">
      <c r="A737" s="116" t="s">
        <v>3327</v>
      </c>
      <c r="B737" s="119"/>
      <c r="C737" s="119"/>
      <c r="D73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37" s="134" t="s">
        <v>3003</v>
      </c>
      <c r="F737" s="185" t="str">
        <f>VLOOKUP(RTATimings[[#This Row],[Route Code]], TrueRouteCodes[], 2, FALSE)</f>
        <v>PANAJI-MIRAMAR BCH-DONAPAULA</v>
      </c>
      <c r="G737" s="178" t="s">
        <v>3673</v>
      </c>
      <c r="H737" s="194" t="str">
        <f>REPLACE(SUBSTITUTE(SUBSTITUTE(SUBSTITUTE(SUBSTITUTE(SUBSTITUTE(TRIM(RTATimings[[#This Row],[Dep Txt]]), ": ",":"), "a.m", "AM",1), "p.m", "PM"),"  AM"," AM"),"  PM", " PM"), 9,100,"")</f>
        <v>01:00 AM</v>
      </c>
      <c r="I737" s="195">
        <f>TIMEVALUE(RTATimings[[#This Row],[Dep Tm Txt]])</f>
        <v>4.1666666666666664E-2</v>
      </c>
      <c r="N73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4.1666666666666664E-2</v>
      </c>
      <c r="O737" t="s">
        <v>3971</v>
      </c>
    </row>
    <row r="738" spans="1:15" ht="17" thickBot="1" x14ac:dyDescent="0.4">
      <c r="A738" s="116" t="s">
        <v>3327</v>
      </c>
      <c r="B738" s="119"/>
      <c r="C738" s="119"/>
      <c r="D73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38" s="134" t="s">
        <v>3003</v>
      </c>
      <c r="F738" s="185" t="str">
        <f>VLOOKUP(RTATimings[[#This Row],[Route Code]], TrueRouteCodes[], 2, FALSE)</f>
        <v>PANAJI-MIRAMAR BCH-DONAPAULA</v>
      </c>
      <c r="G738" s="178" t="s">
        <v>2802</v>
      </c>
      <c r="H738" s="194" t="str">
        <f>REPLACE(SUBSTITUTE(SUBSTITUTE(SUBSTITUTE(SUBSTITUTE(SUBSTITUTE(TRIM(RTATimings[[#This Row],[Dep Txt]]), ": ",":"), "a.m", "AM",1), "p.m", "PM"),"  AM"," AM"),"  PM", " PM"), 9,100,"")</f>
        <v>02:40 PM</v>
      </c>
      <c r="I738" s="195">
        <f>TIMEVALUE(RTATimings[[#This Row],[Dep Tm Txt]])</f>
        <v>0.61111111111111105</v>
      </c>
      <c r="N73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0.61111111111111105</v>
      </c>
      <c r="O738" t="s">
        <v>3971</v>
      </c>
    </row>
    <row r="739" spans="1:15" ht="17" thickBot="1" x14ac:dyDescent="0.4">
      <c r="A739" s="116" t="s">
        <v>3327</v>
      </c>
      <c r="B739" s="119"/>
      <c r="C739" s="119"/>
      <c r="D73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39" s="134" t="s">
        <v>3003</v>
      </c>
      <c r="F739" s="185" t="str">
        <f>VLOOKUP(RTATimings[[#This Row],[Route Code]], TrueRouteCodes[], 2, FALSE)</f>
        <v>PANAJI-MIRAMAR BCH-DONAPAULA</v>
      </c>
      <c r="G739" s="178" t="s">
        <v>3408</v>
      </c>
      <c r="H739" s="194" t="str">
        <f>REPLACE(SUBSTITUTE(SUBSTITUTE(SUBSTITUTE(SUBSTITUTE(SUBSTITUTE(TRIM(RTATimings[[#This Row],[Dep Txt]]), ": ",":"), "a.m", "AM",1), "p.m", "PM"),"  AM"," AM"),"  PM", " PM"), 9,100,"")</f>
        <v>04:20 PM</v>
      </c>
      <c r="I739" s="195">
        <f>TIMEVALUE(RTATimings[[#This Row],[Dep Tm Txt]])</f>
        <v>0.68055555555555547</v>
      </c>
      <c r="N73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0.68055555555555547</v>
      </c>
      <c r="O739" t="s">
        <v>3971</v>
      </c>
    </row>
    <row r="740" spans="1:15" ht="17" thickBot="1" x14ac:dyDescent="0.4">
      <c r="A740" s="116" t="s">
        <v>3327</v>
      </c>
      <c r="B740" s="119"/>
      <c r="C740" s="119"/>
      <c r="D74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40" s="134" t="s">
        <v>3003</v>
      </c>
      <c r="F740" s="185" t="str">
        <f>VLOOKUP(RTATimings[[#This Row],[Route Code]], TrueRouteCodes[], 2, FALSE)</f>
        <v>PANAJI-MIRAMAR BCH-DONAPAULA</v>
      </c>
      <c r="G740" s="178" t="s">
        <v>3589</v>
      </c>
      <c r="H740" s="194" t="str">
        <f>REPLACE(SUBSTITUTE(SUBSTITUTE(SUBSTITUTE(SUBSTITUTE(SUBSTITUTE(TRIM(RTATimings[[#This Row],[Dep Txt]]), ": ",":"), "a.m", "AM",1), "p.m", "PM"),"  AM"," AM"),"  PM", " PM"), 9,100,"")</f>
        <v>05:35 PM</v>
      </c>
      <c r="I740" s="195">
        <f>TIMEVALUE(RTATimings[[#This Row],[Dep Tm Txt]])</f>
        <v>0.73263888888888884</v>
      </c>
      <c r="N74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0.73263888888888884</v>
      </c>
      <c r="O740" t="s">
        <v>3971</v>
      </c>
    </row>
    <row r="741" spans="1:15" ht="17" thickBot="1" x14ac:dyDescent="0.4">
      <c r="A741" s="116" t="s">
        <v>3327</v>
      </c>
      <c r="B741" s="119"/>
      <c r="C741" s="119"/>
      <c r="D74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41" s="134" t="s">
        <v>3003</v>
      </c>
      <c r="F741" s="185" t="str">
        <f>VLOOKUP(RTATimings[[#This Row],[Route Code]], TrueRouteCodes[], 2, FALSE)</f>
        <v>PANAJI-MIRAMAR BCH-DONAPAULA</v>
      </c>
      <c r="G741" s="178" t="s">
        <v>3560</v>
      </c>
      <c r="H741" s="194" t="str">
        <f>REPLACE(SUBSTITUTE(SUBSTITUTE(SUBSTITUTE(SUBSTITUTE(SUBSTITUTE(TRIM(RTATimings[[#This Row],[Dep Txt]]), ": ",":"), "a.m", "AM",1), "p.m", "PM"),"  AM"," AM"),"  PM", " PM"), 9,100,"")</f>
        <v>06:40 PM</v>
      </c>
      <c r="I741" s="195">
        <f>TIMEVALUE(RTATimings[[#This Row],[Dep Tm Txt]])</f>
        <v>0.77777777777777779</v>
      </c>
      <c r="N74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0.77777777777777779</v>
      </c>
      <c r="O741" t="s">
        <v>3971</v>
      </c>
    </row>
    <row r="742" spans="1:15" ht="17" thickBot="1" x14ac:dyDescent="0.4">
      <c r="A742" s="116" t="s">
        <v>3327</v>
      </c>
      <c r="B742" s="119"/>
      <c r="C742" s="119"/>
      <c r="D74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42" s="134" t="s">
        <v>3003</v>
      </c>
      <c r="F742" s="185" t="str">
        <f>VLOOKUP(RTATimings[[#This Row],[Route Code]], TrueRouteCodes[], 2, FALSE)</f>
        <v>PANAJI-MIRAMAR BCH-DONAPAULA</v>
      </c>
      <c r="G742" s="178" t="s">
        <v>3631</v>
      </c>
      <c r="H742" s="194" t="str">
        <f>REPLACE(SUBSTITUTE(SUBSTITUTE(SUBSTITUTE(SUBSTITUTE(SUBSTITUTE(TRIM(RTATimings[[#This Row],[Dep Txt]]), ": ",":"), "a.m", "AM",1), "p.m", "PM"),"  AM"," AM"),"  PM", " PM"), 9,100,"")</f>
        <v>08:20 PM</v>
      </c>
      <c r="I742" s="195">
        <f>TIMEVALUE(RTATimings[[#This Row],[Dep Tm Txt]])</f>
        <v>0.84722222222222221</v>
      </c>
      <c r="N74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0.84722222222222221</v>
      </c>
      <c r="O742" t="s">
        <v>3971</v>
      </c>
    </row>
    <row r="743" spans="1:15" ht="26.5" thickBot="1" x14ac:dyDescent="0.4">
      <c r="A743" s="116" t="s">
        <v>3329</v>
      </c>
      <c r="B743" s="119"/>
      <c r="C743" s="119"/>
      <c r="D74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43" s="136" t="s">
        <v>2810</v>
      </c>
      <c r="F743" s="185" t="str">
        <f>VLOOKUP(RTATimings[[#This Row],[Route Code]], TrueRouteCodes[], 2, FALSE)</f>
        <v>BAMBOLI GMC-GOA UNVRSTY-DONAPAULA-MIRAMAR BCH-PANAJI</v>
      </c>
      <c r="G743" s="179" t="s">
        <v>3676</v>
      </c>
      <c r="H743" s="194" t="str">
        <f>REPLACE(SUBSTITUTE(SUBSTITUTE(SUBSTITUTE(SUBSTITUTE(SUBSTITUTE(TRIM(RTATimings[[#This Row],[Dep Txt]]), ": ",":"), "a.m", "AM",1), "p.m", "PM"),"  AM"," AM"),"  PM", " PM"), 9,100,"")</f>
        <v>7:10 AM</v>
      </c>
      <c r="I743" s="195">
        <f>TIMEVALUE(RTATimings[[#This Row],[Dep Tm Txt]])</f>
        <v>0.2986111111111111</v>
      </c>
      <c r="N74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0.32291666666666669</v>
      </c>
      <c r="O743" t="s">
        <v>3971</v>
      </c>
    </row>
    <row r="744" spans="1:15" ht="26.5" thickBot="1" x14ac:dyDescent="0.4">
      <c r="A744" s="116" t="s">
        <v>3329</v>
      </c>
      <c r="B744" s="119"/>
      <c r="C744" s="119"/>
      <c r="D74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44" s="136" t="s">
        <v>2810</v>
      </c>
      <c r="F744" s="185" t="str">
        <f>VLOOKUP(RTATimings[[#This Row],[Route Code]], TrueRouteCodes[], 2, FALSE)</f>
        <v>BAMBOLI GMC-GOA UNVRSTY-DONAPAULA-MIRAMAR BCH-PANAJI</v>
      </c>
      <c r="G744" s="177" t="s">
        <v>3644</v>
      </c>
      <c r="H744" s="194" t="str">
        <f>REPLACE(SUBSTITUTE(SUBSTITUTE(SUBSTITUTE(SUBSTITUTE(SUBSTITUTE(TRIM(RTATimings[[#This Row],[Dep Txt]]), ": ",":"), "a.m", "AM",1), "p.m", "PM"),"  AM"," AM"),"  PM", " PM"), 9,100,"")</f>
        <v>8:30 AM</v>
      </c>
      <c r="I744" s="195">
        <f>TIMEVALUE(RTATimings[[#This Row],[Dep Tm Txt]])</f>
        <v>0.35416666666666669</v>
      </c>
      <c r="N74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0.37847222222222227</v>
      </c>
      <c r="O744" t="s">
        <v>3971</v>
      </c>
    </row>
    <row r="745" spans="1:15" ht="26.5" thickBot="1" x14ac:dyDescent="0.4">
      <c r="A745" s="116" t="s">
        <v>3329</v>
      </c>
      <c r="B745" s="119"/>
      <c r="C745" s="119"/>
      <c r="D74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45" s="136" t="s">
        <v>2810</v>
      </c>
      <c r="F745" s="185" t="str">
        <f>VLOOKUP(RTATimings[[#This Row],[Route Code]], TrueRouteCodes[], 2, FALSE)</f>
        <v>BAMBOLI GMC-GOA UNVRSTY-DONAPAULA-MIRAMAR BCH-PANAJI</v>
      </c>
      <c r="G745" s="177" t="s">
        <v>2829</v>
      </c>
      <c r="H745" s="194" t="str">
        <f>REPLACE(SUBSTITUTE(SUBSTITUTE(SUBSTITUTE(SUBSTITUTE(SUBSTITUTE(TRIM(RTATimings[[#This Row],[Dep Txt]]), ": ",":"), "a.m", "AM",1), "p.m", "PM"),"  AM"," AM"),"  PM", " PM"), 9,100,"")</f>
        <v>10:15 AM</v>
      </c>
      <c r="I745" s="195">
        <f>TIMEVALUE(RTATimings[[#This Row],[Dep Tm Txt]])</f>
        <v>0.42708333333333331</v>
      </c>
      <c r="N74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0.4513888888888889</v>
      </c>
      <c r="O745" t="s">
        <v>3971</v>
      </c>
    </row>
    <row r="746" spans="1:15" ht="26.5" thickBot="1" x14ac:dyDescent="0.4">
      <c r="A746" s="116" t="s">
        <v>3329</v>
      </c>
      <c r="B746" s="119"/>
      <c r="C746" s="119"/>
      <c r="D74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46" s="136" t="s">
        <v>2810</v>
      </c>
      <c r="F746" s="185" t="str">
        <f>VLOOKUP(RTATimings[[#This Row],[Route Code]], TrueRouteCodes[], 2, FALSE)</f>
        <v>BAMBOLI GMC-GOA UNVRSTY-DONAPAULA-MIRAMAR BCH-PANAJI</v>
      </c>
      <c r="G746" s="177" t="s">
        <v>3580</v>
      </c>
      <c r="H746" s="194" t="str">
        <f>REPLACE(SUBSTITUTE(SUBSTITUTE(SUBSTITUTE(SUBSTITUTE(SUBSTITUTE(TRIM(RTATimings[[#This Row],[Dep Txt]]), ": ",":"), "a.m", "AM",1), "p.m", "PM"),"  AM"," AM"),"  PM", " PM"), 9,100,"")</f>
        <v>11:50 AM</v>
      </c>
      <c r="I746" s="195">
        <f>TIMEVALUE(RTATimings[[#This Row],[Dep Tm Txt]])</f>
        <v>0.49305555555555558</v>
      </c>
      <c r="N74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0.51736111111111116</v>
      </c>
      <c r="O746" t="s">
        <v>3971</v>
      </c>
    </row>
    <row r="747" spans="1:15" ht="26.5" thickBot="1" x14ac:dyDescent="0.4">
      <c r="A747" s="116" t="s">
        <v>3329</v>
      </c>
      <c r="B747" s="119"/>
      <c r="C747" s="119"/>
      <c r="D74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47" s="136" t="s">
        <v>2810</v>
      </c>
      <c r="F747" s="185" t="str">
        <f>VLOOKUP(RTATimings[[#This Row],[Route Code]], TrueRouteCodes[], 2, FALSE)</f>
        <v>BAMBOLI GMC-GOA UNVRSTY-DONAPAULA-MIRAMAR BCH-PANAJI</v>
      </c>
      <c r="G747" s="177" t="s">
        <v>2885</v>
      </c>
      <c r="H747" s="194" t="str">
        <f>REPLACE(SUBSTITUTE(SUBSTITUTE(SUBSTITUTE(SUBSTITUTE(SUBSTITUTE(TRIM(RTATimings[[#This Row],[Dep Txt]]), ": ",":"), "a.m", "AM",1), "p.m", "PM"),"  AM"," AM"),"  PM", " PM"), 9,100,"")</f>
        <v>01:30 PM</v>
      </c>
      <c r="I747" s="195">
        <f>TIMEVALUE(RTATimings[[#This Row],[Dep Tm Txt]])</f>
        <v>0.5625</v>
      </c>
      <c r="N74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0.58680555555555558</v>
      </c>
      <c r="O747" t="s">
        <v>3971</v>
      </c>
    </row>
    <row r="748" spans="1:15" ht="26.5" thickBot="1" x14ac:dyDescent="0.4">
      <c r="A748" s="116" t="s">
        <v>3329</v>
      </c>
      <c r="B748" s="119"/>
      <c r="C748" s="119"/>
      <c r="D74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48" s="136" t="s">
        <v>2810</v>
      </c>
      <c r="F748" s="185" t="str">
        <f>VLOOKUP(RTATimings[[#This Row],[Route Code]], TrueRouteCodes[], 2, FALSE)</f>
        <v>BAMBOLI GMC-GOA UNVRSTY-DONAPAULA-MIRAMAR BCH-PANAJI</v>
      </c>
      <c r="G748" s="177" t="s">
        <v>2817</v>
      </c>
      <c r="H748" s="194" t="str">
        <f>REPLACE(SUBSTITUTE(SUBSTITUTE(SUBSTITUTE(SUBSTITUTE(SUBSTITUTE(TRIM(RTATimings[[#This Row],[Dep Txt]]), ": ",":"), "a.m", "AM",1), "p.m", "PM"),"  AM"," AM"),"  PM", " PM"), 9,100,"")</f>
        <v>03:25 PM</v>
      </c>
      <c r="I748" s="195">
        <f>TIMEVALUE(RTATimings[[#This Row],[Dep Tm Txt]])</f>
        <v>0.64236111111111105</v>
      </c>
      <c r="N74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0.66666666666666663</v>
      </c>
      <c r="O748" t="s">
        <v>3971</v>
      </c>
    </row>
    <row r="749" spans="1:15" ht="26.5" thickBot="1" x14ac:dyDescent="0.4">
      <c r="A749" s="116" t="s">
        <v>3329</v>
      </c>
      <c r="B749" s="119"/>
      <c r="C749" s="119"/>
      <c r="D74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49" s="136" t="s">
        <v>2810</v>
      </c>
      <c r="F749" s="185" t="str">
        <f>VLOOKUP(RTATimings[[#This Row],[Route Code]], TrueRouteCodes[], 2, FALSE)</f>
        <v>BAMBOLI GMC-GOA UNVRSTY-DONAPAULA-MIRAMAR BCH-PANAJI</v>
      </c>
      <c r="G749" s="177" t="s">
        <v>3563</v>
      </c>
      <c r="H749" s="194" t="str">
        <f>REPLACE(SUBSTITUTE(SUBSTITUTE(SUBSTITUTE(SUBSTITUTE(SUBSTITUTE(TRIM(RTATimings[[#This Row],[Dep Txt]]), ": ",":"), "a.m", "AM",1), "p.m", "PM"),"  AM"," AM"),"  PM", " PM"), 9,100,"")</f>
        <v>04:50 PM</v>
      </c>
      <c r="I749" s="195">
        <f>TIMEVALUE(RTATimings[[#This Row],[Dep Tm Txt]])</f>
        <v>0.70138888888888884</v>
      </c>
      <c r="N74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0.72569444444444442</v>
      </c>
      <c r="O749" t="s">
        <v>3971</v>
      </c>
    </row>
    <row r="750" spans="1:15" ht="26.5" thickBot="1" x14ac:dyDescent="0.4">
      <c r="A750" s="116" t="s">
        <v>3329</v>
      </c>
      <c r="B750" s="119"/>
      <c r="C750" s="119"/>
      <c r="D75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50" s="136" t="s">
        <v>2810</v>
      </c>
      <c r="F750" s="185" t="str">
        <f>VLOOKUP(RTATimings[[#This Row],[Route Code]], TrueRouteCodes[], 2, FALSE)</f>
        <v>BAMBOLI GMC-GOA UNVRSTY-DONAPAULA-MIRAMAR BCH-PANAJI</v>
      </c>
      <c r="G750" s="177" t="s">
        <v>2819</v>
      </c>
      <c r="H750" s="194" t="str">
        <f>REPLACE(SUBSTITUTE(SUBSTITUTE(SUBSTITUTE(SUBSTITUTE(SUBSTITUTE(TRIM(RTATimings[[#This Row],[Dep Txt]]), ": ",":"), "a.m", "AM",1), "p.m", "PM"),"  AM"," AM"),"  PM", " PM"), 9,100,"")</f>
        <v>06:25 PM</v>
      </c>
      <c r="I750" s="195">
        <f>TIMEVALUE(RTATimings[[#This Row],[Dep Tm Txt]])</f>
        <v>0.76736111111111116</v>
      </c>
      <c r="N75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0.79166666666666674</v>
      </c>
      <c r="O750" t="s">
        <v>3971</v>
      </c>
    </row>
    <row r="751" spans="1:15" ht="26.5" thickBot="1" x14ac:dyDescent="0.4">
      <c r="A751" s="116" t="s">
        <v>3329</v>
      </c>
      <c r="B751" s="119"/>
      <c r="C751" s="119"/>
      <c r="D75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51" s="136" t="s">
        <v>2810</v>
      </c>
      <c r="F751" s="185" t="str">
        <f>VLOOKUP(RTATimings[[#This Row],[Route Code]], TrueRouteCodes[], 2, FALSE)</f>
        <v>BAMBOLI GMC-GOA UNVRSTY-DONAPAULA-MIRAMAR BCH-PANAJI</v>
      </c>
      <c r="G751" s="177" t="s">
        <v>2975</v>
      </c>
      <c r="H751" s="194" t="str">
        <f>REPLACE(SUBSTITUTE(SUBSTITUTE(SUBSTITUTE(SUBSTITUTE(SUBSTITUTE(TRIM(RTATimings[[#This Row],[Dep Txt]]), ": ",":"), "a.m", "AM",1), "p.m", "PM"),"  AM"," AM"),"  PM", " PM"), 9,100,"")</f>
        <v>07:30 PM</v>
      </c>
      <c r="I751" s="195">
        <f>TIMEVALUE(RTATimings[[#This Row],[Dep Tm Txt]])</f>
        <v>0.8125</v>
      </c>
      <c r="N75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0.83680555555555558</v>
      </c>
      <c r="O751" t="s">
        <v>3971</v>
      </c>
    </row>
    <row r="752" spans="1:15" ht="26.5" thickBot="1" x14ac:dyDescent="0.4">
      <c r="A752" s="116" t="s">
        <v>3329</v>
      </c>
      <c r="B752" s="119"/>
      <c r="C752" s="119"/>
      <c r="D75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52" s="136" t="s">
        <v>2899</v>
      </c>
      <c r="F752" s="185" t="str">
        <f>VLOOKUP(RTATimings[[#This Row],[Route Code]], TrueRouteCodes[], 2, FALSE)</f>
        <v>PANAJI-MIRAMAR BCH-DONAPAULA-GOA UNVRSTY-BAMBOLI GMC</v>
      </c>
      <c r="G752" s="180" t="s">
        <v>3677</v>
      </c>
      <c r="H752" s="194" t="str">
        <f>REPLACE(SUBSTITUTE(SUBSTITUTE(SUBSTITUTE(SUBSTITUTE(SUBSTITUTE(TRIM(RTATimings[[#This Row],[Dep Txt]]), ": ",":"), "a.m", "AM",1), "p.m", "PM"),"  AM"," AM"),"  PM", " PM"), 9,100,"")</f>
        <v>6:10 AM</v>
      </c>
      <c r="I752" s="195">
        <f>TIMEVALUE(RTATimings[[#This Row],[Dep Tm Txt]])</f>
        <v>0.25694444444444448</v>
      </c>
      <c r="N75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0.28125000000000006</v>
      </c>
      <c r="O752" t="s">
        <v>3971</v>
      </c>
    </row>
    <row r="753" spans="1:15" ht="26.5" thickBot="1" x14ac:dyDescent="0.4">
      <c r="A753" s="116" t="s">
        <v>3329</v>
      </c>
      <c r="B753" s="119"/>
      <c r="C753" s="119"/>
      <c r="D75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53" s="136" t="s">
        <v>2899</v>
      </c>
      <c r="F753" s="185" t="str">
        <f>VLOOKUP(RTATimings[[#This Row],[Route Code]], TrueRouteCodes[], 2, FALSE)</f>
        <v>PANAJI-MIRAMAR BCH-DONAPAULA-GOA UNVRSTY-BAMBOLI GMC</v>
      </c>
      <c r="G753" s="178" t="s">
        <v>3678</v>
      </c>
      <c r="H753" s="194" t="str">
        <f>REPLACE(SUBSTITUTE(SUBSTITUTE(SUBSTITUTE(SUBSTITUTE(SUBSTITUTE(TRIM(RTATimings[[#This Row],[Dep Txt]]), ": ",":"), "a.m", "AM",1), "p.m", "PM"),"  AM"," AM"),"  PM", " PM"), 9,100,"")</f>
        <v>7:45 AM</v>
      </c>
      <c r="I753" s="195">
        <f>TIMEVALUE(RTATimings[[#This Row],[Dep Tm Txt]])</f>
        <v>0.32291666666666669</v>
      </c>
      <c r="N75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0.34722222222222227</v>
      </c>
      <c r="O753" t="s">
        <v>3971</v>
      </c>
    </row>
    <row r="754" spans="1:15" ht="26.5" thickBot="1" x14ac:dyDescent="0.4">
      <c r="A754" s="116" t="s">
        <v>3329</v>
      </c>
      <c r="B754" s="119"/>
      <c r="C754" s="119"/>
      <c r="D75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54" s="136" t="s">
        <v>2899</v>
      </c>
      <c r="F754" s="185" t="str">
        <f>VLOOKUP(RTATimings[[#This Row],[Route Code]], TrueRouteCodes[], 2, FALSE)</f>
        <v>PANAJI-MIRAMAR BCH-DONAPAULA-GOA UNVRSTY-BAMBOLI GMC</v>
      </c>
      <c r="G754" s="178" t="s">
        <v>3434</v>
      </c>
      <c r="H754" s="194" t="str">
        <f>REPLACE(SUBSTITUTE(SUBSTITUTE(SUBSTITUTE(SUBSTITUTE(SUBSTITUTE(TRIM(RTATimings[[#This Row],[Dep Txt]]), ": ",":"), "a.m", "AM",1), "p.m", "PM"),"  AM"," AM"),"  PM", " PM"), 9,100,"")</f>
        <v>09:10 AM</v>
      </c>
      <c r="I754" s="195">
        <f>TIMEVALUE(RTATimings[[#This Row],[Dep Tm Txt]])</f>
        <v>0.38194444444444442</v>
      </c>
      <c r="N75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0.40625</v>
      </c>
      <c r="O754" t="s">
        <v>3971</v>
      </c>
    </row>
    <row r="755" spans="1:15" ht="26.5" thickBot="1" x14ac:dyDescent="0.4">
      <c r="A755" s="116" t="s">
        <v>3329</v>
      </c>
      <c r="B755" s="119"/>
      <c r="C755" s="119"/>
      <c r="D75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55" s="136" t="s">
        <v>2899</v>
      </c>
      <c r="F755" s="185" t="str">
        <f>VLOOKUP(RTATimings[[#This Row],[Route Code]], TrueRouteCodes[], 2, FALSE)</f>
        <v>PANAJI-MIRAMAR BCH-DONAPAULA-GOA UNVRSTY-BAMBOLI GMC</v>
      </c>
      <c r="G755" s="178" t="s">
        <v>3569</v>
      </c>
      <c r="H755" s="194" t="str">
        <f>REPLACE(SUBSTITUTE(SUBSTITUTE(SUBSTITUTE(SUBSTITUTE(SUBSTITUTE(TRIM(RTATimings[[#This Row],[Dep Txt]]), ": ",":"), "a.m", "AM",1), "p.m", "PM"),"  AM"," AM"),"  PM", " PM"), 9,100,"")</f>
        <v>11:05 AM</v>
      </c>
      <c r="I755" s="195">
        <f>TIMEVALUE(RTATimings[[#This Row],[Dep Tm Txt]])</f>
        <v>0.46180555555555558</v>
      </c>
      <c r="N75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0.48611111111111116</v>
      </c>
      <c r="O755" t="s">
        <v>3971</v>
      </c>
    </row>
    <row r="756" spans="1:15" ht="26.5" thickBot="1" x14ac:dyDescent="0.4">
      <c r="A756" s="116" t="s">
        <v>3329</v>
      </c>
      <c r="B756" s="119"/>
      <c r="C756" s="119"/>
      <c r="D75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56" s="136" t="s">
        <v>2899</v>
      </c>
      <c r="F756" s="185" t="str">
        <f>VLOOKUP(RTATimings[[#This Row],[Route Code]], TrueRouteCodes[], 2, FALSE)</f>
        <v>PANAJI-MIRAMAR BCH-DONAPAULA-GOA UNVRSTY-BAMBOLI GMC</v>
      </c>
      <c r="G756" s="178" t="s">
        <v>3679</v>
      </c>
      <c r="H756" s="194" t="str">
        <f>REPLACE(SUBSTITUTE(SUBSTITUTE(SUBSTITUTE(SUBSTITUTE(SUBSTITUTE(TRIM(RTATimings[[#This Row],[Dep Txt]]), ": ",":"), "a.m", "AM",1), "p.m", "PM"),"  AM"," AM"),"  PM", " PM"), 9,100,"")</f>
        <v>12:25 PM</v>
      </c>
      <c r="I756" s="195">
        <f>TIMEVALUE(RTATimings[[#This Row],[Dep Tm Txt]])</f>
        <v>0.51736111111111105</v>
      </c>
      <c r="N75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0.54166666666666663</v>
      </c>
      <c r="O756" t="s">
        <v>3971</v>
      </c>
    </row>
    <row r="757" spans="1:15" ht="26.5" thickBot="1" x14ac:dyDescent="0.4">
      <c r="A757" s="116" t="s">
        <v>3329</v>
      </c>
      <c r="B757" s="119"/>
      <c r="C757" s="119"/>
      <c r="D75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57" s="136" t="s">
        <v>2899</v>
      </c>
      <c r="F757" s="185" t="str">
        <f>VLOOKUP(RTATimings[[#This Row],[Route Code]], TrueRouteCodes[], 2, FALSE)</f>
        <v>PANAJI-MIRAMAR BCH-DONAPAULA-GOA UNVRSTY-BAMBOLI GMC</v>
      </c>
      <c r="G757" s="178" t="s">
        <v>2832</v>
      </c>
      <c r="H757" s="194" t="str">
        <f>REPLACE(SUBSTITUTE(SUBSTITUTE(SUBSTITUTE(SUBSTITUTE(SUBSTITUTE(TRIM(RTATimings[[#This Row],[Dep Txt]]), ": ",":"), "a.m", "AM",1), "p.m", "PM"),"  AM"," AM"),"  PM", " PM"), 9,100,"")</f>
        <v>02:25 PM</v>
      </c>
      <c r="I757" s="195">
        <f>TIMEVALUE(RTATimings[[#This Row],[Dep Tm Txt]])</f>
        <v>0.60069444444444442</v>
      </c>
      <c r="N75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0.625</v>
      </c>
      <c r="O757" t="s">
        <v>3971</v>
      </c>
    </row>
    <row r="758" spans="1:15" ht="26.5" thickBot="1" x14ac:dyDescent="0.4">
      <c r="A758" s="116" t="s">
        <v>3329</v>
      </c>
      <c r="B758" s="119"/>
      <c r="C758" s="119"/>
      <c r="D75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58" s="136" t="s">
        <v>2899</v>
      </c>
      <c r="F758" s="185" t="str">
        <f>VLOOKUP(RTATimings[[#This Row],[Route Code]], TrueRouteCodes[], 2, FALSE)</f>
        <v>PANAJI-MIRAMAR BCH-DONAPAULA-GOA UNVRSTY-BAMBOLI GMC</v>
      </c>
      <c r="G758" s="178" t="s">
        <v>2893</v>
      </c>
      <c r="H758" s="194" t="str">
        <f>REPLACE(SUBSTITUTE(SUBSTITUTE(SUBSTITUTE(SUBSTITUTE(SUBSTITUTE(TRIM(RTATimings[[#This Row],[Dep Txt]]), ": ",":"), "a.m", "AM",1), "p.m", "PM"),"  AM"," AM"),"  PM", " PM"), 9,100,"")</f>
        <v>03:55 PM</v>
      </c>
      <c r="I758" s="195">
        <f>TIMEVALUE(RTATimings[[#This Row],[Dep Tm Txt]])</f>
        <v>0.66319444444444442</v>
      </c>
      <c r="N75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0.6875</v>
      </c>
      <c r="O758" t="s">
        <v>3971</v>
      </c>
    </row>
    <row r="759" spans="1:15" ht="26.5" thickBot="1" x14ac:dyDescent="0.4">
      <c r="A759" s="116" t="s">
        <v>3329</v>
      </c>
      <c r="B759" s="119"/>
      <c r="C759" s="119"/>
      <c r="D75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59" s="136" t="s">
        <v>2899</v>
      </c>
      <c r="F759" s="185" t="str">
        <f>VLOOKUP(RTATimings[[#This Row],[Route Code]], TrueRouteCodes[], 2, FALSE)</f>
        <v>PANAJI-MIRAMAR BCH-DONAPAULA-GOA UNVRSTY-BAMBOLI GMC</v>
      </c>
      <c r="G759" s="178" t="s">
        <v>3573</v>
      </c>
      <c r="H759" s="194" t="str">
        <f>REPLACE(SUBSTITUTE(SUBSTITUTE(SUBSTITUTE(SUBSTITUTE(SUBSTITUTE(TRIM(RTATimings[[#This Row],[Dep Txt]]), ": ",":"), "a.m", "AM",1), "p.m", "PM"),"  AM"," AM"),"  PM", " PM"), 9,100,"")</f>
        <v>05:25 PM</v>
      </c>
      <c r="I759" s="195">
        <f>TIMEVALUE(RTATimings[[#This Row],[Dep Tm Txt]])</f>
        <v>0.72569444444444453</v>
      </c>
      <c r="N75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0.75000000000000011</v>
      </c>
      <c r="O759" t="s">
        <v>3971</v>
      </c>
    </row>
    <row r="760" spans="1:15" ht="26.5" thickBot="1" x14ac:dyDescent="0.4">
      <c r="A760" s="116" t="s">
        <v>3329</v>
      </c>
      <c r="B760" s="119"/>
      <c r="C760" s="119"/>
      <c r="D76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60" s="136" t="s">
        <v>2899</v>
      </c>
      <c r="F760" s="185" t="str">
        <f>VLOOKUP(RTATimings[[#This Row],[Route Code]], TrueRouteCodes[], 2, FALSE)</f>
        <v>PANAJI-MIRAMAR BCH-DONAPAULA-GOA UNVRSTY-BAMBOLI GMC</v>
      </c>
      <c r="G760" s="178" t="s">
        <v>3532</v>
      </c>
      <c r="H760" s="194" t="str">
        <f>REPLACE(SUBSTITUTE(SUBSTITUTE(SUBSTITUTE(SUBSTITUTE(SUBSTITUTE(TRIM(RTATimings[[#This Row],[Dep Txt]]), ": ",":"), "a.m", "AM",1), "p.m", "PM"),"  AM"," AM"),"  PM", " PM"), 9,100,"")</f>
        <v>06:55 PM</v>
      </c>
      <c r="I760" s="195">
        <f>TIMEVALUE(RTATimings[[#This Row],[Dep Tm Txt]])</f>
        <v>0.78819444444444453</v>
      </c>
      <c r="N76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0.81250000000000011</v>
      </c>
      <c r="O760" t="s">
        <v>3971</v>
      </c>
    </row>
    <row r="761" spans="1:15" ht="17" thickBot="1" x14ac:dyDescent="0.4">
      <c r="A761" s="116" t="s">
        <v>3331</v>
      </c>
      <c r="B761" s="119"/>
      <c r="C761" s="119"/>
      <c r="D76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61" s="134" t="s">
        <v>2992</v>
      </c>
      <c r="F761" s="185" t="str">
        <f>VLOOKUP(RTATimings[[#This Row],[Route Code]], TrueRouteCodes[], 2, FALSE)</f>
        <v>DONAPAULA-MIRAMAR BCH-PANAJI</v>
      </c>
      <c r="G761" s="179" t="s">
        <v>3659</v>
      </c>
      <c r="H761" s="194" t="str">
        <f>REPLACE(SUBSTITUTE(SUBSTITUTE(SUBSTITUTE(SUBSTITUTE(SUBSTITUTE(TRIM(RTATimings[[#This Row],[Dep Txt]]), ": ",":"), "a.m", "AM",1), "p.m", "PM"),"  AM"," AM"),"  PM", " PM"), 9,100,"")</f>
        <v>7:20 AM</v>
      </c>
      <c r="I761" s="195">
        <f>TIMEVALUE(RTATimings[[#This Row],[Dep Tm Txt]])</f>
        <v>0.30555555555555552</v>
      </c>
      <c r="N76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0.30555555555555552</v>
      </c>
      <c r="O761" t="s">
        <v>3971</v>
      </c>
    </row>
    <row r="762" spans="1:15" ht="17" thickBot="1" x14ac:dyDescent="0.4">
      <c r="A762" s="116" t="s">
        <v>3331</v>
      </c>
      <c r="B762" s="119"/>
      <c r="C762" s="119"/>
      <c r="D76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62" s="134" t="s">
        <v>2992</v>
      </c>
      <c r="F762" s="185" t="str">
        <f>VLOOKUP(RTATimings[[#This Row],[Route Code]], TrueRouteCodes[], 2, FALSE)</f>
        <v>DONAPAULA-MIRAMAR BCH-PANAJI</v>
      </c>
      <c r="G762" s="179" t="s">
        <v>3681</v>
      </c>
      <c r="H762" s="194" t="str">
        <f>REPLACE(SUBSTITUTE(SUBSTITUTE(SUBSTITUTE(SUBSTITUTE(SUBSTITUTE(TRIM(RTATimings[[#This Row],[Dep Txt]]), ": ",":"), "a.m", "AM",1), "p.m", "PM"),"  AM"," AM"),"  PM", " PM"), 9,100,"")</f>
        <v>8:45 AM</v>
      </c>
      <c r="I762" s="195">
        <f>TIMEVALUE(RTATimings[[#This Row],[Dep Tm Txt]])</f>
        <v>0.36458333333333331</v>
      </c>
      <c r="N76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0.36458333333333331</v>
      </c>
      <c r="O762" t="s">
        <v>3971</v>
      </c>
    </row>
    <row r="763" spans="1:15" ht="17" thickBot="1" x14ac:dyDescent="0.4">
      <c r="A763" s="116" t="s">
        <v>3331</v>
      </c>
      <c r="B763" s="119"/>
      <c r="C763" s="119"/>
      <c r="D76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63" s="134" t="s">
        <v>2992</v>
      </c>
      <c r="F763" s="185" t="str">
        <f>VLOOKUP(RTATimings[[#This Row],[Route Code]], TrueRouteCodes[], 2, FALSE)</f>
        <v>DONAPAULA-MIRAMAR BCH-PANAJI</v>
      </c>
      <c r="G763" s="179" t="s">
        <v>2859</v>
      </c>
      <c r="H763" s="194" t="str">
        <f>REPLACE(SUBSTITUTE(SUBSTITUTE(SUBSTITUTE(SUBSTITUTE(SUBSTITUTE(TRIM(RTATimings[[#This Row],[Dep Txt]]), ": ",":"), "a.m", "AM",1), "p.m", "PM"),"  AM"," AM"),"  PM", " PM"), 9,100,"")</f>
        <v>10:10 AM</v>
      </c>
      <c r="I763" s="195">
        <f>TIMEVALUE(RTATimings[[#This Row],[Dep Tm Txt]])</f>
        <v>0.4236111111111111</v>
      </c>
      <c r="N76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0.4236111111111111</v>
      </c>
      <c r="O763" t="s">
        <v>3971</v>
      </c>
    </row>
    <row r="764" spans="1:15" ht="17" thickBot="1" x14ac:dyDescent="0.4">
      <c r="A764" s="116" t="s">
        <v>3331</v>
      </c>
      <c r="B764" s="119"/>
      <c r="C764" s="119"/>
      <c r="D76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64" s="134" t="s">
        <v>2992</v>
      </c>
      <c r="F764" s="185" t="str">
        <f>VLOOKUP(RTATimings[[#This Row],[Route Code]], TrueRouteCodes[], 2, FALSE)</f>
        <v>DONAPAULA-MIRAMAR BCH-PANAJI</v>
      </c>
      <c r="G764" s="179" t="s">
        <v>2837</v>
      </c>
      <c r="H764" s="194" t="str">
        <f>REPLACE(SUBSTITUTE(SUBSTITUTE(SUBSTITUTE(SUBSTITUTE(SUBSTITUTE(TRIM(RTATimings[[#This Row],[Dep Txt]]), ": ",":"), "a.m", "AM",1), "p.m", "PM"),"  AM"," AM"),"  PM", " PM"), 9,100,"")</f>
        <v>12:05 PM</v>
      </c>
      <c r="I764" s="195">
        <f>TIMEVALUE(RTATimings[[#This Row],[Dep Tm Txt]])</f>
        <v>0.50347222222222221</v>
      </c>
      <c r="N76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0.50347222222222221</v>
      </c>
      <c r="O764" t="s">
        <v>3971</v>
      </c>
    </row>
    <row r="765" spans="1:15" ht="17" thickBot="1" x14ac:dyDescent="0.4">
      <c r="A765" s="116" t="s">
        <v>3331</v>
      </c>
      <c r="B765" s="119"/>
      <c r="C765" s="119"/>
      <c r="D76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65" s="134" t="s">
        <v>2992</v>
      </c>
      <c r="F765" s="185" t="str">
        <f>VLOOKUP(RTATimings[[#This Row],[Route Code]], TrueRouteCodes[], 2, FALSE)</f>
        <v>DONAPAULA-MIRAMAR BCH-PANAJI</v>
      </c>
      <c r="G765" s="179" t="s">
        <v>3682</v>
      </c>
      <c r="H765" s="194" t="str">
        <f>REPLACE(SUBSTITUTE(SUBSTITUTE(SUBSTITUTE(SUBSTITUTE(SUBSTITUTE(TRIM(RTATimings[[#This Row],[Dep Txt]]), ": ",":"), "a.m", "AM",1), "p.m", "PM"),"  AM"," AM"),"  PM", " PM"), 9,100,"")</f>
        <v>1:40 PM</v>
      </c>
      <c r="I765" s="195">
        <f>TIMEVALUE(RTATimings[[#This Row],[Dep Tm Txt]])</f>
        <v>0.56944444444444442</v>
      </c>
      <c r="N76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0.56944444444444442</v>
      </c>
      <c r="O765" t="s">
        <v>3971</v>
      </c>
    </row>
    <row r="766" spans="1:15" ht="17" thickBot="1" x14ac:dyDescent="0.4">
      <c r="A766" s="116" t="s">
        <v>3331</v>
      </c>
      <c r="B766" s="119"/>
      <c r="C766" s="119"/>
      <c r="D76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66" s="134" t="s">
        <v>2992</v>
      </c>
      <c r="F766" s="185" t="str">
        <f>VLOOKUP(RTATimings[[#This Row],[Route Code]], TrueRouteCodes[], 2, FALSE)</f>
        <v>DONAPAULA-MIRAMAR BCH-PANAJI</v>
      </c>
      <c r="G766" s="179" t="s">
        <v>3684</v>
      </c>
      <c r="H766" s="194" t="str">
        <f>REPLACE(SUBSTITUTE(SUBSTITUTE(SUBSTITUTE(SUBSTITUTE(SUBSTITUTE(TRIM(RTATimings[[#This Row],[Dep Txt]]), ": ",":"), "a.m", "AM",1), "p.m", "PM"),"  AM"," AM"),"  PM", " PM"), 9,100,"")</f>
        <v>3:20 PM</v>
      </c>
      <c r="I766" s="195">
        <f>TIMEVALUE(RTATimings[[#This Row],[Dep Tm Txt]])</f>
        <v>0.63888888888888895</v>
      </c>
      <c r="N76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0.63888888888888895</v>
      </c>
      <c r="O766" t="s">
        <v>3971</v>
      </c>
    </row>
    <row r="767" spans="1:15" ht="17" thickBot="1" x14ac:dyDescent="0.4">
      <c r="A767" s="116" t="s">
        <v>3331</v>
      </c>
      <c r="B767" s="119"/>
      <c r="C767" s="119"/>
      <c r="D76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67" s="134" t="s">
        <v>2992</v>
      </c>
      <c r="F767" s="185" t="str">
        <f>VLOOKUP(RTATimings[[#This Row],[Route Code]], TrueRouteCodes[], 2, FALSE)</f>
        <v>DONAPAULA-MIRAMAR BCH-PANAJI</v>
      </c>
      <c r="G767" s="179" t="s">
        <v>3686</v>
      </c>
      <c r="H767" s="194" t="str">
        <f>REPLACE(SUBSTITUTE(SUBSTITUTE(SUBSTITUTE(SUBSTITUTE(SUBSTITUTE(TRIM(RTATimings[[#This Row],[Dep Txt]]), ": ",":"), "a.m", "AM",1), "p.m", "PM"),"  AM"," AM"),"  PM", " PM"), 9,100,"")</f>
        <v>4:50 PM</v>
      </c>
      <c r="I767" s="195">
        <f>TIMEVALUE(RTATimings[[#This Row],[Dep Tm Txt]])</f>
        <v>0.70138888888888884</v>
      </c>
      <c r="N76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0.70138888888888884</v>
      </c>
      <c r="O767" t="s">
        <v>3971</v>
      </c>
    </row>
    <row r="768" spans="1:15" ht="17" thickBot="1" x14ac:dyDescent="0.4">
      <c r="A768" s="116" t="s">
        <v>3331</v>
      </c>
      <c r="B768" s="119"/>
      <c r="C768" s="119"/>
      <c r="D76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68" s="134" t="s">
        <v>2992</v>
      </c>
      <c r="F768" s="185" t="str">
        <f>VLOOKUP(RTATimings[[#This Row],[Route Code]], TrueRouteCodes[], 2, FALSE)</f>
        <v>DONAPAULA-MIRAMAR BCH-PANAJI</v>
      </c>
      <c r="G768" s="179" t="s">
        <v>2849</v>
      </c>
      <c r="H768" s="194" t="str">
        <f>REPLACE(SUBSTITUTE(SUBSTITUTE(SUBSTITUTE(SUBSTITUTE(SUBSTITUTE(TRIM(RTATimings[[#This Row],[Dep Txt]]), ": ",":"), "a.m", "AM",1), "p.m", "PM"),"  AM"," AM"),"  PM", " PM"), 9,100,"")</f>
        <v>5:55 PM</v>
      </c>
      <c r="I768" s="195">
        <f>TIMEVALUE(RTATimings[[#This Row],[Dep Tm Txt]])</f>
        <v>0.74652777777777779</v>
      </c>
      <c r="N76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0.74652777777777779</v>
      </c>
      <c r="O768" t="s">
        <v>3971</v>
      </c>
    </row>
    <row r="769" spans="1:15" ht="17" thickBot="1" x14ac:dyDescent="0.4">
      <c r="A769" s="116" t="s">
        <v>3331</v>
      </c>
      <c r="B769" s="119"/>
      <c r="C769" s="119"/>
      <c r="D76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69" s="134" t="s">
        <v>2992</v>
      </c>
      <c r="F769" s="185" t="str">
        <f>VLOOKUP(RTATimings[[#This Row],[Route Code]], TrueRouteCodes[], 2, FALSE)</f>
        <v>DONAPAULA-MIRAMAR BCH-PANAJI</v>
      </c>
      <c r="G769" s="179" t="s">
        <v>3689</v>
      </c>
      <c r="H769" s="194" t="str">
        <f>REPLACE(SUBSTITUTE(SUBSTITUTE(SUBSTITUTE(SUBSTITUTE(SUBSTITUTE(TRIM(RTATimings[[#This Row],[Dep Txt]]), ": ",":"), "a.m", "AM",1), "p.m", "PM"),"  AM"," AM"),"  PM", " PM"), 9,100,"")</f>
        <v>8:10 PM</v>
      </c>
      <c r="I769" s="195">
        <f>TIMEVALUE(RTATimings[[#This Row],[Dep Tm Txt]])</f>
        <v>0.84027777777777779</v>
      </c>
      <c r="N76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0.84027777777777779</v>
      </c>
      <c r="O769" t="s">
        <v>3971</v>
      </c>
    </row>
    <row r="770" spans="1:15" ht="17" thickBot="1" x14ac:dyDescent="0.4">
      <c r="A770" s="116" t="s">
        <v>3331</v>
      </c>
      <c r="B770" s="119"/>
      <c r="C770" s="119"/>
      <c r="D77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70" s="134" t="s">
        <v>3003</v>
      </c>
      <c r="F770" s="185" t="str">
        <f>VLOOKUP(RTATimings[[#This Row],[Route Code]], TrueRouteCodes[], 2, FALSE)</f>
        <v>PANAJI-MIRAMAR BCH-DONAPAULA</v>
      </c>
      <c r="G770" s="177" t="s">
        <v>3680</v>
      </c>
      <c r="H770" s="194" t="str">
        <f>REPLACE(SUBSTITUTE(SUBSTITUTE(SUBSTITUTE(SUBSTITUTE(SUBSTITUTE(TRIM(RTATimings[[#This Row],[Dep Txt]]), ": ",":"), "a.m", "AM",1), "p.m", "PM"),"  AM"," AM"),"  PM", " PM"), 9,100,"")</f>
        <v>8:00 AM</v>
      </c>
      <c r="I770" s="195">
        <f>TIMEVALUE(RTATimings[[#This Row],[Dep Tm Txt]])</f>
        <v>0.33333333333333331</v>
      </c>
      <c r="N77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0.33333333333333331</v>
      </c>
      <c r="O770" t="s">
        <v>3971</v>
      </c>
    </row>
    <row r="771" spans="1:15" ht="17" thickBot="1" x14ac:dyDescent="0.4">
      <c r="A771" s="116" t="s">
        <v>3331</v>
      </c>
      <c r="B771" s="119"/>
      <c r="C771" s="119"/>
      <c r="D77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71" s="134" t="s">
        <v>3003</v>
      </c>
      <c r="F771" s="185" t="str">
        <f>VLOOKUP(RTATimings[[#This Row],[Route Code]], TrueRouteCodes[], 2, FALSE)</f>
        <v>PANAJI-MIRAMAR BCH-DONAPAULA</v>
      </c>
      <c r="G771" s="177" t="s">
        <v>2844</v>
      </c>
      <c r="H771" s="194" t="str">
        <f>REPLACE(SUBSTITUTE(SUBSTITUTE(SUBSTITUTE(SUBSTITUTE(SUBSTITUTE(TRIM(RTATimings[[#This Row],[Dep Txt]]), ": ",":"), "a.m", "AM",1), "p.m", "PM"),"  AM"," AM"),"  PM", " PM"), 9,100,"")</f>
        <v>9:30 AM</v>
      </c>
      <c r="I771" s="195">
        <f>TIMEVALUE(RTATimings[[#This Row],[Dep Tm Txt]])</f>
        <v>0.39583333333333331</v>
      </c>
      <c r="N77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0.39583333333333331</v>
      </c>
      <c r="O771" t="s">
        <v>3971</v>
      </c>
    </row>
    <row r="772" spans="1:15" ht="17" thickBot="1" x14ac:dyDescent="0.4">
      <c r="A772" s="116" t="s">
        <v>3331</v>
      </c>
      <c r="B772" s="119"/>
      <c r="C772" s="119"/>
      <c r="D77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72" s="134" t="s">
        <v>3003</v>
      </c>
      <c r="F772" s="185" t="str">
        <f>VLOOKUP(RTATimings[[#This Row],[Route Code]], TrueRouteCodes[], 2, FALSE)</f>
        <v>PANAJI-MIRAMAR BCH-DONAPAULA</v>
      </c>
      <c r="G772" s="177" t="s">
        <v>3625</v>
      </c>
      <c r="H772" s="194" t="str">
        <f>REPLACE(SUBSTITUTE(SUBSTITUTE(SUBSTITUTE(SUBSTITUTE(SUBSTITUTE(TRIM(RTATimings[[#This Row],[Dep Txt]]), ": ",":"), "a.m", "AM",1), "p.m", "PM"),"  AM"," AM"),"  PM", " PM"), 9,100,"")</f>
        <v>11:20 AM</v>
      </c>
      <c r="I772" s="195">
        <f>TIMEVALUE(RTATimings[[#This Row],[Dep Tm Txt]])</f>
        <v>0.47222222222222227</v>
      </c>
      <c r="N77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0.47222222222222227</v>
      </c>
      <c r="O772" t="s">
        <v>3971</v>
      </c>
    </row>
    <row r="773" spans="1:15" ht="17" thickBot="1" x14ac:dyDescent="0.4">
      <c r="A773" s="116" t="s">
        <v>3331</v>
      </c>
      <c r="B773" s="119"/>
      <c r="C773" s="119"/>
      <c r="D77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73" s="134" t="s">
        <v>3003</v>
      </c>
      <c r="F773" s="185" t="str">
        <f>VLOOKUP(RTATimings[[#This Row],[Route Code]], TrueRouteCodes[], 2, FALSE)</f>
        <v>PANAJI-MIRAMAR BCH-DONAPAULA</v>
      </c>
      <c r="G773" s="177" t="s">
        <v>3555</v>
      </c>
      <c r="H773" s="194" t="str">
        <f>REPLACE(SUBSTITUTE(SUBSTITUTE(SUBSTITUTE(SUBSTITUTE(SUBSTITUTE(TRIM(RTATimings[[#This Row],[Dep Txt]]), ": ",":"), "a.m", "AM",1), "p.m", "PM"),"  AM"," AM"),"  PM", " PM"), 9,100,"")</f>
        <v>12:55 PM</v>
      </c>
      <c r="I773" s="195">
        <f>TIMEVALUE(RTATimings[[#This Row],[Dep Tm Txt]])</f>
        <v>0.53819444444444442</v>
      </c>
      <c r="N77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0.53819444444444442</v>
      </c>
      <c r="O773" t="s">
        <v>3971</v>
      </c>
    </row>
    <row r="774" spans="1:15" ht="17" thickBot="1" x14ac:dyDescent="0.4">
      <c r="A774" s="116" t="s">
        <v>3331</v>
      </c>
      <c r="B774" s="119"/>
      <c r="C774" s="119"/>
      <c r="D77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74" s="134" t="s">
        <v>3003</v>
      </c>
      <c r="F774" s="185" t="str">
        <f>VLOOKUP(RTATimings[[#This Row],[Route Code]], TrueRouteCodes[], 2, FALSE)</f>
        <v>PANAJI-MIRAMAR BCH-DONAPAULA</v>
      </c>
      <c r="G774" s="177" t="s">
        <v>3683</v>
      </c>
      <c r="H774" s="194" t="str">
        <f>REPLACE(SUBSTITUTE(SUBSTITUTE(SUBSTITUTE(SUBSTITUTE(SUBSTITUTE(TRIM(RTATimings[[#This Row],[Dep Txt]]), ": ",":"), "a.m", "AM",1), "p.m", "PM"),"  AM"," AM"),"  PM", " PM"), 9,100,"")</f>
        <v>2:25 PM</v>
      </c>
      <c r="I774" s="195">
        <f>TIMEVALUE(RTATimings[[#This Row],[Dep Tm Txt]])</f>
        <v>0.60069444444444442</v>
      </c>
      <c r="N77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0.60069444444444442</v>
      </c>
      <c r="O774" t="s">
        <v>3971</v>
      </c>
    </row>
    <row r="775" spans="1:15" ht="17" thickBot="1" x14ac:dyDescent="0.4">
      <c r="A775" s="116" t="s">
        <v>3331</v>
      </c>
      <c r="B775" s="119"/>
      <c r="C775" s="119"/>
      <c r="D77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75" s="134" t="s">
        <v>3003</v>
      </c>
      <c r="F775" s="185" t="str">
        <f>VLOOKUP(RTATimings[[#This Row],[Route Code]], TrueRouteCodes[], 2, FALSE)</f>
        <v>PANAJI-MIRAMAR BCH-DONAPAULA</v>
      </c>
      <c r="G775" s="177" t="s">
        <v>3685</v>
      </c>
      <c r="H775" s="194" t="str">
        <f>REPLACE(SUBSTITUTE(SUBSTITUTE(SUBSTITUTE(SUBSTITUTE(SUBSTITUTE(TRIM(RTATimings[[#This Row],[Dep Txt]]), ": ",":"), "a.m", "AM",1), "p.m", "PM"),"  AM"," AM"),"  PM", " PM"), 9,100,"")</f>
        <v>4:10 PM</v>
      </c>
      <c r="I775" s="195">
        <f>TIMEVALUE(RTATimings[[#This Row],[Dep Tm Txt]])</f>
        <v>0.67361111111111116</v>
      </c>
      <c r="N77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0.67361111111111116</v>
      </c>
      <c r="O775" t="s">
        <v>3971</v>
      </c>
    </row>
    <row r="776" spans="1:15" ht="17" thickBot="1" x14ac:dyDescent="0.4">
      <c r="A776" s="116" t="s">
        <v>3331</v>
      </c>
      <c r="B776" s="119"/>
      <c r="C776" s="119"/>
      <c r="D77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76" s="134" t="s">
        <v>3003</v>
      </c>
      <c r="F776" s="185" t="str">
        <f>VLOOKUP(RTATimings[[#This Row],[Route Code]], TrueRouteCodes[], 2, FALSE)</f>
        <v>PANAJI-MIRAMAR BCH-DONAPAULA</v>
      </c>
      <c r="G776" s="177" t="s">
        <v>3687</v>
      </c>
      <c r="H776" s="194" t="str">
        <f>REPLACE(SUBSTITUTE(SUBSTITUTE(SUBSTITUTE(SUBSTITUTE(SUBSTITUTE(TRIM(RTATimings[[#This Row],[Dep Txt]]), ": ",":"), "a.m", "AM",1), "p.m", "PM"),"  AM"," AM"),"  PM", " PM"), 9,100,"")</f>
        <v>5:25 PM</v>
      </c>
      <c r="I776" s="195">
        <f>TIMEVALUE(RTATimings[[#This Row],[Dep Tm Txt]])</f>
        <v>0.72569444444444453</v>
      </c>
      <c r="N77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0.72569444444444453</v>
      </c>
      <c r="O776" t="s">
        <v>3971</v>
      </c>
    </row>
    <row r="777" spans="1:15" ht="17" thickBot="1" x14ac:dyDescent="0.4">
      <c r="A777" s="116" t="s">
        <v>3331</v>
      </c>
      <c r="B777" s="119"/>
      <c r="C777" s="119"/>
      <c r="D77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77" s="134" t="s">
        <v>3003</v>
      </c>
      <c r="F777" s="185" t="str">
        <f>VLOOKUP(RTATimings[[#This Row],[Route Code]], TrueRouteCodes[], 2, FALSE)</f>
        <v>PANAJI-MIRAMAR BCH-DONAPAULA</v>
      </c>
      <c r="G777" s="177" t="s">
        <v>3688</v>
      </c>
      <c r="H777" s="194" t="str">
        <f>REPLACE(SUBSTITUTE(SUBSTITUTE(SUBSTITUTE(SUBSTITUTE(SUBSTITUTE(TRIM(RTATimings[[#This Row],[Dep Txt]]), ": ",":"), "a.m", "AM",1), "p.m", "PM"),"  AM"," AM"),"  PM", " PM"), 9,100,"")</f>
        <v>6:30 PM</v>
      </c>
      <c r="I777" s="195">
        <f>TIMEVALUE(RTATimings[[#This Row],[Dep Tm Txt]])</f>
        <v>0.77083333333333337</v>
      </c>
      <c r="N77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0.77083333333333337</v>
      </c>
      <c r="O777" t="s">
        <v>3971</v>
      </c>
    </row>
    <row r="778" spans="1:15" ht="17" thickBot="1" x14ac:dyDescent="0.4">
      <c r="A778" s="116" t="s">
        <v>3331</v>
      </c>
      <c r="B778" s="119"/>
      <c r="C778" s="119"/>
      <c r="D77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78" s="134" t="s">
        <v>3003</v>
      </c>
      <c r="F778" s="185" t="str">
        <f>VLOOKUP(RTATimings[[#This Row],[Route Code]], TrueRouteCodes[], 2, FALSE)</f>
        <v>PANAJI-MIRAMAR BCH-DONAPAULA</v>
      </c>
      <c r="G778" s="177" t="s">
        <v>3689</v>
      </c>
      <c r="H778" s="194" t="str">
        <f>REPLACE(SUBSTITUTE(SUBSTITUTE(SUBSTITUTE(SUBSTITUTE(SUBSTITUTE(TRIM(RTATimings[[#This Row],[Dep Txt]]), ": ",":"), "a.m", "AM",1), "p.m", "PM"),"  AM"," AM"),"  PM", " PM"), 9,100,"")</f>
        <v>8:10 PM</v>
      </c>
      <c r="I778" s="195">
        <f>TIMEVALUE(RTATimings[[#This Row],[Dep Tm Txt]])</f>
        <v>0.84027777777777779</v>
      </c>
      <c r="N77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0.84027777777777779</v>
      </c>
      <c r="O778" t="s">
        <v>3971</v>
      </c>
    </row>
    <row r="779" spans="1:15" ht="17" thickBot="1" x14ac:dyDescent="0.4">
      <c r="A779" s="116" t="s">
        <v>3333</v>
      </c>
      <c r="B779" s="119"/>
      <c r="C779" s="119"/>
      <c r="D77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79" s="134" t="s">
        <v>2992</v>
      </c>
      <c r="F779" s="185" t="str">
        <f>VLOOKUP(RTATimings[[#This Row],[Route Code]], TrueRouteCodes[], 2, FALSE)</f>
        <v>DONAPAULA-MIRAMAR BCH-PANAJI</v>
      </c>
      <c r="G779" s="176" t="s">
        <v>3556</v>
      </c>
      <c r="H779" s="194" t="str">
        <f>REPLACE(SUBSTITUTE(SUBSTITUTE(SUBSTITUTE(SUBSTITUTE(SUBSTITUTE(TRIM(RTATimings[[#This Row],[Dep Txt]]), ": ",":"), "a.m", "AM",1), "p.m", "PM"),"  AM"," AM"),"  PM", " PM"), 9,100,"")</f>
        <v>07:35 AM</v>
      </c>
      <c r="I779" s="195">
        <f>TIMEVALUE(RTATimings[[#This Row],[Dep Tm Txt]])</f>
        <v>0.31597222222222221</v>
      </c>
      <c r="N77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0.31597222222222221</v>
      </c>
      <c r="O779" t="s">
        <v>3971</v>
      </c>
    </row>
    <row r="780" spans="1:15" ht="17" thickBot="1" x14ac:dyDescent="0.4">
      <c r="A780" s="116" t="s">
        <v>3333</v>
      </c>
      <c r="B780" s="119"/>
      <c r="C780" s="119"/>
      <c r="D78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80" s="134" t="s">
        <v>2992</v>
      </c>
      <c r="F780" s="185" t="str">
        <f>VLOOKUP(RTATimings[[#This Row],[Route Code]], TrueRouteCodes[], 2, FALSE)</f>
        <v>DONAPAULA-MIRAMAR BCH-PANAJI</v>
      </c>
      <c r="G780" s="176" t="s">
        <v>3429</v>
      </c>
      <c r="H780" s="194" t="str">
        <f>REPLACE(SUBSTITUTE(SUBSTITUTE(SUBSTITUTE(SUBSTITUTE(SUBSTITUTE(TRIM(RTATimings[[#This Row],[Dep Txt]]), ": ",":"), "a.m", "AM",1), "p.m", "PM"),"  AM"," AM"),"  PM", " PM"), 9,100,"")</f>
        <v>09:05 AM</v>
      </c>
      <c r="I780" s="195">
        <f>TIMEVALUE(RTATimings[[#This Row],[Dep Tm Txt]])</f>
        <v>0.37847222222222227</v>
      </c>
      <c r="N78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0.37847222222222227</v>
      </c>
      <c r="O780" t="s">
        <v>3971</v>
      </c>
    </row>
    <row r="781" spans="1:15" ht="17" thickBot="1" x14ac:dyDescent="0.4">
      <c r="A781" s="116" t="s">
        <v>3333</v>
      </c>
      <c r="B781" s="119"/>
      <c r="C781" s="119"/>
      <c r="D78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81" s="134" t="s">
        <v>2992</v>
      </c>
      <c r="F781" s="185" t="str">
        <f>VLOOKUP(RTATimings[[#This Row],[Route Code]], TrueRouteCodes[], 2, FALSE)</f>
        <v>DONAPAULA-MIRAMAR BCH-PANAJI</v>
      </c>
      <c r="G781" s="176" t="s">
        <v>3553</v>
      </c>
      <c r="H781" s="194" t="str">
        <f>REPLACE(SUBSTITUTE(SUBSTITUTE(SUBSTITUTE(SUBSTITUTE(SUBSTITUTE(TRIM(RTATimings[[#This Row],[Dep Txt]]), ": ",":"), "a.m", "AM",1), "p.m", "PM"),"  AM"," AM"),"  PM", " PM"), 9,100,"")</f>
        <v>10:25 AM</v>
      </c>
      <c r="I781" s="195">
        <f>TIMEVALUE(RTATimings[[#This Row],[Dep Tm Txt]])</f>
        <v>0.43402777777777773</v>
      </c>
      <c r="N78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0.43402777777777773</v>
      </c>
      <c r="O781" t="s">
        <v>3971</v>
      </c>
    </row>
    <row r="782" spans="1:15" ht="17" thickBot="1" x14ac:dyDescent="0.4">
      <c r="A782" s="116" t="s">
        <v>3333</v>
      </c>
      <c r="B782" s="119"/>
      <c r="C782" s="119"/>
      <c r="D78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82" s="134" t="s">
        <v>2992</v>
      </c>
      <c r="F782" s="185" t="str">
        <f>VLOOKUP(RTATimings[[#This Row],[Route Code]], TrueRouteCodes[], 2, FALSE)</f>
        <v>DONAPAULA-MIRAMAR BCH-PANAJI</v>
      </c>
      <c r="G782" s="176" t="s">
        <v>3690</v>
      </c>
      <c r="H782" s="194" t="str">
        <f>REPLACE(SUBSTITUTE(SUBSTITUTE(SUBSTITUTE(SUBSTITUTE(SUBSTITUTE(TRIM(RTATimings[[#This Row],[Dep Txt]]), ": ",":"), "a.m", "AM",1), "p.m", "PM"),"  AM"," AM"),"  PM", " PM"), 9,100,"")</f>
        <v>12:15 P.</v>
      </c>
      <c r="I782" s="195">
        <f>TIMEVALUE(RTATimings[[#This Row],[Dep Tm Txt]])</f>
        <v>0.51041666666666663</v>
      </c>
      <c r="N78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0.51041666666666663</v>
      </c>
      <c r="O782" t="s">
        <v>3971</v>
      </c>
    </row>
    <row r="783" spans="1:15" ht="17" thickBot="1" x14ac:dyDescent="0.4">
      <c r="A783" s="116" t="s">
        <v>3333</v>
      </c>
      <c r="B783" s="119"/>
      <c r="C783" s="119"/>
      <c r="D78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83" s="134" t="s">
        <v>2992</v>
      </c>
      <c r="F783" s="185" t="str">
        <f>VLOOKUP(RTATimings[[#This Row],[Route Code]], TrueRouteCodes[], 2, FALSE)</f>
        <v>DONAPAULA-MIRAMAR BCH-PANAJI</v>
      </c>
      <c r="G783" s="176" t="s">
        <v>2825</v>
      </c>
      <c r="H783" s="194" t="str">
        <f>REPLACE(SUBSTITUTE(SUBSTITUTE(SUBSTITUTE(SUBSTITUTE(SUBSTITUTE(TRIM(RTATimings[[#This Row],[Dep Txt]]), ": ",":"), "a.m", "AM",1), "p.m", "PM"),"  AM"," AM"),"  PM", " PM"), 9,100,"")</f>
        <v>01:35 PM</v>
      </c>
      <c r="I783" s="195">
        <f>TIMEVALUE(RTATimings[[#This Row],[Dep Tm Txt]])</f>
        <v>0.56597222222222221</v>
      </c>
      <c r="N78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0.56597222222222221</v>
      </c>
      <c r="O783" t="s">
        <v>3971</v>
      </c>
    </row>
    <row r="784" spans="1:15" ht="17" thickBot="1" x14ac:dyDescent="0.4">
      <c r="A784" s="116" t="s">
        <v>3333</v>
      </c>
      <c r="B784" s="119"/>
      <c r="C784" s="119"/>
      <c r="D78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84" s="134" t="s">
        <v>2992</v>
      </c>
      <c r="F784" s="185" t="str">
        <f>VLOOKUP(RTATimings[[#This Row],[Route Code]], TrueRouteCodes[], 2, FALSE)</f>
        <v>DONAPAULA-MIRAMAR BCH-PANAJI</v>
      </c>
      <c r="G784" s="176" t="s">
        <v>2826</v>
      </c>
      <c r="H784" s="194" t="str">
        <f>REPLACE(SUBSTITUTE(SUBSTITUTE(SUBSTITUTE(SUBSTITUTE(SUBSTITUTE(TRIM(RTATimings[[#This Row],[Dep Txt]]), ": ",":"), "a.m", "AM",1), "p.m", "PM"),"  AM"," AM"),"  PM", " PM"), 9,100,"")</f>
        <v>03:15 PM</v>
      </c>
      <c r="I784" s="195">
        <f>TIMEVALUE(RTATimings[[#This Row],[Dep Tm Txt]])</f>
        <v>0.63541666666666663</v>
      </c>
      <c r="N78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0.63541666666666663</v>
      </c>
      <c r="O784" t="s">
        <v>3971</v>
      </c>
    </row>
    <row r="785" spans="1:15" ht="17" thickBot="1" x14ac:dyDescent="0.4">
      <c r="A785" s="116" t="s">
        <v>3333</v>
      </c>
      <c r="B785" s="119"/>
      <c r="C785" s="119"/>
      <c r="D78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85" s="134" t="s">
        <v>2992</v>
      </c>
      <c r="F785" s="185" t="str">
        <f>VLOOKUP(RTATimings[[#This Row],[Route Code]], TrueRouteCodes[], 2, FALSE)</f>
        <v>DONAPAULA-MIRAMAR BCH-PANAJI</v>
      </c>
      <c r="G785" s="176" t="s">
        <v>2827</v>
      </c>
      <c r="H785" s="194" t="str">
        <f>REPLACE(SUBSTITUTE(SUBSTITUTE(SUBSTITUTE(SUBSTITUTE(SUBSTITUTE(TRIM(RTATimings[[#This Row],[Dep Txt]]), ": ",":"), "a.m", "AM",1), "p.m", "PM"),"  AM"," AM"),"  PM", " PM"), 9,100,"")</f>
        <v>04:40 PM</v>
      </c>
      <c r="I785" s="195">
        <f>TIMEVALUE(RTATimings[[#This Row],[Dep Tm Txt]])</f>
        <v>0.69444444444444453</v>
      </c>
      <c r="N78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0.69444444444444453</v>
      </c>
      <c r="O785" t="s">
        <v>3971</v>
      </c>
    </row>
    <row r="786" spans="1:15" ht="17" thickBot="1" x14ac:dyDescent="0.4">
      <c r="A786" s="116" t="s">
        <v>3333</v>
      </c>
      <c r="B786" s="119"/>
      <c r="C786" s="119"/>
      <c r="D78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86" s="134" t="s">
        <v>2992</v>
      </c>
      <c r="F786" s="185" t="str">
        <f>VLOOKUP(RTATimings[[#This Row],[Route Code]], TrueRouteCodes[], 2, FALSE)</f>
        <v>DONAPAULA-MIRAMAR BCH-PANAJI</v>
      </c>
      <c r="G786" s="176" t="s">
        <v>2804</v>
      </c>
      <c r="H786" s="194" t="str">
        <f>REPLACE(SUBSTITUTE(SUBSTITUTE(SUBSTITUTE(SUBSTITUTE(SUBSTITUTE(TRIM(RTATimings[[#This Row],[Dep Txt]]), ": ",":"), "a.m", "AM",1), "p.m", "PM"),"  AM"," AM"),"  PM", " PM"), 9,100,"")</f>
        <v>05:50 PM</v>
      </c>
      <c r="I786" s="195">
        <f>TIMEVALUE(RTATimings[[#This Row],[Dep Tm Txt]])</f>
        <v>0.74305555555555547</v>
      </c>
      <c r="N78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0.74305555555555547</v>
      </c>
      <c r="O786" t="s">
        <v>3971</v>
      </c>
    </row>
    <row r="787" spans="1:15" ht="17" thickBot="1" x14ac:dyDescent="0.4">
      <c r="A787" s="116" t="s">
        <v>3333</v>
      </c>
      <c r="B787" s="119"/>
      <c r="C787" s="119"/>
      <c r="D787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87" s="134" t="s">
        <v>2992</v>
      </c>
      <c r="F787" s="185" t="str">
        <f>VLOOKUP(RTATimings[[#This Row],[Route Code]], TrueRouteCodes[], 2, FALSE)</f>
        <v>DONAPAULA-MIRAMAR BCH-PANAJI</v>
      </c>
      <c r="G787" s="176" t="s">
        <v>3694</v>
      </c>
      <c r="H787" s="194" t="str">
        <f>REPLACE(SUBSTITUTE(SUBSTITUTE(SUBSTITUTE(SUBSTITUTE(SUBSTITUTE(TRIM(RTATimings[[#This Row],[Dep Txt]]), ": ",":"), "a.m", "AM",1), "p.m", "PM"),"  AM"," AM"),"  PM", " PM"), 9,100,"")</f>
        <v>07:25 PM</v>
      </c>
      <c r="I787" s="195">
        <f>TIMEVALUE(RTATimings[[#This Row],[Dep Tm Txt]])</f>
        <v>0.80902777777777779</v>
      </c>
      <c r="N78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0.80902777777777779</v>
      </c>
      <c r="O787" t="s">
        <v>3971</v>
      </c>
    </row>
    <row r="788" spans="1:15" ht="17" thickBot="1" x14ac:dyDescent="0.4">
      <c r="A788" s="116" t="s">
        <v>3333</v>
      </c>
      <c r="B788" s="119"/>
      <c r="C788" s="119"/>
      <c r="D788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88" s="134" t="s">
        <v>3003</v>
      </c>
      <c r="F788" s="185" t="str">
        <f>VLOOKUP(RTATimings[[#This Row],[Route Code]], TrueRouteCodes[], 2, FALSE)</f>
        <v>PANAJI-MIRAMAR BCH-DONAPAULA</v>
      </c>
      <c r="G788" s="175" t="s">
        <v>2954</v>
      </c>
      <c r="H788" s="194" t="str">
        <f>REPLACE(SUBSTITUTE(SUBSTITUTE(SUBSTITUTE(SUBSTITUTE(SUBSTITUTE(TRIM(RTATimings[[#This Row],[Dep Txt]]), ": ",":"), "a.m", "AM",1), "p.m", "PM"),"  AM"," AM"),"  PM", " PM"), 9,100,"")</f>
        <v>08:25 AM</v>
      </c>
      <c r="I788" s="195">
        <f>TIMEVALUE(RTATimings[[#This Row],[Dep Tm Txt]])</f>
        <v>0.35069444444444442</v>
      </c>
      <c r="N78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0.35069444444444442</v>
      </c>
      <c r="O788" t="s">
        <v>3971</v>
      </c>
    </row>
    <row r="789" spans="1:15" ht="17" thickBot="1" x14ac:dyDescent="0.4">
      <c r="A789" s="116" t="s">
        <v>3333</v>
      </c>
      <c r="B789" s="119"/>
      <c r="C789" s="119"/>
      <c r="D789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89" s="134" t="s">
        <v>3003</v>
      </c>
      <c r="F789" s="185" t="str">
        <f>VLOOKUP(RTATimings[[#This Row],[Route Code]], TrueRouteCodes[], 2, FALSE)</f>
        <v>PANAJI-MIRAMAR BCH-DONAPAULA</v>
      </c>
      <c r="G789" s="175" t="s">
        <v>2799</v>
      </c>
      <c r="H789" s="194" t="str">
        <f>REPLACE(SUBSTITUTE(SUBSTITUTE(SUBSTITUTE(SUBSTITUTE(SUBSTITUTE(TRIM(RTATimings[[#This Row],[Dep Txt]]), ": ",":"), "a.m", "AM",1), "p.m", "PM"),"  AM"," AM"),"  PM", " PM"), 9,100,"")</f>
        <v>09:50 AM</v>
      </c>
      <c r="I789" s="195">
        <f>TIMEVALUE(RTATimings[[#This Row],[Dep Tm Txt]])</f>
        <v>0.40972222222222227</v>
      </c>
      <c r="N78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0.40972222222222227</v>
      </c>
      <c r="O789" t="s">
        <v>3971</v>
      </c>
    </row>
    <row r="790" spans="1:15" ht="17" thickBot="1" x14ac:dyDescent="0.4">
      <c r="A790" s="116" t="s">
        <v>3333</v>
      </c>
      <c r="B790" s="119"/>
      <c r="C790" s="119"/>
      <c r="D790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90" s="134" t="s">
        <v>3003</v>
      </c>
      <c r="F790" s="185" t="str">
        <f>VLOOKUP(RTATimings[[#This Row],[Route Code]], TrueRouteCodes[], 2, FALSE)</f>
        <v>PANAJI-MIRAMAR BCH-DONAPAULA</v>
      </c>
      <c r="G790" s="175" t="s">
        <v>2860</v>
      </c>
      <c r="H790" s="194" t="str">
        <f>REPLACE(SUBSTITUTE(SUBSTITUTE(SUBSTITUTE(SUBSTITUTE(SUBSTITUTE(TRIM(RTATimings[[#This Row],[Dep Txt]]), ": ",":"), "a.m", "AM",1), "p.m", "PM"),"  AM"," AM"),"  PM", " PM"), 9,100,"")</f>
        <v>11:35 AM</v>
      </c>
      <c r="I790" s="195">
        <f>TIMEVALUE(RTATimings[[#This Row],[Dep Tm Txt]])</f>
        <v>0.4826388888888889</v>
      </c>
      <c r="N79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0.4826388888888889</v>
      </c>
      <c r="O790" t="s">
        <v>3971</v>
      </c>
    </row>
    <row r="791" spans="1:15" ht="17" thickBot="1" x14ac:dyDescent="0.4">
      <c r="A791" s="116" t="s">
        <v>3333</v>
      </c>
      <c r="B791" s="119"/>
      <c r="C791" s="119"/>
      <c r="D791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91" s="134" t="s">
        <v>3003</v>
      </c>
      <c r="F791" s="185" t="str">
        <f>VLOOKUP(RTATimings[[#This Row],[Route Code]], TrueRouteCodes[], 2, FALSE)</f>
        <v>PANAJI-MIRAMAR BCH-DONAPAULA</v>
      </c>
      <c r="G791" s="175" t="s">
        <v>3691</v>
      </c>
      <c r="H791" s="194" t="str">
        <f>REPLACE(SUBSTITUTE(SUBSTITUTE(SUBSTITUTE(SUBSTITUTE(SUBSTITUTE(TRIM(RTATimings[[#This Row],[Dep Txt]]), ": ",":"), "a.m", "AM",1), "p.m", "PM"),"  AM"," AM"),"  PM", " PM"), 9,100,"")</f>
        <v>12:50PM</v>
      </c>
      <c r="I791" s="195" t="e">
        <f>TIMEVALUE(RTATimings[[#This Row],[Dep Tm Txt]])</f>
        <v>#VALUE!</v>
      </c>
      <c r="N7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791" t="s">
        <v>3971</v>
      </c>
    </row>
    <row r="792" spans="1:15" ht="17" thickBot="1" x14ac:dyDescent="0.4">
      <c r="A792" s="116" t="s">
        <v>3333</v>
      </c>
      <c r="B792" s="119"/>
      <c r="C792" s="119"/>
      <c r="D792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92" s="134" t="s">
        <v>3003</v>
      </c>
      <c r="F792" s="185" t="str">
        <f>VLOOKUP(RTATimings[[#This Row],[Route Code]], TrueRouteCodes[], 2, FALSE)</f>
        <v>PANAJI-MIRAMAR BCH-DONAPAULA</v>
      </c>
      <c r="G792" s="175" t="s">
        <v>3571</v>
      </c>
      <c r="H792" s="194" t="str">
        <f>REPLACE(SUBSTITUTE(SUBSTITUTE(SUBSTITUTE(SUBSTITUTE(SUBSTITUTE(TRIM(RTATimings[[#This Row],[Dep Txt]]), ": ",":"), "a.m", "AM",1), "p.m", "PM"),"  AM"," AM"),"  PM", " PM"), 9,100,"")</f>
        <v>02:35 PM</v>
      </c>
      <c r="I792" s="195">
        <f>TIMEVALUE(RTATimings[[#This Row],[Dep Tm Txt]])</f>
        <v>0.60763888888888895</v>
      </c>
      <c r="N79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0.60763888888888895</v>
      </c>
      <c r="O792" t="s">
        <v>3971</v>
      </c>
    </row>
    <row r="793" spans="1:15" ht="17" thickBot="1" x14ac:dyDescent="0.4">
      <c r="A793" s="116" t="s">
        <v>3333</v>
      </c>
      <c r="B793" s="119"/>
      <c r="C793" s="119"/>
      <c r="D793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93" s="134" t="s">
        <v>3003</v>
      </c>
      <c r="F793" s="185" t="str">
        <f>VLOOKUP(RTATimings[[#This Row],[Route Code]], TrueRouteCodes[], 2, FALSE)</f>
        <v>PANAJI-MIRAMAR BCH-DONAPAULA</v>
      </c>
      <c r="G793" s="175" t="s">
        <v>3624</v>
      </c>
      <c r="H793" s="194" t="str">
        <f>REPLACE(SUBSTITUTE(SUBSTITUTE(SUBSTITUTE(SUBSTITUTE(SUBSTITUTE(TRIM(RTATimings[[#This Row],[Dep Txt]]), ": ",":"), "a.m", "AM",1), "p.m", "PM"),"  AM"," AM"),"  PM", " PM"), 9,100,"")</f>
        <v>04:05 PM</v>
      </c>
      <c r="I793" s="195">
        <f>TIMEVALUE(RTATimings[[#This Row],[Dep Tm Txt]])</f>
        <v>0.67013888888888884</v>
      </c>
      <c r="N79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0.67013888888888884</v>
      </c>
      <c r="O793" t="s">
        <v>3971</v>
      </c>
    </row>
    <row r="794" spans="1:15" ht="17" thickBot="1" x14ac:dyDescent="0.4">
      <c r="A794" s="116" t="s">
        <v>3333</v>
      </c>
      <c r="B794" s="119"/>
      <c r="C794" s="119"/>
      <c r="D794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94" s="134" t="s">
        <v>3003</v>
      </c>
      <c r="F794" s="185" t="str">
        <f>VLOOKUP(RTATimings[[#This Row],[Route Code]], TrueRouteCodes[], 2, FALSE)</f>
        <v>PANAJI-MIRAMAR BCH-DONAPAULA</v>
      </c>
      <c r="G794" s="175" t="s">
        <v>3692</v>
      </c>
      <c r="H794" s="194" t="str">
        <f>REPLACE(SUBSTITUTE(SUBSTITUTE(SUBSTITUTE(SUBSTITUTE(SUBSTITUTE(TRIM(RTATimings[[#This Row],[Dep Txt]]), ": ",":"), "a.m", "AM",1), "p.m", "PM"),"  AM"," AM"),"  PM", " PM"), 9,100,"")</f>
        <v>5:20PM</v>
      </c>
      <c r="I794" s="195" t="e">
        <f>TIMEVALUE(RTATimings[[#This Row],[Dep Tm Txt]])</f>
        <v>#VALUE!</v>
      </c>
      <c r="N7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794" t="s">
        <v>3971</v>
      </c>
    </row>
    <row r="795" spans="1:15" ht="17" thickBot="1" x14ac:dyDescent="0.4">
      <c r="A795" s="116" t="s">
        <v>3333</v>
      </c>
      <c r="B795" s="119"/>
      <c r="C795" s="119"/>
      <c r="D795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95" s="134" t="s">
        <v>3003</v>
      </c>
      <c r="F795" s="185" t="str">
        <f>VLOOKUP(RTATimings[[#This Row],[Route Code]], TrueRouteCodes[], 2, FALSE)</f>
        <v>PANAJI-MIRAMAR BCH-DONAPAULA</v>
      </c>
      <c r="G795" s="175" t="s">
        <v>3693</v>
      </c>
      <c r="H795" s="194" t="str">
        <f>REPLACE(SUBSTITUTE(SUBSTITUTE(SUBSTITUTE(SUBSTITUTE(SUBSTITUTE(TRIM(RTATimings[[#This Row],[Dep Txt]]), ": ",":"), "a.m", "AM",1), "p.m", "PM"),"  AM"," AM"),"  PM", " PM"), 9,100,"")</f>
        <v>6:30PM</v>
      </c>
      <c r="I795" s="195" t="e">
        <f>TIMEVALUE(RTATimings[[#This Row],[Dep Tm Txt]])</f>
        <v>#VALUE!</v>
      </c>
      <c r="N7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795" t="s">
        <v>3971</v>
      </c>
    </row>
    <row r="796" spans="1:15" ht="17" thickBot="1" x14ac:dyDescent="0.4">
      <c r="A796" s="116" t="s">
        <v>3333</v>
      </c>
      <c r="B796" s="119"/>
      <c r="C796" s="119"/>
      <c r="D796" s="185" t="str">
        <f>IF(ISBLANK(RTATimings[[#This Row],[Vehicle No.]]), VLOOKUP(RTATimings[[#This Row],[Rotation Group]], Table9[#All], 4, FALSE), VLOOKUP(RTATimings[[#This Row],[Vehicle No.]], VehLicense,2,FALSE))</f>
        <v>Dona Paula to Panaji &amp; back</v>
      </c>
      <c r="E796" s="134" t="s">
        <v>3003</v>
      </c>
      <c r="F796" s="185" t="str">
        <f>VLOOKUP(RTATimings[[#This Row],[Route Code]], TrueRouteCodes[], 2, FALSE)</f>
        <v>PANAJI-MIRAMAR BCH-DONAPAULA</v>
      </c>
      <c r="G796" s="175" t="s">
        <v>3695</v>
      </c>
      <c r="H796" s="194" t="str">
        <f>REPLACE(SUBSTITUTE(SUBSTITUTE(SUBSTITUTE(SUBSTITUTE(SUBSTITUTE(TRIM(RTATimings[[#This Row],[Dep Txt]]), ": ",":"), "a.m", "AM",1), "p.m", "PM"),"  AM"," AM"),"  PM", " PM"), 9,100,"")</f>
        <v>8:15PM</v>
      </c>
      <c r="I796" s="195" t="e">
        <f>TIMEVALUE(RTATimings[[#This Row],[Dep Tm Txt]])</f>
        <v>#VALUE!</v>
      </c>
      <c r="N7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796" t="s">
        <v>3971</v>
      </c>
    </row>
    <row r="797" spans="1:15" ht="17" thickBot="1" x14ac:dyDescent="0.4">
      <c r="A797" s="116" t="s">
        <v>3335</v>
      </c>
      <c r="B797" s="119"/>
      <c r="C797" s="119"/>
      <c r="D797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797" s="134" t="s">
        <v>3003</v>
      </c>
      <c r="F797" s="185" t="str">
        <f>VLOOKUP(RTATimings[[#This Row],[Route Code]], TrueRouteCodes[], 2, FALSE)</f>
        <v>PANAJI-MIRAMAR BCH-DONAPAULA</v>
      </c>
      <c r="G797" s="175" t="s">
        <v>3696</v>
      </c>
      <c r="H797" s="194" t="str">
        <f>REPLACE(SUBSTITUTE(SUBSTITUTE(SUBSTITUTE(SUBSTITUTE(SUBSTITUTE(TRIM(RTATimings[[#This Row],[Dep Txt]]), ": ",":"), "a.m", "AM",1), "p.m", "PM"),"  AM"," AM"),"  PM", " PM"), 9,100,"")</f>
        <v>7:25 AM.</v>
      </c>
      <c r="I797" s="195">
        <f>TIMEVALUE(RTATimings[[#This Row],[Dep Tm Txt]])</f>
        <v>0.30902777777777779</v>
      </c>
      <c r="N79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0.30902777777777779</v>
      </c>
      <c r="O797" t="s">
        <v>3971</v>
      </c>
    </row>
    <row r="798" spans="1:15" ht="17" thickBot="1" x14ac:dyDescent="0.4">
      <c r="A798" s="116" t="s">
        <v>3335</v>
      </c>
      <c r="B798" s="119"/>
      <c r="C798" s="119"/>
      <c r="D798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798" s="134" t="s">
        <v>3003</v>
      </c>
      <c r="F798" s="185" t="str">
        <f>VLOOKUP(RTATimings[[#This Row],[Route Code]], TrueRouteCodes[], 2, FALSE)</f>
        <v>PANAJI-MIRAMAR BCH-DONAPAULA</v>
      </c>
      <c r="G798" s="175" t="s">
        <v>3697</v>
      </c>
      <c r="H798" s="194" t="str">
        <f>REPLACE(SUBSTITUTE(SUBSTITUTE(SUBSTITUTE(SUBSTITUTE(SUBSTITUTE(TRIM(RTATimings[[#This Row],[Dep Txt]]), ": ",":"), "a.m", "AM",1), "p.m", "PM"),"  AM"," AM"),"  PM", " PM"), 9,100,"")</f>
        <v>8:50 AM.</v>
      </c>
      <c r="I798" s="195">
        <f>TIMEVALUE(RTATimings[[#This Row],[Dep Tm Txt]])</f>
        <v>0.36805555555555558</v>
      </c>
      <c r="N79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0.36805555555555558</v>
      </c>
      <c r="O798" t="s">
        <v>3971</v>
      </c>
    </row>
    <row r="799" spans="1:15" ht="17" thickBot="1" x14ac:dyDescent="0.4">
      <c r="A799" s="116" t="s">
        <v>3335</v>
      </c>
      <c r="B799" s="119"/>
      <c r="C799" s="119"/>
      <c r="D799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799" s="134" t="s">
        <v>3003</v>
      </c>
      <c r="F799" s="185" t="str">
        <f>VLOOKUP(RTATimings[[#This Row],[Route Code]], TrueRouteCodes[], 2, FALSE)</f>
        <v>PANAJI-MIRAMAR BCH-DONAPAULA</v>
      </c>
      <c r="G799" s="175" t="s">
        <v>3699</v>
      </c>
      <c r="H799" s="194" t="str">
        <f>REPLACE(SUBSTITUTE(SUBSTITUTE(SUBSTITUTE(SUBSTITUTE(SUBSTITUTE(TRIM(RTATimings[[#This Row],[Dep Txt]]), ": ",":"), "a.m", "AM",1), "p.m", "PM"),"  AM"," AM"),"  PM", " PM"), 9,100,"")</f>
        <v>10:40 AM</v>
      </c>
      <c r="I799" s="195">
        <f>TIMEVALUE(RTATimings[[#This Row],[Dep Tm Txt]])</f>
        <v>0.44444444444444442</v>
      </c>
      <c r="N79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0.44444444444444442</v>
      </c>
      <c r="O799" t="s">
        <v>3971</v>
      </c>
    </row>
    <row r="800" spans="1:15" ht="17" thickBot="1" x14ac:dyDescent="0.4">
      <c r="A800" s="116" t="s">
        <v>3335</v>
      </c>
      <c r="B800" s="119"/>
      <c r="C800" s="119"/>
      <c r="D800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800" s="134" t="s">
        <v>3003</v>
      </c>
      <c r="F800" s="185" t="str">
        <f>VLOOKUP(RTATimings[[#This Row],[Route Code]], TrueRouteCodes[], 2, FALSE)</f>
        <v>PANAJI-MIRAMAR BCH-DONAPAULA</v>
      </c>
      <c r="G800" s="175" t="s">
        <v>3701</v>
      </c>
      <c r="H800" s="194" t="str">
        <f>REPLACE(SUBSTITUTE(SUBSTITUTE(SUBSTITUTE(SUBSTITUTE(SUBSTITUTE(TRIM(RTATimings[[#This Row],[Dep Txt]]), ": ",":"), "a.m", "AM",1), "p.m", "PM"),"  AM"," AM"),"  PM", " PM"), 9,100,"")</f>
        <v>12:10 PM</v>
      </c>
      <c r="I800" s="195">
        <f>TIMEVALUE(RTATimings[[#This Row],[Dep Tm Txt]])</f>
        <v>0.50694444444444442</v>
      </c>
      <c r="N80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0.50694444444444442</v>
      </c>
      <c r="O800" t="s">
        <v>3971</v>
      </c>
    </row>
    <row r="801" spans="1:15" ht="17" thickBot="1" x14ac:dyDescent="0.4">
      <c r="A801" s="116" t="s">
        <v>3335</v>
      </c>
      <c r="B801" s="119"/>
      <c r="C801" s="119"/>
      <c r="D801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801" s="134" t="s">
        <v>3003</v>
      </c>
      <c r="F801" s="185" t="str">
        <f>VLOOKUP(RTATimings[[#This Row],[Route Code]], TrueRouteCodes[], 2, FALSE)</f>
        <v>PANAJI-MIRAMAR BCH-DONAPAULA</v>
      </c>
      <c r="G801" s="175" t="s">
        <v>3702</v>
      </c>
      <c r="H801" s="194" t="str">
        <f>REPLACE(SUBSTITUTE(SUBSTITUTE(SUBSTITUTE(SUBSTITUTE(SUBSTITUTE(TRIM(RTATimings[[#This Row],[Dep Txt]]), ": ",":"), "a.m", "AM",1), "p.m", "PM"),"  AM"," AM"),"  PM", " PM"), 9,100,"")</f>
        <v>01:45 PM</v>
      </c>
      <c r="I801" s="195">
        <f>TIMEVALUE(RTATimings[[#This Row],[Dep Tm Txt]])</f>
        <v>0.57291666666666663</v>
      </c>
      <c r="N80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0.57291666666666663</v>
      </c>
      <c r="O801" t="s">
        <v>3971</v>
      </c>
    </row>
    <row r="802" spans="1:15" ht="17" thickBot="1" x14ac:dyDescent="0.4">
      <c r="A802" s="116" t="s">
        <v>3335</v>
      </c>
      <c r="B802" s="119"/>
      <c r="C802" s="119"/>
      <c r="D802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802" s="134" t="s">
        <v>3003</v>
      </c>
      <c r="F802" s="185" t="str">
        <f>VLOOKUP(RTATimings[[#This Row],[Route Code]], TrueRouteCodes[], 2, FALSE)</f>
        <v>PANAJI-MIRAMAR BCH-DONAPAULA</v>
      </c>
      <c r="G802" s="175" t="s">
        <v>3508</v>
      </c>
      <c r="H802" s="194" t="str">
        <f>REPLACE(SUBSTITUTE(SUBSTITUTE(SUBSTITUTE(SUBSTITUTE(SUBSTITUTE(TRIM(RTATimings[[#This Row],[Dep Txt]]), ": ",":"), "a.m", "AM",1), "p.m", "PM"),"  AM"," AM"),"  PM", " PM"), 9,100,"")</f>
        <v>03:30 PM</v>
      </c>
      <c r="I802" s="195">
        <f>TIMEVALUE(RTATimings[[#This Row],[Dep Tm Txt]])</f>
        <v>0.64583333333333337</v>
      </c>
      <c r="N80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0.64583333333333337</v>
      </c>
      <c r="O802" t="s">
        <v>3971</v>
      </c>
    </row>
    <row r="803" spans="1:15" ht="17" thickBot="1" x14ac:dyDescent="0.4">
      <c r="A803" s="116" t="s">
        <v>3335</v>
      </c>
      <c r="B803" s="119"/>
      <c r="C803" s="119"/>
      <c r="D803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803" s="134" t="s">
        <v>3003</v>
      </c>
      <c r="F803" s="185" t="str">
        <f>VLOOKUP(RTATimings[[#This Row],[Route Code]], TrueRouteCodes[], 2, FALSE)</f>
        <v>PANAJI-MIRAMAR BCH-DONAPAULA</v>
      </c>
      <c r="G803" s="175" t="s">
        <v>3704</v>
      </c>
      <c r="H803" s="194" t="str">
        <f>REPLACE(SUBSTITUTE(SUBSTITUTE(SUBSTITUTE(SUBSTITUTE(SUBSTITUTE(TRIM(RTATimings[[#This Row],[Dep Txt]]), ": ",":"), "a.m", "AM",1), "p.m", "PM"),"  AM"," AM"),"  PM", " PM"), 9,100,"")</f>
        <v>05:00 PM</v>
      </c>
      <c r="I803" s="195">
        <f>TIMEVALUE(RTATimings[[#This Row],[Dep Tm Txt]])</f>
        <v>0.70833333333333337</v>
      </c>
      <c r="N80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0.70833333333333337</v>
      </c>
      <c r="O803" t="s">
        <v>3971</v>
      </c>
    </row>
    <row r="804" spans="1:15" ht="17" thickBot="1" x14ac:dyDescent="0.4">
      <c r="A804" s="116" t="s">
        <v>3335</v>
      </c>
      <c r="B804" s="119"/>
      <c r="C804" s="119"/>
      <c r="D804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804" s="134" t="s">
        <v>3003</v>
      </c>
      <c r="F804" s="185" t="str">
        <f>VLOOKUP(RTATimings[[#This Row],[Route Code]], TrueRouteCodes[], 2, FALSE)</f>
        <v>PANAJI-MIRAMAR BCH-DONAPAULA</v>
      </c>
      <c r="G804" s="175" t="s">
        <v>3400</v>
      </c>
      <c r="H804" s="194" t="str">
        <f>REPLACE(SUBSTITUTE(SUBSTITUTE(SUBSTITUTE(SUBSTITUTE(SUBSTITUTE(TRIM(RTATimings[[#This Row],[Dep Txt]]), ": ",":"), "a.m", "AM",1), "p.m", "PM"),"  AM"," AM"),"  PM", " PM"), 9,100,"")</f>
        <v>06:05 PM</v>
      </c>
      <c r="I804" s="195">
        <f>TIMEVALUE(RTATimings[[#This Row],[Dep Tm Txt]])</f>
        <v>0.75347222222222221</v>
      </c>
      <c r="N80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0.75347222222222221</v>
      </c>
      <c r="O804" t="s">
        <v>3971</v>
      </c>
    </row>
    <row r="805" spans="1:15" ht="17" thickBot="1" x14ac:dyDescent="0.4">
      <c r="A805" s="116" t="s">
        <v>3335</v>
      </c>
      <c r="B805" s="119"/>
      <c r="C805" s="119"/>
      <c r="D805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805" s="134" t="s">
        <v>3003</v>
      </c>
      <c r="F805" s="185" t="str">
        <f>VLOOKUP(RTATimings[[#This Row],[Route Code]], TrueRouteCodes[], 2, FALSE)</f>
        <v>PANAJI-MIRAMAR BCH-DONAPAULA</v>
      </c>
      <c r="G805" s="175" t="s">
        <v>3509</v>
      </c>
      <c r="H805" s="194" t="str">
        <f>REPLACE(SUBSTITUTE(SUBSTITUTE(SUBSTITUTE(SUBSTITUTE(SUBSTITUTE(TRIM(RTATimings[[#This Row],[Dep Txt]]), ": ",":"), "a.m", "AM",1), "p.m", "PM"),"  AM"," AM"),"  PM", " PM"), 9,100,"")</f>
        <v>07:20 PM</v>
      </c>
      <c r="I805" s="195">
        <f>TIMEVALUE(RTATimings[[#This Row],[Dep Tm Txt]])</f>
        <v>0.80555555555555547</v>
      </c>
      <c r="N80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0.80555555555555547</v>
      </c>
      <c r="O805" t="s">
        <v>3971</v>
      </c>
    </row>
    <row r="806" spans="1:15" ht="17" thickBot="1" x14ac:dyDescent="0.4">
      <c r="A806" s="116" t="s">
        <v>3335</v>
      </c>
      <c r="B806" s="119"/>
      <c r="C806" s="119"/>
      <c r="D806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806" s="134" t="s">
        <v>2992</v>
      </c>
      <c r="F806" s="185" t="str">
        <f>VLOOKUP(RTATimings[[#This Row],[Route Code]], TrueRouteCodes[], 2, FALSE)</f>
        <v>DONAPAULA-MIRAMAR BCH-PANAJI</v>
      </c>
      <c r="G806" s="176" t="s">
        <v>3537</v>
      </c>
      <c r="H806" s="194" t="str">
        <f>REPLACE(SUBSTITUTE(SUBSTITUTE(SUBSTITUTE(SUBSTITUTE(SUBSTITUTE(TRIM(RTATimings[[#This Row],[Dep Txt]]), ": ",":"), "a.m", "AM",1), "p.m", "PM"),"  AM"," AM"),"  PM", " PM"), 9,100,"")</f>
        <v>06:50 AM</v>
      </c>
      <c r="I806" s="195">
        <f>TIMEVALUE(RTATimings[[#This Row],[Dep Tm Txt]])</f>
        <v>0.28472222222222221</v>
      </c>
      <c r="N80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0.28472222222222221</v>
      </c>
      <c r="O806" t="s">
        <v>3971</v>
      </c>
    </row>
    <row r="807" spans="1:15" ht="17" thickBot="1" x14ac:dyDescent="0.4">
      <c r="A807" s="116" t="s">
        <v>3335</v>
      </c>
      <c r="B807" s="119"/>
      <c r="C807" s="119"/>
      <c r="D807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807" s="134" t="s">
        <v>2992</v>
      </c>
      <c r="F807" s="185" t="str">
        <f>VLOOKUP(RTATimings[[#This Row],[Route Code]], TrueRouteCodes[], 2, FALSE)</f>
        <v>DONAPAULA-MIRAMAR BCH-PANAJI</v>
      </c>
      <c r="G807" s="176" t="s">
        <v>3698</v>
      </c>
      <c r="H807" s="194" t="str">
        <f>REPLACE(SUBSTITUTE(SUBSTITUTE(SUBSTITUTE(SUBSTITUTE(SUBSTITUTE(TRIM(RTATimings[[#This Row],[Dep Txt]]), ": ",":"), "a.m", "AM",1), "p.m", "PM"),"  AM"," AM"),"  PM", " PM"), 9,100,"")</f>
        <v>08:10 AM</v>
      </c>
      <c r="I807" s="195">
        <f>TIMEVALUE(RTATimings[[#This Row],[Dep Tm Txt]])</f>
        <v>0.34027777777777773</v>
      </c>
      <c r="N80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0.34027777777777773</v>
      </c>
      <c r="O807" t="s">
        <v>3971</v>
      </c>
    </row>
    <row r="808" spans="1:15" ht="17" thickBot="1" x14ac:dyDescent="0.4">
      <c r="A808" s="116" t="s">
        <v>3335</v>
      </c>
      <c r="B808" s="119"/>
      <c r="C808" s="119"/>
      <c r="D808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808" s="134" t="s">
        <v>2992</v>
      </c>
      <c r="F808" s="185" t="str">
        <f>VLOOKUP(RTATimings[[#This Row],[Route Code]], TrueRouteCodes[], 2, FALSE)</f>
        <v>DONAPAULA-MIRAMAR BCH-PANAJI</v>
      </c>
      <c r="G808" s="176" t="s">
        <v>3700</v>
      </c>
      <c r="H808" s="194" t="str">
        <f>REPLACE(SUBSTITUTE(SUBSTITUTE(SUBSTITUTE(SUBSTITUTE(SUBSTITUTE(TRIM(RTATimings[[#This Row],[Dep Txt]]), ": ",":"), "a.m", "AM",1), "p.m", "PM"),"  AM"," AM"),"  PM", " PM"), 9,100,"")</f>
        <v>09:30 AM</v>
      </c>
      <c r="I808" s="195">
        <f>TIMEVALUE(RTATimings[[#This Row],[Dep Tm Txt]])</f>
        <v>0.39583333333333331</v>
      </c>
      <c r="N80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0.39583333333333331</v>
      </c>
      <c r="O808" t="s">
        <v>3971</v>
      </c>
    </row>
    <row r="809" spans="1:15" ht="17" thickBot="1" x14ac:dyDescent="0.4">
      <c r="A809" s="116" t="s">
        <v>3335</v>
      </c>
      <c r="B809" s="119"/>
      <c r="C809" s="119"/>
      <c r="D809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809" s="134" t="s">
        <v>2992</v>
      </c>
      <c r="F809" s="185" t="str">
        <f>VLOOKUP(RTATimings[[#This Row],[Route Code]], TrueRouteCodes[], 2, FALSE)</f>
        <v>DONAPAULA-MIRAMAR BCH-PANAJI</v>
      </c>
      <c r="G809" s="176" t="s">
        <v>3527</v>
      </c>
      <c r="H809" s="194" t="str">
        <f>REPLACE(SUBSTITUTE(SUBSTITUTE(SUBSTITUTE(SUBSTITUTE(SUBSTITUTE(TRIM(RTATimings[[#This Row],[Dep Txt]]), ": ",":"), "a.m", "AM",1), "p.m", "PM"),"  AM"," AM"),"  PM", " PM"), 9,100,"")</f>
        <v>11:15 AM</v>
      </c>
      <c r="I809" s="195">
        <f>TIMEVALUE(RTATimings[[#This Row],[Dep Tm Txt]])</f>
        <v>0.46875</v>
      </c>
      <c r="N80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0.46875</v>
      </c>
      <c r="O809" t="s">
        <v>3971</v>
      </c>
    </row>
    <row r="810" spans="1:15" ht="17" thickBot="1" x14ac:dyDescent="0.4">
      <c r="A810" s="116" t="s">
        <v>3335</v>
      </c>
      <c r="B810" s="119"/>
      <c r="C810" s="119"/>
      <c r="D810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810" s="134" t="s">
        <v>2992</v>
      </c>
      <c r="F810" s="185" t="str">
        <f>VLOOKUP(RTATimings[[#This Row],[Route Code]], TrueRouteCodes[], 2, FALSE)</f>
        <v>DONAPAULA-MIRAMAR BCH-PANAJI</v>
      </c>
      <c r="G810" s="176" t="s">
        <v>3703</v>
      </c>
      <c r="H810" s="194" t="str">
        <f>REPLACE(SUBSTITUTE(SUBSTITUTE(SUBSTITUTE(SUBSTITUTE(SUBSTITUTE(TRIM(RTATimings[[#This Row],[Dep Txt]]), ": ",":"), "a.m", "AM",1), "p.m", "PM"),"  AM"," AM"),"  PM", " PM"), 9,100,"")</f>
        <v>12:55 PM</v>
      </c>
      <c r="I810" s="195">
        <f>TIMEVALUE(RTATimings[[#This Row],[Dep Tm Txt]])</f>
        <v>0.53819444444444442</v>
      </c>
      <c r="N81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0.53819444444444442</v>
      </c>
      <c r="O810" t="s">
        <v>3971</v>
      </c>
    </row>
    <row r="811" spans="1:15" ht="17" thickBot="1" x14ac:dyDescent="0.4">
      <c r="A811" s="116" t="s">
        <v>3335</v>
      </c>
      <c r="B811" s="119"/>
      <c r="C811" s="119"/>
      <c r="D811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811" s="134" t="s">
        <v>2992</v>
      </c>
      <c r="F811" s="185" t="str">
        <f>VLOOKUP(RTATimings[[#This Row],[Route Code]], TrueRouteCodes[], 2, FALSE)</f>
        <v>DONAPAULA-MIRAMAR BCH-PANAJI</v>
      </c>
      <c r="G811" s="176" t="s">
        <v>3505</v>
      </c>
      <c r="H811" s="194" t="str">
        <f>REPLACE(SUBSTITUTE(SUBSTITUTE(SUBSTITUTE(SUBSTITUTE(SUBSTITUTE(TRIM(RTATimings[[#This Row],[Dep Txt]]), ": ",":"), "a.m", "AM",1), "p.m", "PM"),"  AM"," AM"),"  PM", " PM"), 9,100,"")</f>
        <v>02:40 PM</v>
      </c>
      <c r="I811" s="195">
        <f>TIMEVALUE(RTATimings[[#This Row],[Dep Tm Txt]])</f>
        <v>0.61111111111111105</v>
      </c>
      <c r="N81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0.61111111111111105</v>
      </c>
      <c r="O811" t="s">
        <v>3971</v>
      </c>
    </row>
    <row r="812" spans="1:15" ht="17" thickBot="1" x14ac:dyDescent="0.4">
      <c r="A812" s="116" t="s">
        <v>3335</v>
      </c>
      <c r="B812" s="119"/>
      <c r="C812" s="119"/>
      <c r="D812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812" s="134" t="s">
        <v>2992</v>
      </c>
      <c r="F812" s="185" t="str">
        <f>VLOOKUP(RTATimings[[#This Row],[Route Code]], TrueRouteCodes[], 2, FALSE)</f>
        <v>DONAPAULA-MIRAMAR BCH-PANAJI</v>
      </c>
      <c r="G812" s="176" t="s">
        <v>3705</v>
      </c>
      <c r="H812" s="194" t="str">
        <f>REPLACE(SUBSTITUTE(SUBSTITUTE(SUBSTITUTE(SUBSTITUTE(SUBSTITUTE(TRIM(RTATimings[[#This Row],[Dep Txt]]), ": ",":"), "a.m", "AM",1), "p.m", "PM"),"  AM"," AM"),"  PM", " PM"), 9,100,"")</f>
        <v>04:05 PM</v>
      </c>
      <c r="I812" s="195">
        <f>TIMEVALUE(RTATimings[[#This Row],[Dep Tm Txt]])</f>
        <v>0.67013888888888884</v>
      </c>
      <c r="N81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0.67013888888888884</v>
      </c>
      <c r="O812" t="s">
        <v>3971</v>
      </c>
    </row>
    <row r="813" spans="1:15" ht="17" thickBot="1" x14ac:dyDescent="0.4">
      <c r="A813" s="116" t="s">
        <v>3335</v>
      </c>
      <c r="B813" s="119"/>
      <c r="C813" s="119"/>
      <c r="D813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813" s="134" t="s">
        <v>2992</v>
      </c>
      <c r="F813" s="185" t="str">
        <f>VLOOKUP(RTATimings[[#This Row],[Route Code]], TrueRouteCodes[], 2, FALSE)</f>
        <v>DONAPAULA-MIRAMAR BCH-PANAJI</v>
      </c>
      <c r="G813" s="176" t="s">
        <v>3706</v>
      </c>
      <c r="H813" s="194" t="str">
        <f>REPLACE(SUBSTITUTE(SUBSTITUTE(SUBSTITUTE(SUBSTITUTE(SUBSTITUTE(TRIM(RTATimings[[#This Row],[Dep Txt]]), ": ",":"), "a.m", "AM",1), "p.m", "PM"),"  AM"," AM"),"  PM", " PM"), 9,100,"")</f>
        <v>05:30 PM</v>
      </c>
      <c r="I813" s="195">
        <f>TIMEVALUE(RTATimings[[#This Row],[Dep Tm Txt]])</f>
        <v>0.72916666666666663</v>
      </c>
      <c r="N81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0.72916666666666663</v>
      </c>
      <c r="O813" t="s">
        <v>3971</v>
      </c>
    </row>
    <row r="814" spans="1:15" ht="17" thickBot="1" x14ac:dyDescent="0.4">
      <c r="A814" s="116" t="s">
        <v>3335</v>
      </c>
      <c r="B814" s="119"/>
      <c r="C814" s="119"/>
      <c r="D814" s="185" t="str">
        <f>IF(ISBLANK(RTATimings[[#This Row],[Vehicle No.]]), VLOOKUP(RTATimings[[#This Row],[Rotation Group]], Table9[#All], 4, FALSE), VLOOKUP(RTATimings[[#This Row],[Vehicle No.]], VehLicense,2,FALSE))</f>
        <v>Dona Paula to Panaji  and back (Temporary permit)</v>
      </c>
      <c r="E814" s="134" t="s">
        <v>2992</v>
      </c>
      <c r="F814" s="185" t="str">
        <f>VLOOKUP(RTATimings[[#This Row],[Route Code]], TrueRouteCodes[], 2, FALSE)</f>
        <v>DONAPAULA-MIRAMAR BCH-PANAJI</v>
      </c>
      <c r="G814" s="176" t="s">
        <v>3707</v>
      </c>
      <c r="H814" s="194" t="str">
        <f>REPLACE(SUBSTITUTE(SUBSTITUTE(SUBSTITUTE(SUBSTITUTE(SUBSTITUTE(TRIM(RTATimings[[#This Row],[Dep Txt]]), ": ",":"), "a.m", "AM",1), "p.m", "PM"),"  AM"," AM"),"  PM", " PM"), 9,100,"")</f>
        <v>06:40 PM</v>
      </c>
      <c r="I814" s="195">
        <f>TIMEVALUE(RTATimings[[#This Row],[Dep Tm Txt]])</f>
        <v>0.77777777777777779</v>
      </c>
      <c r="N81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0.77777777777777779</v>
      </c>
      <c r="O814" t="s">
        <v>3971</v>
      </c>
    </row>
    <row r="815" spans="1:15" ht="17" thickBot="1" x14ac:dyDescent="0.4">
      <c r="A815" s="116" t="s">
        <v>3367</v>
      </c>
      <c r="B815" s="119"/>
      <c r="C815" s="119"/>
      <c r="D815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15" s="137" t="s">
        <v>3912</v>
      </c>
      <c r="F815" s="185" t="str">
        <f>VLOOKUP(RTATimings[[#This Row],[Route Code]], TrueRouteCodes[], 2, FALSE)</f>
        <v>PORVORIM-MIRAMAR BCH</v>
      </c>
      <c r="G815" s="176" t="s">
        <v>3403</v>
      </c>
      <c r="H815" s="194" t="str">
        <f>REPLACE(SUBSTITUTE(SUBSTITUTE(SUBSTITUTE(SUBSTITUTE(SUBSTITUTE(TRIM(RTATimings[[#This Row],[Dep Txt]]), ": ",":"), "a.m", "AM",1), "p.m", "PM"),"  AM"," AM"),"  PM", " PM"), 9,100,"")</f>
        <v>06:45 AM</v>
      </c>
      <c r="I815" s="195">
        <f>TIMEVALUE(RTATimings[[#This Row],[Dep Tm Txt]])</f>
        <v>0.28125</v>
      </c>
      <c r="N81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0.28125</v>
      </c>
      <c r="O815" t="s">
        <v>3971</v>
      </c>
    </row>
    <row r="816" spans="1:15" ht="17" thickBot="1" x14ac:dyDescent="0.4">
      <c r="A816" s="116" t="s">
        <v>3367</v>
      </c>
      <c r="B816" s="119"/>
      <c r="C816" s="119"/>
      <c r="D816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16" s="137" t="s">
        <v>3912</v>
      </c>
      <c r="F816" s="185" t="str">
        <f>VLOOKUP(RTATimings[[#This Row],[Route Code]], TrueRouteCodes[], 2, FALSE)</f>
        <v>PORVORIM-MIRAMAR BCH</v>
      </c>
      <c r="G816" s="176" t="s">
        <v>3405</v>
      </c>
      <c r="H816" s="194" t="str">
        <f>REPLACE(SUBSTITUTE(SUBSTITUTE(SUBSTITUTE(SUBSTITUTE(SUBSTITUTE(TRIM(RTATimings[[#This Row],[Dep Txt]]), ": ",":"), "a.m", "AM",1), "p.m", "PM"),"  AM"," AM"),"  PM", " PM"), 9,100,"")</f>
        <v>07:45 AM</v>
      </c>
      <c r="I816" s="195">
        <f>TIMEVALUE(RTATimings[[#This Row],[Dep Tm Txt]])</f>
        <v>0.32291666666666669</v>
      </c>
      <c r="N81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0.32291666666666669</v>
      </c>
      <c r="O816" t="s">
        <v>3971</v>
      </c>
    </row>
    <row r="817" spans="1:15" ht="17" thickBot="1" x14ac:dyDescent="0.4">
      <c r="A817" s="116" t="s">
        <v>3367</v>
      </c>
      <c r="B817" s="119"/>
      <c r="C817" s="119"/>
      <c r="D817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17" s="137" t="s">
        <v>3912</v>
      </c>
      <c r="F817" s="185" t="str">
        <f>VLOOKUP(RTATimings[[#This Row],[Route Code]], TrueRouteCodes[], 2, FALSE)</f>
        <v>PORVORIM-MIRAMAR BCH</v>
      </c>
      <c r="G817" s="176" t="s">
        <v>3576</v>
      </c>
      <c r="H817" s="194" t="str">
        <f>REPLACE(SUBSTITUTE(SUBSTITUTE(SUBSTITUTE(SUBSTITUTE(SUBSTITUTE(TRIM(RTATimings[[#This Row],[Dep Txt]]), ": ",":"), "a.m", "AM",1), "p.m", "PM"),"  AM"," AM"),"  PM", " PM"), 9,100,"")</f>
        <v>08:40 AM</v>
      </c>
      <c r="I817" s="195">
        <f>TIMEVALUE(RTATimings[[#This Row],[Dep Tm Txt]])</f>
        <v>0.3611111111111111</v>
      </c>
      <c r="N81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0.3611111111111111</v>
      </c>
      <c r="O817" t="s">
        <v>3971</v>
      </c>
    </row>
    <row r="818" spans="1:15" ht="17" thickBot="1" x14ac:dyDescent="0.4">
      <c r="A818" s="116" t="s">
        <v>3367</v>
      </c>
      <c r="B818" s="119"/>
      <c r="C818" s="119"/>
      <c r="D818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18" s="137" t="s">
        <v>3912</v>
      </c>
      <c r="F818" s="185" t="str">
        <f>VLOOKUP(RTATimings[[#This Row],[Route Code]], TrueRouteCodes[], 2, FALSE)</f>
        <v>PORVORIM-MIRAMAR BCH</v>
      </c>
      <c r="G818" s="176" t="s">
        <v>3478</v>
      </c>
      <c r="H818" s="194" t="str">
        <f>REPLACE(SUBSTITUTE(SUBSTITUTE(SUBSTITUTE(SUBSTITUTE(SUBSTITUTE(TRIM(RTATimings[[#This Row],[Dep Txt]]), ": ",":"), "a.m", "AM",1), "p.m", "PM"),"  AM"," AM"),"  PM", " PM"), 9,100,"")</f>
        <v>10:00 AM</v>
      </c>
      <c r="I818" s="195">
        <f>TIMEVALUE(RTATimings[[#This Row],[Dep Tm Txt]])</f>
        <v>0.41666666666666669</v>
      </c>
      <c r="N81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0.41666666666666669</v>
      </c>
      <c r="O818" t="s">
        <v>3971</v>
      </c>
    </row>
    <row r="819" spans="1:15" ht="17" thickBot="1" x14ac:dyDescent="0.4">
      <c r="A819" s="116" t="s">
        <v>3367</v>
      </c>
      <c r="B819" s="119"/>
      <c r="C819" s="119"/>
      <c r="D819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19" s="137" t="s">
        <v>3912</v>
      </c>
      <c r="F819" s="185" t="str">
        <f>VLOOKUP(RTATimings[[#This Row],[Route Code]], TrueRouteCodes[], 2, FALSE)</f>
        <v>PORVORIM-MIRAMAR BCH</v>
      </c>
      <c r="G819" s="176" t="s">
        <v>3436</v>
      </c>
      <c r="H819" s="194" t="str">
        <f>REPLACE(SUBSTITUTE(SUBSTITUTE(SUBSTITUTE(SUBSTITUTE(SUBSTITUTE(TRIM(RTATimings[[#This Row],[Dep Txt]]), ": ",":"), "a.m", "AM",1), "p.m", "PM"),"  AM"," AM"),"  PM", " PM"), 9,100,"")</f>
        <v>11:45 AM</v>
      </c>
      <c r="I819" s="195">
        <f>TIMEVALUE(RTATimings[[#This Row],[Dep Tm Txt]])</f>
        <v>0.48958333333333331</v>
      </c>
      <c r="N81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0.48958333333333331</v>
      </c>
      <c r="O819" t="s">
        <v>3971</v>
      </c>
    </row>
    <row r="820" spans="1:15" ht="17" thickBot="1" x14ac:dyDescent="0.4">
      <c r="A820" s="116" t="s">
        <v>3367</v>
      </c>
      <c r="B820" s="119"/>
      <c r="C820" s="119"/>
      <c r="D820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20" s="137" t="s">
        <v>3912</v>
      </c>
      <c r="F820" s="185" t="str">
        <f>VLOOKUP(RTATimings[[#This Row],[Route Code]], TrueRouteCodes[], 2, FALSE)</f>
        <v>PORVORIM-MIRAMAR BCH</v>
      </c>
      <c r="G820" s="176" t="s">
        <v>2831</v>
      </c>
      <c r="H820" s="194" t="str">
        <f>REPLACE(SUBSTITUTE(SUBSTITUTE(SUBSTITUTE(SUBSTITUTE(SUBSTITUTE(TRIM(RTATimings[[#This Row],[Dep Txt]]), ": ",":"), "a.m", "AM",1), "p.m", "PM"),"  AM"," AM"),"  PM", " PM"), 9,100,"")</f>
        <v>12:50 PM</v>
      </c>
      <c r="I820" s="195">
        <f>TIMEVALUE(RTATimings[[#This Row],[Dep Tm Txt]])</f>
        <v>0.53472222222222221</v>
      </c>
      <c r="N82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0.53472222222222221</v>
      </c>
      <c r="O820" t="s">
        <v>3971</v>
      </c>
    </row>
    <row r="821" spans="1:15" ht="17" thickBot="1" x14ac:dyDescent="0.4">
      <c r="A821" s="116" t="s">
        <v>3367</v>
      </c>
      <c r="B821" s="119"/>
      <c r="C821" s="119"/>
      <c r="D821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21" s="137" t="s">
        <v>3912</v>
      </c>
      <c r="F821" s="185" t="str">
        <f>VLOOKUP(RTATimings[[#This Row],[Route Code]], TrueRouteCodes[], 2, FALSE)</f>
        <v>PORVORIM-MIRAMAR BCH</v>
      </c>
      <c r="G821" s="176" t="s">
        <v>3474</v>
      </c>
      <c r="H821" s="194" t="str">
        <f>REPLACE(SUBSTITUTE(SUBSTITUTE(SUBSTITUTE(SUBSTITUTE(SUBSTITUTE(TRIM(RTATimings[[#This Row],[Dep Txt]]), ": ",":"), "a.m", "AM",1), "p.m", "PM"),"  AM"," AM"),"  PM", " PM"), 9,100,"")</f>
        <v>03:00 PM</v>
      </c>
      <c r="I821" s="195">
        <f>TIMEVALUE(RTATimings[[#This Row],[Dep Tm Txt]])</f>
        <v>0.625</v>
      </c>
      <c r="N82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0.625</v>
      </c>
      <c r="O821" t="s">
        <v>3971</v>
      </c>
    </row>
    <row r="822" spans="1:15" ht="17" thickBot="1" x14ac:dyDescent="0.4">
      <c r="A822" s="116" t="s">
        <v>3367</v>
      </c>
      <c r="B822" s="119"/>
      <c r="C822" s="119"/>
      <c r="D822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22" s="137" t="s">
        <v>3912</v>
      </c>
      <c r="F822" s="185" t="str">
        <f>VLOOKUP(RTATimings[[#This Row],[Route Code]], TrueRouteCodes[], 2, FALSE)</f>
        <v>PORVORIM-MIRAMAR BCH</v>
      </c>
      <c r="G822" s="176" t="s">
        <v>2887</v>
      </c>
      <c r="H822" s="194" t="str">
        <f>REPLACE(SUBSTITUTE(SUBSTITUTE(SUBSTITUTE(SUBSTITUTE(SUBSTITUTE(TRIM(RTATimings[[#This Row],[Dep Txt]]), ": ",":"), "a.m", "AM",1), "p.m", "PM"),"  AM"," AM"),"  PM", " PM"), 9,100,"")</f>
        <v>04:30 PM</v>
      </c>
      <c r="I822" s="195">
        <f>TIMEVALUE(RTATimings[[#This Row],[Dep Tm Txt]])</f>
        <v>0.6875</v>
      </c>
      <c r="N82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0.6875</v>
      </c>
      <c r="O822" t="s">
        <v>3971</v>
      </c>
    </row>
    <row r="823" spans="1:15" ht="17" thickBot="1" x14ac:dyDescent="0.4">
      <c r="A823" s="116" t="s">
        <v>3367</v>
      </c>
      <c r="B823" s="119"/>
      <c r="C823" s="119"/>
      <c r="D823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23" s="137" t="s">
        <v>3912</v>
      </c>
      <c r="F823" s="185" t="str">
        <f>VLOOKUP(RTATimings[[#This Row],[Route Code]], TrueRouteCodes[], 2, FALSE)</f>
        <v>PORVORIM-MIRAMAR BCH</v>
      </c>
      <c r="G823" s="176" t="s">
        <v>3816</v>
      </c>
      <c r="H823" s="194" t="str">
        <f>REPLACE(SUBSTITUTE(SUBSTITUTE(SUBSTITUTE(SUBSTITUTE(SUBSTITUTE(TRIM(RTATimings[[#This Row],[Dep Txt]]), ": ",":"), "a.m", "AM",1), "p.m", "PM"),"  AM"," AM"),"  PM", " PM"), 9,100,"")</f>
        <v>05:25 PM</v>
      </c>
      <c r="I823" s="195">
        <f>TIMEVALUE(RTATimings[[#This Row],[Dep Tm Txt]])</f>
        <v>0.72569444444444453</v>
      </c>
      <c r="N82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0.72569444444444453</v>
      </c>
      <c r="O823" t="s">
        <v>3971</v>
      </c>
    </row>
    <row r="824" spans="1:15" ht="17" thickBot="1" x14ac:dyDescent="0.4">
      <c r="A824" s="116" t="s">
        <v>3367</v>
      </c>
      <c r="B824" s="119"/>
      <c r="C824" s="119"/>
      <c r="D824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24" s="137" t="s">
        <v>3912</v>
      </c>
      <c r="F824" s="185" t="str">
        <f>VLOOKUP(RTATimings[[#This Row],[Route Code]], TrueRouteCodes[], 2, FALSE)</f>
        <v>PORVORIM-MIRAMAR BCH</v>
      </c>
      <c r="G824" s="176" t="s">
        <v>3818</v>
      </c>
      <c r="H824" s="194" t="str">
        <f>REPLACE(SUBSTITUTE(SUBSTITUTE(SUBSTITUTE(SUBSTITUTE(SUBSTITUTE(TRIM(RTATimings[[#This Row],[Dep Txt]]), ": ",":"), "a.m", "AM",1), "p.m", "PM"),"  AM"," AM"),"  PM", " PM"), 9,100,"")</f>
        <v>06:00 PM</v>
      </c>
      <c r="I824" s="195">
        <f>TIMEVALUE(RTATimings[[#This Row],[Dep Tm Txt]])</f>
        <v>0.75</v>
      </c>
      <c r="N82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0.75</v>
      </c>
      <c r="O824" t="s">
        <v>3971</v>
      </c>
    </row>
    <row r="825" spans="1:15" ht="17" thickBot="1" x14ac:dyDescent="0.4">
      <c r="A825" s="116" t="s">
        <v>3367</v>
      </c>
      <c r="B825" s="119"/>
      <c r="C825" s="119"/>
      <c r="D825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25" s="137" t="s">
        <v>3904</v>
      </c>
      <c r="F825" s="185" t="str">
        <f>VLOOKUP(RTATimings[[#This Row],[Route Code]], TrueRouteCodes[], 2, FALSE)</f>
        <v>MIRAMAR BCH-PORVORIM</v>
      </c>
      <c r="G825" s="175" t="s">
        <v>2881</v>
      </c>
      <c r="H825" s="194" t="str">
        <f>REPLACE(SUBSTITUTE(SUBSTITUTE(SUBSTITUTE(SUBSTITUTE(SUBSTITUTE(TRIM(RTATimings[[#This Row],[Dep Txt]]), ": ",":"), "a.m", "AM",1), "p.m", "PM"),"  AM"," AM"),"  PM", " PM"), 9,100,"")</f>
        <v>07:15 AM</v>
      </c>
      <c r="I825" s="195">
        <f>TIMEVALUE(RTATimings[[#This Row],[Dep Tm Txt]])</f>
        <v>0.30208333333333331</v>
      </c>
      <c r="N82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0.30208333333333331</v>
      </c>
      <c r="O825" t="s">
        <v>3971</v>
      </c>
    </row>
    <row r="826" spans="1:15" ht="17" thickBot="1" x14ac:dyDescent="0.4">
      <c r="A826" s="116" t="s">
        <v>3367</v>
      </c>
      <c r="B826" s="119"/>
      <c r="C826" s="119"/>
      <c r="D826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26" s="137" t="s">
        <v>3904</v>
      </c>
      <c r="F826" s="185" t="str">
        <f>VLOOKUP(RTATimings[[#This Row],[Route Code]], TrueRouteCodes[], 2, FALSE)</f>
        <v>MIRAMAR BCH-PORVORIM</v>
      </c>
      <c r="G826" s="175" t="s">
        <v>3513</v>
      </c>
      <c r="H826" s="194" t="str">
        <f>REPLACE(SUBSTITUTE(SUBSTITUTE(SUBSTITUTE(SUBSTITUTE(SUBSTITUTE(TRIM(RTATimings[[#This Row],[Dep Txt]]), ": ",":"), "a.m", "AM",1), "p.m", "PM"),"  AM"," AM"),"  PM", " PM"), 9,100,"")</f>
        <v>08:20 AM</v>
      </c>
      <c r="I826" s="195">
        <f>TIMEVALUE(RTATimings[[#This Row],[Dep Tm Txt]])</f>
        <v>0.34722222222222227</v>
      </c>
      <c r="N82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0.34722222222222227</v>
      </c>
      <c r="O826" t="s">
        <v>3971</v>
      </c>
    </row>
    <row r="827" spans="1:15" ht="17" thickBot="1" x14ac:dyDescent="0.4">
      <c r="A827" s="116" t="s">
        <v>3367</v>
      </c>
      <c r="B827" s="119"/>
      <c r="C827" s="119"/>
      <c r="D827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27" s="137" t="s">
        <v>3904</v>
      </c>
      <c r="F827" s="185" t="str">
        <f>VLOOKUP(RTATimings[[#This Row],[Route Code]], TrueRouteCodes[], 2, FALSE)</f>
        <v>MIRAMAR BCH-PORVORIM</v>
      </c>
      <c r="G827" s="175" t="s">
        <v>3597</v>
      </c>
      <c r="H827" s="194" t="str">
        <f>REPLACE(SUBSTITUTE(SUBSTITUTE(SUBSTITUTE(SUBSTITUTE(SUBSTITUTE(TRIM(RTATimings[[#This Row],[Dep Txt]]), ": ",":"), "a.m", "AM",1), "p.m", "PM"),"  AM"," AM"),"  PM", " PM"), 9,100,"")</f>
        <v>09:30 AM</v>
      </c>
      <c r="I827" s="195">
        <f>TIMEVALUE(RTATimings[[#This Row],[Dep Tm Txt]])</f>
        <v>0.39583333333333331</v>
      </c>
      <c r="N82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0.39583333333333331</v>
      </c>
      <c r="O827" t="s">
        <v>3971</v>
      </c>
    </row>
    <row r="828" spans="1:15" ht="17" thickBot="1" x14ac:dyDescent="0.4">
      <c r="A828" s="116" t="s">
        <v>3367</v>
      </c>
      <c r="B828" s="119"/>
      <c r="C828" s="119"/>
      <c r="D828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28" s="137" t="s">
        <v>3904</v>
      </c>
      <c r="F828" s="185" t="str">
        <f>VLOOKUP(RTATimings[[#This Row],[Route Code]], TrueRouteCodes[], 2, FALSE)</f>
        <v>MIRAMAR BCH-PORVORIM</v>
      </c>
      <c r="G828" s="175" t="s">
        <v>2875</v>
      </c>
      <c r="H828" s="194" t="str">
        <f>REPLACE(SUBSTITUTE(SUBSTITUTE(SUBSTITUTE(SUBSTITUTE(SUBSTITUTE(TRIM(RTATimings[[#This Row],[Dep Txt]]), ": ",":"), "a.m", "AM",1), "p.m", "PM"),"  AM"," AM"),"  PM", " PM"), 9,100,"")</f>
        <v>11:00 AM</v>
      </c>
      <c r="I828" s="195">
        <f>TIMEVALUE(RTATimings[[#This Row],[Dep Tm Txt]])</f>
        <v>0.45833333333333331</v>
      </c>
      <c r="N82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0.45833333333333331</v>
      </c>
      <c r="O828" t="s">
        <v>3971</v>
      </c>
    </row>
    <row r="829" spans="1:15" ht="17" thickBot="1" x14ac:dyDescent="0.4">
      <c r="A829" s="116" t="s">
        <v>3367</v>
      </c>
      <c r="B829" s="119"/>
      <c r="C829" s="119"/>
      <c r="D829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29" s="137" t="s">
        <v>3904</v>
      </c>
      <c r="F829" s="185" t="str">
        <f>VLOOKUP(RTATimings[[#This Row],[Route Code]], TrueRouteCodes[], 2, FALSE)</f>
        <v>MIRAMAR BCH-PORVORIM</v>
      </c>
      <c r="G829" s="175" t="s">
        <v>2853</v>
      </c>
      <c r="H829" s="194" t="str">
        <f>REPLACE(SUBSTITUTE(SUBSTITUTE(SUBSTITUTE(SUBSTITUTE(SUBSTITUTE(TRIM(RTATimings[[#This Row],[Dep Txt]]), ": ",":"), "a.m", "AM",1), "p.m", "PM"),"  AM"," AM"),"  PM", " PM"), 9,100,"")</f>
        <v>12:15 PM</v>
      </c>
      <c r="I829" s="195">
        <f>TIMEVALUE(RTATimings[[#This Row],[Dep Tm Txt]])</f>
        <v>0.51041666666666663</v>
      </c>
      <c r="N82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0.51041666666666663</v>
      </c>
      <c r="O829" t="s">
        <v>3971</v>
      </c>
    </row>
    <row r="830" spans="1:15" ht="17" thickBot="1" x14ac:dyDescent="0.4">
      <c r="A830" s="116" t="s">
        <v>3367</v>
      </c>
      <c r="B830" s="119"/>
      <c r="C830" s="119"/>
      <c r="D830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30" s="137" t="s">
        <v>3904</v>
      </c>
      <c r="F830" s="185" t="str">
        <f>VLOOKUP(RTATimings[[#This Row],[Route Code]], TrueRouteCodes[], 2, FALSE)</f>
        <v>MIRAMAR BCH-PORVORIM</v>
      </c>
      <c r="G830" s="175" t="s">
        <v>2801</v>
      </c>
      <c r="H830" s="194" t="str">
        <f>REPLACE(SUBSTITUTE(SUBSTITUTE(SUBSTITUTE(SUBSTITUTE(SUBSTITUTE(TRIM(RTATimings[[#This Row],[Dep Txt]]), ": ",":"), "a.m", "AM",1), "p.m", "PM"),"  AM"," AM"),"  PM", " PM"), 9,100,"")</f>
        <v>01:15 PM</v>
      </c>
      <c r="I830" s="195">
        <f>TIMEVALUE(RTATimings[[#This Row],[Dep Tm Txt]])</f>
        <v>0.55208333333333337</v>
      </c>
      <c r="N83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0.55208333333333337</v>
      </c>
      <c r="O830" t="s">
        <v>3971</v>
      </c>
    </row>
    <row r="831" spans="1:15" ht="17" thickBot="1" x14ac:dyDescent="0.4">
      <c r="A831" s="116" t="s">
        <v>3367</v>
      </c>
      <c r="B831" s="119"/>
      <c r="C831" s="119"/>
      <c r="D831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31" s="137" t="s">
        <v>3904</v>
      </c>
      <c r="F831" s="185" t="str">
        <f>VLOOKUP(RTATimings[[#This Row],[Route Code]], TrueRouteCodes[], 2, FALSE)</f>
        <v>MIRAMAR BCH-PORVORIM</v>
      </c>
      <c r="G831" s="175" t="s">
        <v>3814</v>
      </c>
      <c r="H831" s="194" t="str">
        <f>REPLACE(SUBSTITUTE(SUBSTITUTE(SUBSTITUTE(SUBSTITUTE(SUBSTITUTE(TRIM(RTATimings[[#This Row],[Dep Txt]]), ": ",":"), "a.m", "AM",1), "p.m", "PM"),"  AM"," AM"),"  PM", " PM"), 9,100,"")</f>
        <v>04:00PM</v>
      </c>
      <c r="I831" s="195" t="e">
        <f>TIMEVALUE(RTATimings[[#This Row],[Dep Tm Txt]])</f>
        <v>#VALUE!</v>
      </c>
      <c r="N8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831" t="s">
        <v>3971</v>
      </c>
    </row>
    <row r="832" spans="1:15" ht="17" thickBot="1" x14ac:dyDescent="0.4">
      <c r="A832" s="116" t="s">
        <v>3367</v>
      </c>
      <c r="B832" s="119"/>
      <c r="C832" s="119"/>
      <c r="D832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32" s="137" t="s">
        <v>3904</v>
      </c>
      <c r="F832" s="185" t="str">
        <f>VLOOKUP(RTATimings[[#This Row],[Route Code]], TrueRouteCodes[], 2, FALSE)</f>
        <v>MIRAMAR BCH-PORVORIM</v>
      </c>
      <c r="G832" s="175" t="s">
        <v>3815</v>
      </c>
      <c r="H832" s="194" t="str">
        <f>REPLACE(SUBSTITUTE(SUBSTITUTE(SUBSTITUTE(SUBSTITUTE(SUBSTITUTE(TRIM(RTATimings[[#This Row],[Dep Txt]]), ": ",":"), "a.m", "AM",1), "p.m", "PM"),"  AM"," AM"),"  PM", " PM"), 9,100,"")</f>
        <v>05:00PM</v>
      </c>
      <c r="I832" s="195" t="e">
        <f>TIMEVALUE(RTATimings[[#This Row],[Dep Tm Txt]])</f>
        <v>#VALUE!</v>
      </c>
      <c r="N8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832" t="s">
        <v>3971</v>
      </c>
    </row>
    <row r="833" spans="1:15" ht="17" thickBot="1" x14ac:dyDescent="0.4">
      <c r="A833" s="116" t="s">
        <v>3367</v>
      </c>
      <c r="B833" s="119"/>
      <c r="C833" s="119"/>
      <c r="D833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33" s="137" t="s">
        <v>3904</v>
      </c>
      <c r="F833" s="185" t="str">
        <f>VLOOKUP(RTATimings[[#This Row],[Route Code]], TrueRouteCodes[], 2, FALSE)</f>
        <v>MIRAMAR BCH-PORVORIM</v>
      </c>
      <c r="G833" s="175" t="s">
        <v>3817</v>
      </c>
      <c r="H833" s="194" t="str">
        <f>REPLACE(SUBSTITUTE(SUBSTITUTE(SUBSTITUTE(SUBSTITUTE(SUBSTITUTE(TRIM(RTATimings[[#This Row],[Dep Txt]]), ": ",":"), "a.m", "AM",1), "p.m", "PM"),"  AM"," AM"),"  PM", " PM"), 9,100,"")</f>
        <v>05:45PM</v>
      </c>
      <c r="I833" s="195" t="e">
        <f>TIMEVALUE(RTATimings[[#This Row],[Dep Tm Txt]])</f>
        <v>#VALUE!</v>
      </c>
      <c r="N8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833" t="s">
        <v>3971</v>
      </c>
    </row>
    <row r="834" spans="1:15" ht="17" thickBot="1" x14ac:dyDescent="0.4">
      <c r="A834" s="116" t="s">
        <v>3367</v>
      </c>
      <c r="B834" s="119"/>
      <c r="C834" s="119"/>
      <c r="D834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34" s="137" t="s">
        <v>3904</v>
      </c>
      <c r="F834" s="185" t="str">
        <f>VLOOKUP(RTATimings[[#This Row],[Route Code]], TrueRouteCodes[], 2, FALSE)</f>
        <v>MIRAMAR BCH-PORVORIM</v>
      </c>
      <c r="G834" s="175" t="s">
        <v>3819</v>
      </c>
      <c r="H834" s="194" t="str">
        <f>REPLACE(SUBSTITUTE(SUBSTITUTE(SUBSTITUTE(SUBSTITUTE(SUBSTITUTE(TRIM(RTATimings[[#This Row],[Dep Txt]]), ": ",":"), "a.m", "AM",1), "p.m", "PM"),"  AM"," AM"),"  PM", " PM"), 9,100,"")</f>
        <v>06:45PM</v>
      </c>
      <c r="I834" s="195" t="e">
        <f>TIMEVALUE(RTATimings[[#This Row],[Dep Tm Txt]])</f>
        <v>#VALUE!</v>
      </c>
      <c r="N8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834" t="s">
        <v>3971</v>
      </c>
    </row>
    <row r="835" spans="1:15" ht="17" thickBot="1" x14ac:dyDescent="0.4">
      <c r="A835" s="116" t="s">
        <v>3369</v>
      </c>
      <c r="B835" s="119"/>
      <c r="C835" s="119"/>
      <c r="D835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35" s="137" t="s">
        <v>3912</v>
      </c>
      <c r="F835" s="185" t="str">
        <f>VLOOKUP(RTATimings[[#This Row],[Route Code]], TrueRouteCodes[], 2, FALSE)</f>
        <v>PORVORIM-MIRAMAR BCH</v>
      </c>
      <c r="G835" s="176" t="s">
        <v>3531</v>
      </c>
      <c r="H835" s="194" t="str">
        <f>REPLACE(SUBSTITUTE(SUBSTITUTE(SUBSTITUTE(SUBSTITUTE(SUBSTITUTE(TRIM(RTATimings[[#This Row],[Dep Txt]]), ": ",":"), "a.m", "AM",1), "p.m", "PM"),"  AM"," AM"),"  PM", " PM"), 9,100,"")</f>
        <v>07:05 AM</v>
      </c>
      <c r="I835" s="195">
        <f>TIMEVALUE(RTATimings[[#This Row],[Dep Tm Txt]])</f>
        <v>0.2951388888888889</v>
      </c>
      <c r="N83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0.2951388888888889</v>
      </c>
      <c r="O835" t="s">
        <v>3971</v>
      </c>
    </row>
    <row r="836" spans="1:15" ht="17" thickBot="1" x14ac:dyDescent="0.4">
      <c r="A836" s="116" t="s">
        <v>3369</v>
      </c>
      <c r="B836" s="119"/>
      <c r="C836" s="119"/>
      <c r="D836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36" s="137" t="s">
        <v>3912</v>
      </c>
      <c r="F836" s="185" t="str">
        <f>VLOOKUP(RTATimings[[#This Row],[Route Code]], TrueRouteCodes[], 2, FALSE)</f>
        <v>PORVORIM-MIRAMAR BCH</v>
      </c>
      <c r="G836" s="176" t="s">
        <v>3621</v>
      </c>
      <c r="H836" s="194" t="str">
        <f>REPLACE(SUBSTITUTE(SUBSTITUTE(SUBSTITUTE(SUBSTITUTE(SUBSTITUTE(TRIM(RTATimings[[#This Row],[Dep Txt]]), ": ",":"), "a.m", "AM",1), "p.m", "PM"),"  AM"," AM"),"  PM", " PM"), 9,100,"")</f>
        <v>08:05 AM</v>
      </c>
      <c r="I836" s="195">
        <f>TIMEVALUE(RTATimings[[#This Row],[Dep Tm Txt]])</f>
        <v>0.33680555555555558</v>
      </c>
      <c r="N83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0.33680555555555558</v>
      </c>
      <c r="O836" t="s">
        <v>3971</v>
      </c>
    </row>
    <row r="837" spans="1:15" ht="17" thickBot="1" x14ac:dyDescent="0.4">
      <c r="A837" s="116" t="s">
        <v>3369</v>
      </c>
      <c r="B837" s="119"/>
      <c r="C837" s="119"/>
      <c r="D837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37" s="137" t="s">
        <v>3912</v>
      </c>
      <c r="F837" s="185" t="str">
        <f>VLOOKUP(RTATimings[[#This Row],[Route Code]], TrueRouteCodes[], 2, FALSE)</f>
        <v>PORVORIM-MIRAMAR BCH</v>
      </c>
      <c r="G837" s="176" t="s">
        <v>2891</v>
      </c>
      <c r="H837" s="194" t="str">
        <f>REPLACE(SUBSTITUTE(SUBSTITUTE(SUBSTITUTE(SUBSTITUTE(SUBSTITUTE(TRIM(RTATimings[[#This Row],[Dep Txt]]), ": ",":"), "a.m", "AM",1), "p.m", "PM"),"  AM"," AM"),"  PM", " PM"), 9,100,"")</f>
        <v>09:20 AM</v>
      </c>
      <c r="I837" s="195">
        <f>TIMEVALUE(RTATimings[[#This Row],[Dep Tm Txt]])</f>
        <v>0.3888888888888889</v>
      </c>
      <c r="N83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0.3888888888888889</v>
      </c>
      <c r="O837" t="s">
        <v>3971</v>
      </c>
    </row>
    <row r="838" spans="1:15" ht="17" thickBot="1" x14ac:dyDescent="0.4">
      <c r="A838" s="116" t="s">
        <v>3369</v>
      </c>
      <c r="B838" s="119"/>
      <c r="C838" s="119"/>
      <c r="D838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38" s="137" t="s">
        <v>3912</v>
      </c>
      <c r="F838" s="185" t="str">
        <f>VLOOKUP(RTATimings[[#This Row],[Route Code]], TrueRouteCodes[], 2, FALSE)</f>
        <v>PORVORIM-MIRAMAR BCH</v>
      </c>
      <c r="G838" s="176" t="s">
        <v>2836</v>
      </c>
      <c r="H838" s="194" t="str">
        <f>REPLACE(SUBSTITUTE(SUBSTITUTE(SUBSTITUTE(SUBSTITUTE(SUBSTITUTE(TRIM(RTATimings[[#This Row],[Dep Txt]]), ": ",":"), "a.m", "AM",1), "p.m", "PM"),"  AM"," AM"),"  PM", " PM"), 9,100,"")</f>
        <v>10:30 AM</v>
      </c>
      <c r="I838" s="195">
        <f>TIMEVALUE(RTATimings[[#This Row],[Dep Tm Txt]])</f>
        <v>0.4375</v>
      </c>
      <c r="N83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0.4375</v>
      </c>
      <c r="O838" t="s">
        <v>3971</v>
      </c>
    </row>
    <row r="839" spans="1:15" ht="17" thickBot="1" x14ac:dyDescent="0.4">
      <c r="A839" s="116" t="s">
        <v>3369</v>
      </c>
      <c r="B839" s="119"/>
      <c r="C839" s="119"/>
      <c r="D839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39" s="137" t="s">
        <v>3912</v>
      </c>
      <c r="F839" s="185" t="str">
        <f>VLOOKUP(RTATimings[[#This Row],[Route Code]], TrueRouteCodes[], 2, FALSE)</f>
        <v>PORVORIM-MIRAMAR BCH</v>
      </c>
      <c r="G839" s="176" t="s">
        <v>2853</v>
      </c>
      <c r="H839" s="194" t="str">
        <f>REPLACE(SUBSTITUTE(SUBSTITUTE(SUBSTITUTE(SUBSTITUTE(SUBSTITUTE(TRIM(RTATimings[[#This Row],[Dep Txt]]), ": ",":"), "a.m", "AM",1), "p.m", "PM"),"  AM"," AM"),"  PM", " PM"), 9,100,"")</f>
        <v>12:15 PM</v>
      </c>
      <c r="I839" s="195">
        <f>TIMEVALUE(RTATimings[[#This Row],[Dep Tm Txt]])</f>
        <v>0.51041666666666663</v>
      </c>
      <c r="N83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0.51041666666666663</v>
      </c>
      <c r="O839" t="s">
        <v>3971</v>
      </c>
    </row>
    <row r="840" spans="1:15" ht="17" thickBot="1" x14ac:dyDescent="0.4">
      <c r="A840" s="116" t="s">
        <v>3369</v>
      </c>
      <c r="B840" s="119"/>
      <c r="C840" s="119"/>
      <c r="D840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40" s="137" t="s">
        <v>3912</v>
      </c>
      <c r="F840" s="185" t="str">
        <f>VLOOKUP(RTATimings[[#This Row],[Route Code]], TrueRouteCodes[], 2, FALSE)</f>
        <v>PORVORIM-MIRAMAR BCH</v>
      </c>
      <c r="G840" s="176" t="s">
        <v>2801</v>
      </c>
      <c r="H840" s="194" t="str">
        <f>REPLACE(SUBSTITUTE(SUBSTITUTE(SUBSTITUTE(SUBSTITUTE(SUBSTITUTE(TRIM(RTATimings[[#This Row],[Dep Txt]]), ": ",":"), "a.m", "AM",1), "p.m", "PM"),"  AM"," AM"),"  PM", " PM"), 9,100,"")</f>
        <v>01:15 PM</v>
      </c>
      <c r="I840" s="195">
        <f>TIMEVALUE(RTATimings[[#This Row],[Dep Tm Txt]])</f>
        <v>0.55208333333333337</v>
      </c>
      <c r="N84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0.55208333333333337</v>
      </c>
      <c r="O840" t="s">
        <v>3971</v>
      </c>
    </row>
    <row r="841" spans="1:15" ht="17" thickBot="1" x14ac:dyDescent="0.4">
      <c r="A841" s="116" t="s">
        <v>3369</v>
      </c>
      <c r="B841" s="119"/>
      <c r="C841" s="119"/>
      <c r="D841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41" s="137" t="s">
        <v>3912</v>
      </c>
      <c r="F841" s="185" t="str">
        <f>VLOOKUP(RTATimings[[#This Row],[Route Code]], TrueRouteCodes[], 2, FALSE)</f>
        <v>PORVORIM-MIRAMAR BCH</v>
      </c>
      <c r="G841" s="176" t="s">
        <v>3520</v>
      </c>
      <c r="H841" s="194" t="str">
        <f>REPLACE(SUBSTITUTE(SUBSTITUTE(SUBSTITUTE(SUBSTITUTE(SUBSTITUTE(TRIM(RTATimings[[#This Row],[Dep Txt]]), ": ",":"), "a.m", "AM",1), "p.m", "PM"),"  AM"," AM"),"  PM", " PM"), 9,100,"")</f>
        <v>04:00 PM</v>
      </c>
      <c r="I841" s="195">
        <f>TIMEVALUE(RTATimings[[#This Row],[Dep Tm Txt]])</f>
        <v>0.66666666666666663</v>
      </c>
      <c r="N84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0.66666666666666663</v>
      </c>
      <c r="O841" t="s">
        <v>3971</v>
      </c>
    </row>
    <row r="842" spans="1:15" ht="17" thickBot="1" x14ac:dyDescent="0.4">
      <c r="A842" s="116" t="s">
        <v>3369</v>
      </c>
      <c r="B842" s="119"/>
      <c r="C842" s="119"/>
      <c r="D842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42" s="137" t="s">
        <v>3912</v>
      </c>
      <c r="F842" s="185" t="str">
        <f>VLOOKUP(RTATimings[[#This Row],[Route Code]], TrueRouteCodes[], 2, FALSE)</f>
        <v>PORVORIM-MIRAMAR BCH</v>
      </c>
      <c r="G842" s="176" t="s">
        <v>3427</v>
      </c>
      <c r="H842" s="194" t="str">
        <f>REPLACE(SUBSTITUTE(SUBSTITUTE(SUBSTITUTE(SUBSTITUTE(SUBSTITUTE(TRIM(RTATimings[[#This Row],[Dep Txt]]), ": ",":"), "a.m", "AM",1), "p.m", "PM"),"  AM"," AM"),"  PM", " PM"), 9,100,"")</f>
        <v>05:00 PM</v>
      </c>
      <c r="I842" s="195">
        <f>TIMEVALUE(RTATimings[[#This Row],[Dep Tm Txt]])</f>
        <v>0.70833333333333337</v>
      </c>
      <c r="N84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0.70833333333333337</v>
      </c>
      <c r="O842" t="s">
        <v>3971</v>
      </c>
    </row>
    <row r="843" spans="1:15" ht="17" thickBot="1" x14ac:dyDescent="0.4">
      <c r="A843" s="116" t="s">
        <v>3369</v>
      </c>
      <c r="B843" s="119"/>
      <c r="C843" s="119"/>
      <c r="D843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43" s="137" t="s">
        <v>3912</v>
      </c>
      <c r="F843" s="185" t="str">
        <f>VLOOKUP(RTATimings[[#This Row],[Route Code]], TrueRouteCodes[], 2, FALSE)</f>
        <v>PORVORIM-MIRAMAR BCH</v>
      </c>
      <c r="G843" s="176" t="s">
        <v>3822</v>
      </c>
      <c r="H843" s="194" t="str">
        <f>REPLACE(SUBSTITUTE(SUBSTITUTE(SUBSTITUTE(SUBSTITUTE(SUBSTITUTE(TRIM(RTATimings[[#This Row],[Dep Txt]]), ": ",":"), "a.m", "AM",1), "p.m", "PM"),"  AM"," AM"),"  PM", " PM"), 9,100,"")</f>
        <v>06:35 PM</v>
      </c>
      <c r="I843" s="195">
        <f>TIMEVALUE(RTATimings[[#This Row],[Dep Tm Txt]])</f>
        <v>0.77430555555555547</v>
      </c>
      <c r="N84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0.77430555555555547</v>
      </c>
      <c r="O843" t="s">
        <v>3971</v>
      </c>
    </row>
    <row r="844" spans="1:15" ht="17" thickBot="1" x14ac:dyDescent="0.4">
      <c r="A844" s="116" t="s">
        <v>3369</v>
      </c>
      <c r="B844" s="119"/>
      <c r="C844" s="119"/>
      <c r="D844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44" s="137" t="s">
        <v>3904</v>
      </c>
      <c r="F844" s="185" t="str">
        <f>VLOOKUP(RTATimings[[#This Row],[Route Code]], TrueRouteCodes[], 2, FALSE)</f>
        <v>MIRAMAR BCH-PORVORIM</v>
      </c>
      <c r="G844" s="175" t="s">
        <v>3404</v>
      </c>
      <c r="H844" s="194" t="str">
        <f>REPLACE(SUBSTITUTE(SUBSTITUTE(SUBSTITUTE(SUBSTITUTE(SUBSTITUTE(TRIM(RTATimings[[#This Row],[Dep Txt]]), ": ",":"), "a.m", "AM",1), "p.m", "PM"),"  AM"," AM"),"  PM", " PM"), 9,100,"")</f>
        <v>07:40 AM</v>
      </c>
      <c r="I844" s="195">
        <f>TIMEVALUE(RTATimings[[#This Row],[Dep Tm Txt]])</f>
        <v>0.31944444444444448</v>
      </c>
      <c r="N84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0.31944444444444448</v>
      </c>
      <c r="O844" t="s">
        <v>3971</v>
      </c>
    </row>
    <row r="845" spans="1:15" ht="17" thickBot="1" x14ac:dyDescent="0.4">
      <c r="A845" s="116" t="s">
        <v>3369</v>
      </c>
      <c r="B845" s="119"/>
      <c r="C845" s="119"/>
      <c r="D845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45" s="137" t="s">
        <v>3904</v>
      </c>
      <c r="F845" s="185" t="str">
        <f>VLOOKUP(RTATimings[[#This Row],[Route Code]], TrueRouteCodes[], 2, FALSE)</f>
        <v>MIRAMAR BCH-PORVORIM</v>
      </c>
      <c r="G845" s="175" t="s">
        <v>3521</v>
      </c>
      <c r="H845" s="194" t="str">
        <f>REPLACE(SUBSTITUTE(SUBSTITUTE(SUBSTITUTE(SUBSTITUTE(SUBSTITUTE(TRIM(RTATimings[[#This Row],[Dep Txt]]), ": ",":"), "a.m", "AM",1), "p.m", "PM"),"  AM"," AM"),"  PM", " PM"), 9,100,"")</f>
        <v>08:35 AM</v>
      </c>
      <c r="I845" s="195">
        <f>TIMEVALUE(RTATimings[[#This Row],[Dep Tm Txt]])</f>
        <v>0.3576388888888889</v>
      </c>
      <c r="N84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0.3576388888888889</v>
      </c>
      <c r="O845" t="s">
        <v>3971</v>
      </c>
    </row>
    <row r="846" spans="1:15" ht="17" thickBot="1" x14ac:dyDescent="0.4">
      <c r="A846" s="116" t="s">
        <v>3369</v>
      </c>
      <c r="B846" s="119"/>
      <c r="C846" s="119"/>
      <c r="D846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46" s="137" t="s">
        <v>3904</v>
      </c>
      <c r="F846" s="185" t="str">
        <f>VLOOKUP(RTATimings[[#This Row],[Route Code]], TrueRouteCodes[], 2, FALSE)</f>
        <v>MIRAMAR BCH-PORVORIM</v>
      </c>
      <c r="G846" s="175" t="s">
        <v>3478</v>
      </c>
      <c r="H846" s="194" t="str">
        <f>REPLACE(SUBSTITUTE(SUBSTITUTE(SUBSTITUTE(SUBSTITUTE(SUBSTITUTE(TRIM(RTATimings[[#This Row],[Dep Txt]]), ": ",":"), "a.m", "AM",1), "p.m", "PM"),"  AM"," AM"),"  PM", " PM"), 9,100,"")</f>
        <v>10:00 AM</v>
      </c>
      <c r="I846" s="195">
        <f>TIMEVALUE(RTATimings[[#This Row],[Dep Tm Txt]])</f>
        <v>0.41666666666666669</v>
      </c>
      <c r="N84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0.41666666666666669</v>
      </c>
      <c r="O846" t="s">
        <v>3971</v>
      </c>
    </row>
    <row r="847" spans="1:15" ht="17" thickBot="1" x14ac:dyDescent="0.4">
      <c r="A847" s="116" t="s">
        <v>3369</v>
      </c>
      <c r="B847" s="119"/>
      <c r="C847" s="119"/>
      <c r="D847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47" s="137" t="s">
        <v>3904</v>
      </c>
      <c r="F847" s="185" t="str">
        <f>VLOOKUP(RTATimings[[#This Row],[Route Code]], TrueRouteCodes[], 2, FALSE)</f>
        <v>MIRAMAR BCH-PORVORIM</v>
      </c>
      <c r="G847" s="175" t="s">
        <v>3436</v>
      </c>
      <c r="H847" s="194" t="str">
        <f>REPLACE(SUBSTITUTE(SUBSTITUTE(SUBSTITUTE(SUBSTITUTE(SUBSTITUTE(TRIM(RTATimings[[#This Row],[Dep Txt]]), ": ",":"), "a.m", "AM",1), "p.m", "PM"),"  AM"," AM"),"  PM", " PM"), 9,100,"")</f>
        <v>11:45 AM</v>
      </c>
      <c r="I847" s="195">
        <f>TIMEVALUE(RTATimings[[#This Row],[Dep Tm Txt]])</f>
        <v>0.48958333333333331</v>
      </c>
      <c r="N84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0.48958333333333331</v>
      </c>
      <c r="O847" t="s">
        <v>3971</v>
      </c>
    </row>
    <row r="848" spans="1:15" ht="17" thickBot="1" x14ac:dyDescent="0.4">
      <c r="A848" s="116" t="s">
        <v>3369</v>
      </c>
      <c r="B848" s="119"/>
      <c r="C848" s="119"/>
      <c r="D848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48" s="137" t="s">
        <v>3904</v>
      </c>
      <c r="F848" s="185" t="str">
        <f>VLOOKUP(RTATimings[[#This Row],[Route Code]], TrueRouteCodes[], 2, FALSE)</f>
        <v>MIRAMAR BCH-PORVORIM</v>
      </c>
      <c r="G848" s="175" t="s">
        <v>3473</v>
      </c>
      <c r="H848" s="194" t="str">
        <f>REPLACE(SUBSTITUTE(SUBSTITUTE(SUBSTITUTE(SUBSTITUTE(SUBSTITUTE(TRIM(RTATimings[[#This Row],[Dep Txt]]), ": ",":"), "a.m", "AM",1), "p.m", "PM"),"  AM"," AM"),"  PM", " PM"), 9,100,"")</f>
        <v>12:45 PM</v>
      </c>
      <c r="I848" s="195">
        <f>TIMEVALUE(RTATimings[[#This Row],[Dep Tm Txt]])</f>
        <v>0.53125</v>
      </c>
      <c r="N84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0.53125</v>
      </c>
      <c r="O848" t="s">
        <v>3971</v>
      </c>
    </row>
    <row r="849" spans="1:15" ht="17" thickBot="1" x14ac:dyDescent="0.4">
      <c r="A849" s="116" t="s">
        <v>3369</v>
      </c>
      <c r="B849" s="119"/>
      <c r="C849" s="119"/>
      <c r="D849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49" s="137" t="s">
        <v>3904</v>
      </c>
      <c r="F849" s="185" t="str">
        <f>VLOOKUP(RTATimings[[#This Row],[Route Code]], TrueRouteCodes[], 2, FALSE)</f>
        <v>MIRAMAR BCH-PORVORIM</v>
      </c>
      <c r="G849" s="175" t="s">
        <v>3566</v>
      </c>
      <c r="H849" s="194" t="str">
        <f>REPLACE(SUBSTITUTE(SUBSTITUTE(SUBSTITUTE(SUBSTITUTE(SUBSTITUTE(TRIM(RTATimings[[#This Row],[Dep Txt]]), ": ",":"), "a.m", "AM",1), "p.m", "PM"),"  AM"," AM"),"  PM", " PM"), 9,100,"")</f>
        <v>01:40 PM</v>
      </c>
      <c r="I849" s="195">
        <f>TIMEVALUE(RTATimings[[#This Row],[Dep Tm Txt]])</f>
        <v>0.56944444444444442</v>
      </c>
      <c r="N84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0.56944444444444442</v>
      </c>
      <c r="O849" t="s">
        <v>3971</v>
      </c>
    </row>
    <row r="850" spans="1:15" ht="17" thickBot="1" x14ac:dyDescent="0.4">
      <c r="A850" s="116" t="s">
        <v>3369</v>
      </c>
      <c r="B850" s="119"/>
      <c r="C850" s="119"/>
      <c r="D850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50" s="137" t="s">
        <v>3904</v>
      </c>
      <c r="F850" s="185" t="str">
        <f>VLOOKUP(RTATimings[[#This Row],[Route Code]], TrueRouteCodes[], 2, FALSE)</f>
        <v>MIRAMAR BCH-PORVORIM</v>
      </c>
      <c r="G850" s="175" t="s">
        <v>3820</v>
      </c>
      <c r="H850" s="194" t="str">
        <f>REPLACE(SUBSTITUTE(SUBSTITUTE(SUBSTITUTE(SUBSTITUTE(SUBSTITUTE(TRIM(RTATimings[[#This Row],[Dep Txt]]), ": ",":"), "a.m", "AM",1), "p.m", "PM"),"  AM"," AM"),"  PM", " PM"), 9,100,"")</f>
        <v>03:30PM</v>
      </c>
      <c r="I850" s="195" t="e">
        <f>TIMEVALUE(RTATimings[[#This Row],[Dep Tm Txt]])</f>
        <v>#VALUE!</v>
      </c>
      <c r="N8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850" t="s">
        <v>3971</v>
      </c>
    </row>
    <row r="851" spans="1:15" ht="17" thickBot="1" x14ac:dyDescent="0.4">
      <c r="A851" s="116" t="s">
        <v>3369</v>
      </c>
      <c r="B851" s="119"/>
      <c r="C851" s="119"/>
      <c r="D851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51" s="137" t="s">
        <v>3904</v>
      </c>
      <c r="F851" s="185" t="str">
        <f>VLOOKUP(RTATimings[[#This Row],[Route Code]], TrueRouteCodes[], 2, FALSE)</f>
        <v>MIRAMAR BCH-PORVORIM</v>
      </c>
      <c r="G851" s="175" t="s">
        <v>3821</v>
      </c>
      <c r="H851" s="194" t="str">
        <f>REPLACE(SUBSTITUTE(SUBSTITUTE(SUBSTITUTE(SUBSTITUTE(SUBSTITUTE(TRIM(RTATimings[[#This Row],[Dep Txt]]), ": ",":"), "a.m", "AM",1), "p.m", "PM"),"  AM"," AM"),"  PM", " PM"), 9,100,"")</f>
        <v>04:30PM</v>
      </c>
      <c r="I851" s="195" t="e">
        <f>TIMEVALUE(RTATimings[[#This Row],[Dep Tm Txt]])</f>
        <v>#VALUE!</v>
      </c>
      <c r="N8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851" t="s">
        <v>3971</v>
      </c>
    </row>
    <row r="852" spans="1:15" ht="17" thickBot="1" x14ac:dyDescent="0.4">
      <c r="A852" s="116" t="s">
        <v>3369</v>
      </c>
      <c r="B852" s="119"/>
      <c r="C852" s="119"/>
      <c r="D852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52" s="137" t="s">
        <v>3904</v>
      </c>
      <c r="F852" s="185" t="str">
        <f>VLOOKUP(RTATimings[[#This Row],[Route Code]], TrueRouteCodes[], 2, FALSE)</f>
        <v>MIRAMAR BCH-PORVORIM</v>
      </c>
      <c r="G852" s="175" t="s">
        <v>3823</v>
      </c>
      <c r="H852" s="194" t="str">
        <f>REPLACE(SUBSTITUTE(SUBSTITUTE(SUBSTITUTE(SUBSTITUTE(SUBSTITUTE(TRIM(RTATimings[[#This Row],[Dep Txt]]), ": ",":"), "a.m", "AM",1), "p.m", "PM"),"  AM"," AM"),"  PM", " PM"), 9,100,"")</f>
        <v>06:05PM</v>
      </c>
      <c r="I852" s="195" t="e">
        <f>TIMEVALUE(RTATimings[[#This Row],[Dep Tm Txt]])</f>
        <v>#VALUE!</v>
      </c>
      <c r="N8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852" t="s">
        <v>3971</v>
      </c>
    </row>
    <row r="853" spans="1:15" ht="17" thickBot="1" x14ac:dyDescent="0.4">
      <c r="A853" s="116" t="s">
        <v>3373</v>
      </c>
      <c r="B853" s="119"/>
      <c r="C853" s="119"/>
      <c r="D853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53" s="134" t="s">
        <v>3894</v>
      </c>
      <c r="F853" s="185" t="str">
        <f>VLOOKUP(RTATimings[[#This Row],[Route Code]], TrueRouteCodes[], 2, FALSE)</f>
        <v>TORDA-PANAJI</v>
      </c>
      <c r="G853" s="181" t="s">
        <v>3470</v>
      </c>
      <c r="H853" s="194" t="str">
        <f>REPLACE(SUBSTITUTE(SUBSTITUTE(SUBSTITUTE(SUBSTITUTE(SUBSTITUTE(TRIM(RTATimings[[#This Row],[Dep Txt]]), ": ",":"), "a.m", "AM",1), "p.m", "PM"),"  AM"," AM"),"  PM", " PM"), 9,100,"")</f>
        <v>08:10 AM</v>
      </c>
      <c r="I853" s="195">
        <f>TIMEVALUE(RTATimings[[#This Row],[Dep Tm Txt]])</f>
        <v>0.34027777777777773</v>
      </c>
      <c r="N85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0.34027777777777773</v>
      </c>
      <c r="O853" t="s">
        <v>3971</v>
      </c>
    </row>
    <row r="854" spans="1:15" ht="17" thickBot="1" x14ac:dyDescent="0.4">
      <c r="A854" s="116" t="s">
        <v>3373</v>
      </c>
      <c r="B854" s="119"/>
      <c r="C854" s="119"/>
      <c r="D854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54" s="134" t="s">
        <v>3890</v>
      </c>
      <c r="F854" s="185" t="str">
        <f>VLOOKUP(RTATimings[[#This Row],[Route Code]], TrueRouteCodes[], 2, FALSE)</f>
        <v>PANAJI-TORDA</v>
      </c>
      <c r="G854" s="182" t="s">
        <v>3476</v>
      </c>
      <c r="H854" s="194" t="str">
        <f>REPLACE(SUBSTITUTE(SUBSTITUTE(SUBSTITUTE(SUBSTITUTE(SUBSTITUTE(TRIM(RTATimings[[#This Row],[Dep Txt]]), ": ",":"), "a.m", "AM",1), "p.m", "PM"),"  AM"," AM"),"  PM", " PM"), 9,100,"")</f>
        <v>07:10 PM</v>
      </c>
      <c r="I854" s="195">
        <f>TIMEVALUE(RTATimings[[#This Row],[Dep Tm Txt]])</f>
        <v>0.79861111111111116</v>
      </c>
      <c r="N85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0.79861111111111116</v>
      </c>
      <c r="O854" t="s">
        <v>3971</v>
      </c>
    </row>
    <row r="855" spans="1:15" ht="26.5" thickBot="1" x14ac:dyDescent="0.4">
      <c r="A855" s="116" t="s">
        <v>3379</v>
      </c>
      <c r="B855" s="119"/>
      <c r="C855" s="119"/>
      <c r="D855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 (Temporary permit)</v>
      </c>
      <c r="E855" s="136" t="s">
        <v>3914</v>
      </c>
      <c r="F855" s="185" t="str">
        <f>VLOOKUP(RTATimings[[#This Row],[Route Code]], TrueRouteCodes[], 2, FALSE)</f>
        <v>TIN BLD/COL-MIRAMAR BCH</v>
      </c>
      <c r="G855" s="181" t="s">
        <v>3549</v>
      </c>
      <c r="H855" s="194" t="str">
        <f>REPLACE(SUBSTITUTE(SUBSTITUTE(SUBSTITUTE(SUBSTITUTE(SUBSTITUTE(TRIM(RTATimings[[#This Row],[Dep Txt]]), ": ",":"), "a.m", "AM",1), "p.m", "PM"),"  AM"," AM"),"  PM", " PM"), 9,100,"")</f>
        <v>06:50 AM</v>
      </c>
      <c r="I855" s="195">
        <f>TIMEVALUE(RTATimings[[#This Row],[Dep Tm Txt]])</f>
        <v>0.28472222222222221</v>
      </c>
      <c r="N85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0.28472222222222221</v>
      </c>
      <c r="O855" t="s">
        <v>3971</v>
      </c>
    </row>
    <row r="856" spans="1:15" ht="26.5" thickBot="1" x14ac:dyDescent="0.4">
      <c r="A856" s="116" t="s">
        <v>3379</v>
      </c>
      <c r="B856" s="119"/>
      <c r="C856" s="119"/>
      <c r="D856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 (Temporary permit)</v>
      </c>
      <c r="E856" s="136" t="s">
        <v>3914</v>
      </c>
      <c r="F856" s="185" t="str">
        <f>VLOOKUP(RTATimings[[#This Row],[Route Code]], TrueRouteCodes[], 2, FALSE)</f>
        <v>TIN BLD/COL-MIRAMAR BCH</v>
      </c>
      <c r="G856" s="182" t="s">
        <v>3592</v>
      </c>
      <c r="H856" s="194" t="str">
        <f>REPLACE(SUBSTITUTE(SUBSTITUTE(SUBSTITUTE(SUBSTITUTE(SUBSTITUTE(TRIM(RTATimings[[#This Row],[Dep Txt]]), ": ",":"), "a.m", "AM",1), "p.m", "PM"),"  AM"," AM"),"  PM", " PM"), 9,100,"")</f>
        <v>01:45 PM</v>
      </c>
      <c r="I856" s="195">
        <f>TIMEVALUE(RTATimings[[#This Row],[Dep Tm Txt]])</f>
        <v>0.57291666666666663</v>
      </c>
      <c r="N85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0.57291666666666663</v>
      </c>
      <c r="O856" t="s">
        <v>3971</v>
      </c>
    </row>
    <row r="857" spans="1:15" ht="26.5" thickBot="1" x14ac:dyDescent="0.4">
      <c r="A857" s="116" t="s">
        <v>3379</v>
      </c>
      <c r="B857" s="119"/>
      <c r="C857" s="119"/>
      <c r="D857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 (Temporary permit)</v>
      </c>
      <c r="E857" s="136" t="s">
        <v>3906</v>
      </c>
      <c r="F857" s="185" t="str">
        <f>VLOOKUP(RTATimings[[#This Row],[Route Code]], TrueRouteCodes[], 2, FALSE)</f>
        <v>MIRAMAR BCH-TIN BLD/COL</v>
      </c>
      <c r="G857" s="182" t="s">
        <v>3523</v>
      </c>
      <c r="H857" s="194" t="str">
        <f>REPLACE(SUBSTITUTE(SUBSTITUTE(SUBSTITUTE(SUBSTITUTE(SUBSTITUTE(TRIM(RTATimings[[#This Row],[Dep Txt]]), ": ",":"), "a.m", "AM",1), "p.m", "PM"),"  AM"," AM"),"  PM", " PM"), 9,100,"")</f>
        <v>01:00 PM</v>
      </c>
      <c r="I857" s="195">
        <f>TIMEVALUE(RTATimings[[#This Row],[Dep Tm Txt]])</f>
        <v>0.54166666666666663</v>
      </c>
      <c r="N85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0.54166666666666663</v>
      </c>
      <c r="O857" t="s">
        <v>3971</v>
      </c>
    </row>
    <row r="858" spans="1:15" ht="26.5" thickBot="1" x14ac:dyDescent="0.4">
      <c r="A858" s="116" t="s">
        <v>3379</v>
      </c>
      <c r="B858" s="119"/>
      <c r="C858" s="119"/>
      <c r="D858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 (Temporary permit)</v>
      </c>
      <c r="E858" s="136" t="s">
        <v>3906</v>
      </c>
      <c r="F858" s="185" t="str">
        <f>VLOOKUP(RTATimings[[#This Row],[Route Code]], TrueRouteCodes[], 2, FALSE)</f>
        <v>MIRAMAR BCH-TIN BLD/COL</v>
      </c>
      <c r="G858" s="182" t="s">
        <v>2896</v>
      </c>
      <c r="H858" s="194" t="str">
        <f>REPLACE(SUBSTITUTE(SUBSTITUTE(SUBSTITUTE(SUBSTITUTE(SUBSTITUTE(TRIM(RTATimings[[#This Row],[Dep Txt]]), ": ",":"), "a.m", "AM",1), "p.m", "PM"),"  AM"," AM"),"  PM", " PM"), 9,100,"")</f>
        <v>08:00 PM</v>
      </c>
      <c r="I858" s="195">
        <f>TIMEVALUE(RTATimings[[#This Row],[Dep Tm Txt]])</f>
        <v>0.83333333333333337</v>
      </c>
      <c r="N85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0.83333333333333337</v>
      </c>
      <c r="O858" t="s">
        <v>3971</v>
      </c>
    </row>
    <row r="859" spans="1:15" ht="17" thickBot="1" x14ac:dyDescent="0.4">
      <c r="A859" s="116" t="s">
        <v>3371</v>
      </c>
      <c r="B859" s="119"/>
      <c r="C859" s="119"/>
      <c r="D859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59" s="137" t="s">
        <v>3912</v>
      </c>
      <c r="F859" s="185" t="str">
        <f>VLOOKUP(RTATimings[[#This Row],[Route Code]], TrueRouteCodes[], 2, FALSE)</f>
        <v>PORVORIM-MIRAMAR BCH</v>
      </c>
      <c r="G859" s="176" t="s">
        <v>2881</v>
      </c>
      <c r="H859" s="194" t="str">
        <f>REPLACE(SUBSTITUTE(SUBSTITUTE(SUBSTITUTE(SUBSTITUTE(SUBSTITUTE(TRIM(RTATimings[[#This Row],[Dep Txt]]), ": ",":"), "a.m", "AM",1), "p.m", "PM"),"  AM"," AM"),"  PM", " PM"), 9,100,"")</f>
        <v>07:15 AM</v>
      </c>
      <c r="I859" s="195">
        <f>TIMEVALUE(RTATimings[[#This Row],[Dep Tm Txt]])</f>
        <v>0.30208333333333331</v>
      </c>
      <c r="N85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0.30208333333333331</v>
      </c>
      <c r="O859" t="s">
        <v>3971</v>
      </c>
    </row>
    <row r="860" spans="1:15" ht="17" thickBot="1" x14ac:dyDescent="0.4">
      <c r="A860" s="116" t="s">
        <v>3371</v>
      </c>
      <c r="B860" s="119"/>
      <c r="C860" s="119"/>
      <c r="D860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60" s="137" t="s">
        <v>3912</v>
      </c>
      <c r="F860" s="185" t="str">
        <f>VLOOKUP(RTATimings[[#This Row],[Route Code]], TrueRouteCodes[], 2, FALSE)</f>
        <v>PORVORIM-MIRAMAR BCH</v>
      </c>
      <c r="G860" s="176" t="s">
        <v>3562</v>
      </c>
      <c r="H860" s="194" t="str">
        <f>REPLACE(SUBSTITUTE(SUBSTITUTE(SUBSTITUTE(SUBSTITUTE(SUBSTITUTE(TRIM(RTATimings[[#This Row],[Dep Txt]]), ": ",":"), "a.m", "AM",1), "p.m", "PM"),"  AM"," AM"),"  PM", " PM"), 9,100,"")</f>
        <v>08:15 AM</v>
      </c>
      <c r="I860" s="195">
        <f>TIMEVALUE(RTATimings[[#This Row],[Dep Tm Txt]])</f>
        <v>0.34375</v>
      </c>
      <c r="N86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0.34375</v>
      </c>
      <c r="O860" t="s">
        <v>3971</v>
      </c>
    </row>
    <row r="861" spans="1:15" ht="17" thickBot="1" x14ac:dyDescent="0.4">
      <c r="A861" s="116" t="s">
        <v>3371</v>
      </c>
      <c r="B861" s="119"/>
      <c r="C861" s="119"/>
      <c r="D861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61" s="137" t="s">
        <v>3912</v>
      </c>
      <c r="F861" s="185" t="str">
        <f>VLOOKUP(RTATimings[[#This Row],[Route Code]], TrueRouteCodes[], 2, FALSE)</f>
        <v>PORVORIM-MIRAMAR BCH</v>
      </c>
      <c r="G861" s="176" t="s">
        <v>3622</v>
      </c>
      <c r="H861" s="194" t="str">
        <f>REPLACE(SUBSTITUTE(SUBSTITUTE(SUBSTITUTE(SUBSTITUTE(SUBSTITUTE(TRIM(RTATimings[[#This Row],[Dep Txt]]), ": ",":"), "a.m", "AM",1), "p.m", "PM"),"  AM"," AM"),"  PM", " PM"), 9,100,"")</f>
        <v>09:35 AM</v>
      </c>
      <c r="I861" s="195">
        <f>TIMEVALUE(RTATimings[[#This Row],[Dep Tm Txt]])</f>
        <v>0.39930555555555558</v>
      </c>
      <c r="N86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0.39930555555555558</v>
      </c>
      <c r="O861" t="s">
        <v>3971</v>
      </c>
    </row>
    <row r="862" spans="1:15" ht="17" thickBot="1" x14ac:dyDescent="0.4">
      <c r="A862" s="116" t="s">
        <v>3371</v>
      </c>
      <c r="B862" s="119"/>
      <c r="C862" s="119"/>
      <c r="D862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62" s="137" t="s">
        <v>3912</v>
      </c>
      <c r="F862" s="185" t="str">
        <f>VLOOKUP(RTATimings[[#This Row],[Route Code]], TrueRouteCodes[], 2, FALSE)</f>
        <v>PORVORIM-MIRAMAR BCH</v>
      </c>
      <c r="G862" s="176" t="s">
        <v>2823</v>
      </c>
      <c r="H862" s="194" t="str">
        <f>REPLACE(SUBSTITUTE(SUBSTITUTE(SUBSTITUTE(SUBSTITUTE(SUBSTITUTE(TRIM(RTATimings[[#This Row],[Dep Txt]]), ": ",":"), "a.m", "AM",1), "p.m", "PM"),"  AM"," AM"),"  PM", " PM"), 9,100,"")</f>
        <v>10:50 AM</v>
      </c>
      <c r="I862" s="195">
        <f>TIMEVALUE(RTATimings[[#This Row],[Dep Tm Txt]])</f>
        <v>0.4513888888888889</v>
      </c>
      <c r="N86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0.4513888888888889</v>
      </c>
      <c r="O862" t="s">
        <v>3971</v>
      </c>
    </row>
    <row r="863" spans="1:15" ht="17" thickBot="1" x14ac:dyDescent="0.4">
      <c r="A863" s="116" t="s">
        <v>3371</v>
      </c>
      <c r="B863" s="119"/>
      <c r="C863" s="119"/>
      <c r="D863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63" s="137" t="s">
        <v>3912</v>
      </c>
      <c r="F863" s="185" t="str">
        <f>VLOOKUP(RTATimings[[#This Row],[Route Code]], TrueRouteCodes[], 2, FALSE)</f>
        <v>PORVORIM-MIRAMAR BCH</v>
      </c>
      <c r="G863" s="176" t="s">
        <v>3430</v>
      </c>
      <c r="H863" s="194" t="str">
        <f>REPLACE(SUBSTITUTE(SUBSTITUTE(SUBSTITUTE(SUBSTITUTE(SUBSTITUTE(TRIM(RTATimings[[#This Row],[Dep Txt]]), ": ",":"), "a.m", "AM",1), "p.m", "PM"),"  AM"," AM"),"  PM", " PM"), 9,100,"")</f>
        <v>12:35 PM</v>
      </c>
      <c r="I863" s="195">
        <f>TIMEVALUE(RTATimings[[#This Row],[Dep Tm Txt]])</f>
        <v>0.52430555555555558</v>
      </c>
      <c r="N86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0.52430555555555558</v>
      </c>
      <c r="O863" t="s">
        <v>3971</v>
      </c>
    </row>
    <row r="864" spans="1:15" ht="17" thickBot="1" x14ac:dyDescent="0.4">
      <c r="A864" s="116" t="s">
        <v>3371</v>
      </c>
      <c r="B864" s="119"/>
      <c r="C864" s="119"/>
      <c r="D864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64" s="137" t="s">
        <v>3912</v>
      </c>
      <c r="F864" s="185" t="str">
        <f>VLOOKUP(RTATimings[[#This Row],[Route Code]], TrueRouteCodes[], 2, FALSE)</f>
        <v>PORVORIM-MIRAMAR BCH</v>
      </c>
      <c r="G864" s="176" t="s">
        <v>2892</v>
      </c>
      <c r="H864" s="194" t="str">
        <f>REPLACE(SUBSTITUTE(SUBSTITUTE(SUBSTITUTE(SUBSTITUTE(SUBSTITUTE(TRIM(RTATimings[[#This Row],[Dep Txt]]), ": ",":"), "a.m", "AM",1), "p.m", "PM"),"  AM"," AM"),"  PM", " PM"), 9,100,"")</f>
        <v>02:15 PM</v>
      </c>
      <c r="I864" s="195">
        <f>TIMEVALUE(RTATimings[[#This Row],[Dep Tm Txt]])</f>
        <v>0.59375</v>
      </c>
      <c r="N86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0.59375</v>
      </c>
      <c r="O864" t="s">
        <v>3971</v>
      </c>
    </row>
    <row r="865" spans="1:15" ht="17" thickBot="1" x14ac:dyDescent="0.4">
      <c r="A865" s="116" t="s">
        <v>3371</v>
      </c>
      <c r="B865" s="119"/>
      <c r="C865" s="119"/>
      <c r="D865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65" s="137" t="s">
        <v>3912</v>
      </c>
      <c r="F865" s="185" t="str">
        <f>VLOOKUP(RTATimings[[#This Row],[Route Code]], TrueRouteCodes[], 2, FALSE)</f>
        <v>PORVORIM-MIRAMAR BCH</v>
      </c>
      <c r="G865" s="176" t="s">
        <v>3520</v>
      </c>
      <c r="H865" s="194" t="str">
        <f>REPLACE(SUBSTITUTE(SUBSTITUTE(SUBSTITUTE(SUBSTITUTE(SUBSTITUTE(TRIM(RTATimings[[#This Row],[Dep Txt]]), ": ",":"), "a.m", "AM",1), "p.m", "PM"),"  AM"," AM"),"  PM", " PM"), 9,100,"")</f>
        <v>04:00 PM</v>
      </c>
      <c r="I865" s="195">
        <f>TIMEVALUE(RTATimings[[#This Row],[Dep Tm Txt]])</f>
        <v>0.66666666666666663</v>
      </c>
      <c r="N86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0.66666666666666663</v>
      </c>
      <c r="O865" t="s">
        <v>3971</v>
      </c>
    </row>
    <row r="866" spans="1:15" ht="17" thickBot="1" x14ac:dyDescent="0.4">
      <c r="A866" s="116" t="s">
        <v>3371</v>
      </c>
      <c r="B866" s="119"/>
      <c r="C866" s="119"/>
      <c r="D866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66" s="137" t="s">
        <v>3912</v>
      </c>
      <c r="F866" s="185" t="str">
        <f>VLOOKUP(RTATimings[[#This Row],[Route Code]], TrueRouteCodes[], 2, FALSE)</f>
        <v>PORVORIM-MIRAMAR BCH</v>
      </c>
      <c r="G866" s="176" t="s">
        <v>2888</v>
      </c>
      <c r="H866" s="194" t="str">
        <f>REPLACE(SUBSTITUTE(SUBSTITUTE(SUBSTITUTE(SUBSTITUTE(SUBSTITUTE(TRIM(RTATimings[[#This Row],[Dep Txt]]), ": ",":"), "a.m", "AM",1), "p.m", "PM"),"  AM"," AM"),"  PM", " PM"), 9,100,"")</f>
        <v>05:45 PM</v>
      </c>
      <c r="I866" s="195">
        <f>TIMEVALUE(RTATimings[[#This Row],[Dep Tm Txt]])</f>
        <v>0.73958333333333337</v>
      </c>
      <c r="N86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0.73958333333333337</v>
      </c>
      <c r="O866" t="s">
        <v>3971</v>
      </c>
    </row>
    <row r="867" spans="1:15" ht="17" thickBot="1" x14ac:dyDescent="0.4">
      <c r="A867" s="116" t="s">
        <v>3371</v>
      </c>
      <c r="B867" s="119"/>
      <c r="C867" s="119"/>
      <c r="D867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67" s="137" t="s">
        <v>3912</v>
      </c>
      <c r="F867" s="185" t="str">
        <f>VLOOKUP(RTATimings[[#This Row],[Route Code]], TrueRouteCodes[], 2, FALSE)</f>
        <v>PORVORIM-MIRAMAR BCH</v>
      </c>
      <c r="G867" s="176" t="s">
        <v>3824</v>
      </c>
      <c r="H867" s="194" t="str">
        <f>REPLACE(SUBSTITUTE(SUBSTITUTE(SUBSTITUTE(SUBSTITUTE(SUBSTITUTE(TRIM(RTATimings[[#This Row],[Dep Txt]]), ": ",":"), "a.m", "AM",1), "p.m", "PM"),"  AM"," AM"),"  PM", " PM"), 9,100,"")</f>
        <v>06:45 PM</v>
      </c>
      <c r="I867" s="195">
        <f>TIMEVALUE(RTATimings[[#This Row],[Dep Tm Txt]])</f>
        <v>0.78125</v>
      </c>
      <c r="N86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0.78125</v>
      </c>
      <c r="O867" t="s">
        <v>3971</v>
      </c>
    </row>
    <row r="868" spans="1:15" ht="17" thickBot="1" x14ac:dyDescent="0.4">
      <c r="A868" s="116" t="s">
        <v>3371</v>
      </c>
      <c r="B868" s="119"/>
      <c r="C868" s="119"/>
      <c r="D868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68" s="137" t="s">
        <v>3904</v>
      </c>
      <c r="F868" s="185" t="str">
        <f>VLOOKUP(RTATimings[[#This Row],[Route Code]], TrueRouteCodes[], 2, FALSE)</f>
        <v>MIRAMAR BCH-PORVORIM</v>
      </c>
      <c r="G868" s="175" t="s">
        <v>3405</v>
      </c>
      <c r="H868" s="194" t="str">
        <f>REPLACE(SUBSTITUTE(SUBSTITUTE(SUBSTITUTE(SUBSTITUTE(SUBSTITUTE(TRIM(RTATimings[[#This Row],[Dep Txt]]), ": ",":"), "a.m", "AM",1), "p.m", "PM"),"  AM"," AM"),"  PM", " PM"), 9,100,"")</f>
        <v>07:45 AM</v>
      </c>
      <c r="I868" s="195">
        <f>TIMEVALUE(RTATimings[[#This Row],[Dep Tm Txt]])</f>
        <v>0.32291666666666669</v>
      </c>
      <c r="N86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0.32291666666666669</v>
      </c>
      <c r="O868" t="s">
        <v>3971</v>
      </c>
    </row>
    <row r="869" spans="1:15" ht="17" thickBot="1" x14ac:dyDescent="0.4">
      <c r="A869" s="116" t="s">
        <v>3371</v>
      </c>
      <c r="B869" s="119"/>
      <c r="C869" s="119"/>
      <c r="D869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69" s="137" t="s">
        <v>3904</v>
      </c>
      <c r="F869" s="185" t="str">
        <f>VLOOKUP(RTATimings[[#This Row],[Route Code]], TrueRouteCodes[], 2, FALSE)</f>
        <v>MIRAMAR BCH-PORVORIM</v>
      </c>
      <c r="G869" s="175" t="s">
        <v>3590</v>
      </c>
      <c r="H869" s="194" t="str">
        <f>REPLACE(SUBSTITUTE(SUBSTITUTE(SUBSTITUTE(SUBSTITUTE(SUBSTITUTE(TRIM(RTATimings[[#This Row],[Dep Txt]]), ": ",":"), "a.m", "AM",1), "p.m", "PM"),"  AM"," AM"),"  PM", " PM"), 9,100,"")</f>
        <v>08:45 AM</v>
      </c>
      <c r="I869" s="195">
        <f>TIMEVALUE(RTATimings[[#This Row],[Dep Tm Txt]])</f>
        <v>0.36458333333333331</v>
      </c>
      <c r="N86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0.36458333333333331</v>
      </c>
      <c r="O869" t="s">
        <v>3971</v>
      </c>
    </row>
    <row r="870" spans="1:15" ht="17" thickBot="1" x14ac:dyDescent="0.4">
      <c r="A870" s="116" t="s">
        <v>3371</v>
      </c>
      <c r="B870" s="119"/>
      <c r="C870" s="119"/>
      <c r="D870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70" s="137" t="s">
        <v>3904</v>
      </c>
      <c r="F870" s="185" t="str">
        <f>VLOOKUP(RTATimings[[#This Row],[Route Code]], TrueRouteCodes[], 2, FALSE)</f>
        <v>MIRAMAR BCH-PORVORIM</v>
      </c>
      <c r="G870" s="175" t="s">
        <v>2868</v>
      </c>
      <c r="H870" s="194" t="str">
        <f>REPLACE(SUBSTITUTE(SUBSTITUTE(SUBSTITUTE(SUBSTITUTE(SUBSTITUTE(TRIM(RTATimings[[#This Row],[Dep Txt]]), ": ",":"), "a.m", "AM",1), "p.m", "PM"),"  AM"," AM"),"  PM", " PM"), 9,100,"")</f>
        <v>10:20 AM</v>
      </c>
      <c r="I870" s="195">
        <f>TIMEVALUE(RTATimings[[#This Row],[Dep Tm Txt]])</f>
        <v>0.43055555555555558</v>
      </c>
      <c r="N87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0.43055555555555558</v>
      </c>
      <c r="O870" t="s">
        <v>3971</v>
      </c>
    </row>
    <row r="871" spans="1:15" ht="17" thickBot="1" x14ac:dyDescent="0.4">
      <c r="A871" s="116" t="s">
        <v>3371</v>
      </c>
      <c r="B871" s="119"/>
      <c r="C871" s="119"/>
      <c r="D871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71" s="137" t="s">
        <v>3904</v>
      </c>
      <c r="F871" s="185" t="str">
        <f>VLOOKUP(RTATimings[[#This Row],[Route Code]], TrueRouteCodes[], 2, FALSE)</f>
        <v>MIRAMAR BCH-PORVORIM</v>
      </c>
      <c r="G871" s="175" t="s">
        <v>2837</v>
      </c>
      <c r="H871" s="194" t="str">
        <f>REPLACE(SUBSTITUTE(SUBSTITUTE(SUBSTITUTE(SUBSTITUTE(SUBSTITUTE(TRIM(RTATimings[[#This Row],[Dep Txt]]), ": ",":"), "a.m", "AM",1), "p.m", "PM"),"  AM"," AM"),"  PM", " PM"), 9,100,"")</f>
        <v>12:05 PM</v>
      </c>
      <c r="I871" s="195">
        <f>TIMEVALUE(RTATimings[[#This Row],[Dep Tm Txt]])</f>
        <v>0.50347222222222221</v>
      </c>
      <c r="N87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0.50347222222222221</v>
      </c>
      <c r="O871" t="s">
        <v>3971</v>
      </c>
    </row>
    <row r="872" spans="1:15" ht="17" thickBot="1" x14ac:dyDescent="0.4">
      <c r="A872" s="116" t="s">
        <v>3371</v>
      </c>
      <c r="B872" s="119"/>
      <c r="C872" s="119"/>
      <c r="D872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72" s="137" t="s">
        <v>3904</v>
      </c>
      <c r="F872" s="185" t="str">
        <f>VLOOKUP(RTATimings[[#This Row],[Route Code]], TrueRouteCodes[], 2, FALSE)</f>
        <v>MIRAMAR BCH-PORVORIM</v>
      </c>
      <c r="G872" s="175" t="s">
        <v>3479</v>
      </c>
      <c r="H872" s="194" t="str">
        <f>REPLACE(SUBSTITUTE(SUBSTITUTE(SUBSTITUTE(SUBSTITUTE(SUBSTITUTE(TRIM(RTATimings[[#This Row],[Dep Txt]]), ": ",":"), "a.m", "AM",1), "p.m", "PM"),"  AM"," AM"),"  PM", " PM"), 9,100,"")</f>
        <v>01:05 PM</v>
      </c>
      <c r="I872" s="195">
        <f>TIMEVALUE(RTATimings[[#This Row],[Dep Tm Txt]])</f>
        <v>0.54513888888888895</v>
      </c>
      <c r="N87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0.54513888888888895</v>
      </c>
      <c r="O872" t="s">
        <v>3971</v>
      </c>
    </row>
    <row r="873" spans="1:15" ht="17" thickBot="1" x14ac:dyDescent="0.4">
      <c r="A873" s="116" t="s">
        <v>3371</v>
      </c>
      <c r="B873" s="119"/>
      <c r="C873" s="119"/>
      <c r="D873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73" s="137" t="s">
        <v>3904</v>
      </c>
      <c r="F873" s="185" t="str">
        <f>VLOOKUP(RTATimings[[#This Row],[Route Code]], TrueRouteCodes[], 2, FALSE)</f>
        <v>MIRAMAR BCH-PORVORIM</v>
      </c>
      <c r="G873" s="175" t="s">
        <v>3674</v>
      </c>
      <c r="H873" s="194" t="str">
        <f>REPLACE(SUBSTITUTE(SUBSTITUTE(SUBSTITUTE(SUBSTITUTE(SUBSTITUTE(TRIM(RTATimings[[#This Row],[Dep Txt]]), ": ",":"), "a.m", "AM",1), "p.m", "PM"),"  AM"," AM"),"  PM", " PM"), 9,100,"")</f>
        <v>03:30 PM</v>
      </c>
      <c r="I873" s="195">
        <f>TIMEVALUE(RTATimings[[#This Row],[Dep Tm Txt]])</f>
        <v>0.64583333333333337</v>
      </c>
      <c r="N87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0.64583333333333337</v>
      </c>
      <c r="O873" t="s">
        <v>3971</v>
      </c>
    </row>
    <row r="874" spans="1:15" ht="17" thickBot="1" x14ac:dyDescent="0.4">
      <c r="A874" s="116" t="s">
        <v>3371</v>
      </c>
      <c r="B874" s="119"/>
      <c r="C874" s="119"/>
      <c r="D874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74" s="137" t="s">
        <v>3904</v>
      </c>
      <c r="F874" s="185" t="str">
        <f>VLOOKUP(RTATimings[[#This Row],[Route Code]], TrueRouteCodes[], 2, FALSE)</f>
        <v>MIRAMAR BCH-PORVORIM</v>
      </c>
      <c r="G874" s="175" t="s">
        <v>2894</v>
      </c>
      <c r="H874" s="194" t="str">
        <f>REPLACE(SUBSTITUTE(SUBSTITUTE(SUBSTITUTE(SUBSTITUTE(SUBSTITUTE(TRIM(RTATimings[[#This Row],[Dep Txt]]), ": ",":"), "a.m", "AM",1), "p.m", "PM"),"  AM"," AM"),"  PM", " PM"), 9,100,"")</f>
        <v>05:15 PM</v>
      </c>
      <c r="I874" s="195">
        <f>TIMEVALUE(RTATimings[[#This Row],[Dep Tm Txt]])</f>
        <v>0.71875</v>
      </c>
      <c r="N87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0.71875</v>
      </c>
      <c r="O874" t="s">
        <v>3971</v>
      </c>
    </row>
    <row r="875" spans="1:15" ht="17" thickBot="1" x14ac:dyDescent="0.4">
      <c r="A875" s="116" t="s">
        <v>3371</v>
      </c>
      <c r="B875" s="119"/>
      <c r="C875" s="119"/>
      <c r="D875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75" s="137" t="s">
        <v>3904</v>
      </c>
      <c r="F875" s="185" t="str">
        <f>VLOOKUP(RTATimings[[#This Row],[Route Code]], TrueRouteCodes[], 2, FALSE)</f>
        <v>MIRAMAR BCH-PORVORIM</v>
      </c>
      <c r="G875" s="175" t="s">
        <v>3593</v>
      </c>
      <c r="H875" s="194" t="str">
        <f>REPLACE(SUBSTITUTE(SUBSTITUTE(SUBSTITUTE(SUBSTITUTE(SUBSTITUTE(TRIM(RTATimings[[#This Row],[Dep Txt]]), ": ",":"), "a.m", "AM",1), "p.m", "PM"),"  AM"," AM"),"  PM", " PM"), 9,100,"")</f>
        <v>06:15 PM</v>
      </c>
      <c r="I875" s="195">
        <f>TIMEVALUE(RTATimings[[#This Row],[Dep Tm Txt]])</f>
        <v>0.76041666666666663</v>
      </c>
      <c r="N87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0.76041666666666663</v>
      </c>
      <c r="O875" t="s">
        <v>3971</v>
      </c>
    </row>
    <row r="876" spans="1:15" ht="17" thickBot="1" x14ac:dyDescent="0.4">
      <c r="A876" s="116" t="s">
        <v>3371</v>
      </c>
      <c r="B876" s="119"/>
      <c r="C876" s="119"/>
      <c r="D876" s="185" t="str">
        <f>IF(ISBLANK(RTATimings[[#This Row],[Vehicle No.]]), VLOOKUP(RTATimings[[#This Row],[Rotation Group]], Table9[#All], 4, FALSE), VLOOKUP(RTATimings[[#This Row],[Vehicle No.]], VehLicense,2,FALSE))</f>
        <v>Porvorim to Panaji &amp; idle time city service</v>
      </c>
      <c r="E876" s="137" t="s">
        <v>3904</v>
      </c>
      <c r="F876" s="185" t="str">
        <f>VLOOKUP(RTATimings[[#This Row],[Route Code]], TrueRouteCodes[], 2, FALSE)</f>
        <v>MIRAMAR BCH-PORVORIM</v>
      </c>
      <c r="G876" s="175" t="s">
        <v>2805</v>
      </c>
      <c r="H876" s="194" t="str">
        <f>REPLACE(SUBSTITUTE(SUBSTITUTE(SUBSTITUTE(SUBSTITUTE(SUBSTITUTE(TRIM(RTATimings[[#This Row],[Dep Txt]]), ": ",":"), "a.m", "AM",1), "p.m", "PM"),"  AM"," AM"),"  PM", " PM"), 9,100,"")</f>
        <v>07:15 PM</v>
      </c>
      <c r="I876" s="195">
        <f>TIMEVALUE(RTATimings[[#This Row],[Dep Tm Txt]])</f>
        <v>0.80208333333333337</v>
      </c>
      <c r="N87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0.80208333333333337</v>
      </c>
      <c r="O876" t="s">
        <v>3971</v>
      </c>
    </row>
    <row r="877" spans="1:15" ht="26.5" thickBot="1" x14ac:dyDescent="0.4">
      <c r="A877" s="116" t="s">
        <v>3579</v>
      </c>
      <c r="B877" s="119"/>
      <c r="C877" s="119"/>
      <c r="D877" s="185" t="e">
        <f>IF(ISBLANK(RTATimings[[#This Row],[Vehicle No.]]), VLOOKUP(RTATimings[[#This Row],[Rotation Group]], Table9[#All], 4, FALSE), VLOOKUP(RTATimings[[#This Row],[Vehicle No.]], VehLicense,2,FALSE))</f>
        <v>#N/A</v>
      </c>
      <c r="E877" s="134" t="s">
        <v>4086</v>
      </c>
      <c r="F877" s="185" t="str">
        <f>VLOOKUP(RTATimings[[#This Row],[Route Code]], TrueRouteCodes[], 2, FALSE)</f>
        <v>Kundai Dharjewado-OLD GOA-MIRAMAR BCH</v>
      </c>
      <c r="G877" s="169" t="s">
        <v>3533</v>
      </c>
      <c r="H877" s="194" t="str">
        <f>REPLACE(SUBSTITUTE(SUBSTITUTE(SUBSTITUTE(SUBSTITUTE(SUBSTITUTE(TRIM(RTATimings[[#This Row],[Dep Txt]]), ": ",":"), "a.m", "AM",1), "p.m", "PM"),"  AM"," AM"),"  PM", " PM"), 9,100,"")</f>
        <v>08:00 AM</v>
      </c>
      <c r="I877" s="195">
        <f>TIMEVALUE(RTATimings[[#This Row],[Dep Tm Txt]])</f>
        <v>0.33333333333333331</v>
      </c>
      <c r="N87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0.33333333333333331</v>
      </c>
      <c r="O877" t="s">
        <v>3985</v>
      </c>
    </row>
    <row r="878" spans="1:15" ht="15.5" thickBot="1" x14ac:dyDescent="0.4">
      <c r="A878" s="116" t="s">
        <v>3579</v>
      </c>
      <c r="B878" s="119"/>
      <c r="C878" s="119"/>
      <c r="D878" s="185" t="e">
        <f>IF(ISBLANK(RTATimings[[#This Row],[Vehicle No.]]), VLOOKUP(RTATimings[[#This Row],[Rotation Group]], Table9[#All], 4, FALSE), VLOOKUP(RTATimings[[#This Row],[Vehicle No.]], VehLicense,2,FALSE))</f>
        <v>#N/A</v>
      </c>
      <c r="E878" s="137" t="s">
        <v>4140</v>
      </c>
      <c r="F878" s="185" t="str">
        <f>VLOOKUP(RTATimings[[#This Row],[Route Code]], TrueRouteCodes[], 2, FALSE)</f>
        <v>PANAJI-OLD GOA-Kundai Dharjewado</v>
      </c>
      <c r="G878" s="169" t="s">
        <v>3552</v>
      </c>
      <c r="H878" s="194" t="str">
        <f>REPLACE(SUBSTITUTE(SUBSTITUTE(SUBSTITUTE(SUBSTITUTE(SUBSTITUTE(TRIM(RTATimings[[#This Row],[Dep Txt]]), ": ",":"), "a.m", "AM",1), "p.m", "PM"),"  AM"," AM"),"  PM", " PM"), 9,100,"")</f>
        <v>06:00 PM</v>
      </c>
      <c r="I878" s="195">
        <f>TIMEVALUE(RTATimings[[#This Row],[Dep Tm Txt]])</f>
        <v>0.75</v>
      </c>
      <c r="N87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0.75</v>
      </c>
      <c r="O878" t="s">
        <v>3971</v>
      </c>
    </row>
    <row r="879" spans="1:15" ht="26.5" thickBot="1" x14ac:dyDescent="0.4">
      <c r="A879" s="113" t="s">
        <v>3600</v>
      </c>
      <c r="B879" s="119"/>
      <c r="C879" s="119"/>
      <c r="D879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79" s="132" t="s">
        <v>3900</v>
      </c>
      <c r="F879" s="185" t="str">
        <f>VLOOKUP(RTATimings[[#This Row],[Route Code]], TrueRouteCodes[], 2, FALSE)</f>
        <v>Chimbel-MERCES-PANAJI MKT</v>
      </c>
      <c r="G879" s="183" t="s">
        <v>3561</v>
      </c>
      <c r="H879" s="194" t="str">
        <f>REPLACE(SUBSTITUTE(SUBSTITUTE(SUBSTITUTE(SUBSTITUTE(SUBSTITUTE(TRIM(RTATimings[[#This Row],[Dep Txt]]), ": ",":"), "a.m", "AM",1), "p.m", "PM"),"  AM"," AM"),"  PM", " PM"), 9,100,"")</f>
        <v>06:20 AM</v>
      </c>
      <c r="I879" s="195">
        <f>TIMEVALUE(RTATimings[[#This Row],[Dep Tm Txt]])</f>
        <v>0.2638888888888889</v>
      </c>
      <c r="N87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0.2638888888888889</v>
      </c>
      <c r="O879" t="s">
        <v>3971</v>
      </c>
    </row>
    <row r="880" spans="1:15" ht="26.5" thickBot="1" x14ac:dyDescent="0.4">
      <c r="A880" s="113" t="s">
        <v>3600</v>
      </c>
      <c r="B880" s="119"/>
      <c r="C880" s="119"/>
      <c r="D880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80" s="132" t="s">
        <v>3900</v>
      </c>
      <c r="F880" s="185" t="str">
        <f>VLOOKUP(RTATimings[[#This Row],[Route Code]], TrueRouteCodes[], 2, FALSE)</f>
        <v>Chimbel-MERCES-PANAJI MKT</v>
      </c>
      <c r="G880" s="183" t="s">
        <v>2853</v>
      </c>
      <c r="H880" s="194" t="str">
        <f>REPLACE(SUBSTITUTE(SUBSTITUTE(SUBSTITUTE(SUBSTITUTE(SUBSTITUTE(TRIM(RTATimings[[#This Row],[Dep Txt]]), ": ",":"), "a.m", "AM",1), "p.m", "PM"),"  AM"," AM"),"  PM", " PM"), 9,100,"")</f>
        <v>12:15 PM</v>
      </c>
      <c r="I880" s="195">
        <f>TIMEVALUE(RTATimings[[#This Row],[Dep Tm Txt]])</f>
        <v>0.51041666666666663</v>
      </c>
      <c r="N88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0.51041666666666663</v>
      </c>
      <c r="O880" t="s">
        <v>3971</v>
      </c>
    </row>
    <row r="881" spans="1:15" ht="26.5" thickBot="1" x14ac:dyDescent="0.4">
      <c r="A881" s="113" t="s">
        <v>3600</v>
      </c>
      <c r="B881" s="119"/>
      <c r="C881" s="119"/>
      <c r="D881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81" s="132" t="s">
        <v>3900</v>
      </c>
      <c r="F881" s="185" t="str">
        <f>VLOOKUP(RTATimings[[#This Row],[Route Code]], TrueRouteCodes[], 2, FALSE)</f>
        <v>Chimbel-MERCES-PANAJI MKT</v>
      </c>
      <c r="G881" s="183" t="s">
        <v>2803</v>
      </c>
      <c r="H881" s="194" t="str">
        <f>REPLACE(SUBSTITUTE(SUBSTITUTE(SUBSTITUTE(SUBSTITUTE(SUBSTITUTE(TRIM(RTATimings[[#This Row],[Dep Txt]]), ": ",":"), "a.m", "AM",1), "p.m", "PM"),"  AM"," AM"),"  PM", " PM"), 9,100,"")</f>
        <v>04:10 PM</v>
      </c>
      <c r="I881" s="195">
        <f>TIMEVALUE(RTATimings[[#This Row],[Dep Tm Txt]])</f>
        <v>0.67361111111111116</v>
      </c>
      <c r="N88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0.67361111111111116</v>
      </c>
      <c r="O881" t="s">
        <v>3971</v>
      </c>
    </row>
    <row r="882" spans="1:15" ht="26.5" thickBot="1" x14ac:dyDescent="0.4">
      <c r="A882" s="113" t="s">
        <v>3600</v>
      </c>
      <c r="B882" s="119"/>
      <c r="C882" s="119"/>
      <c r="D882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82" s="132" t="s">
        <v>3902</v>
      </c>
      <c r="F882" s="185" t="str">
        <f>VLOOKUP(RTATimings[[#This Row],[Route Code]], TrueRouteCodes[], 2, FALSE)</f>
        <v>Chimbel-RIBANDAR-PANAJI MKT</v>
      </c>
      <c r="G882" s="183" t="s">
        <v>3556</v>
      </c>
      <c r="H882" s="194" t="str">
        <f>REPLACE(SUBSTITUTE(SUBSTITUTE(SUBSTITUTE(SUBSTITUTE(SUBSTITUTE(TRIM(RTATimings[[#This Row],[Dep Txt]]), ": ",":"), "a.m", "AM",1), "p.m", "PM"),"  AM"," AM"),"  PM", " PM"), 9,100,"")</f>
        <v>07:35 AM</v>
      </c>
      <c r="I882" s="195">
        <f>TIMEVALUE(RTATimings[[#This Row],[Dep Tm Txt]])</f>
        <v>0.31597222222222221</v>
      </c>
      <c r="N88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0.31597222222222221</v>
      </c>
      <c r="O882" t="s">
        <v>3971</v>
      </c>
    </row>
    <row r="883" spans="1:15" ht="26.5" thickBot="1" x14ac:dyDescent="0.4">
      <c r="A883" s="113" t="s">
        <v>3600</v>
      </c>
      <c r="B883" s="119"/>
      <c r="C883" s="119"/>
      <c r="D883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83" s="132" t="s">
        <v>3902</v>
      </c>
      <c r="F883" s="185" t="str">
        <f>VLOOKUP(RTATimings[[#This Row],[Route Code]], TrueRouteCodes[], 2, FALSE)</f>
        <v>Chimbel-RIBANDAR-PANAJI MKT</v>
      </c>
      <c r="G883" s="183" t="s">
        <v>3513</v>
      </c>
      <c r="H883" s="194" t="str">
        <f>REPLACE(SUBSTITUTE(SUBSTITUTE(SUBSTITUTE(SUBSTITUTE(SUBSTITUTE(TRIM(RTATimings[[#This Row],[Dep Txt]]), ": ",":"), "a.m", "AM",1), "p.m", "PM"),"  AM"," AM"),"  PM", " PM"), 9,100,"")</f>
        <v>08:20 AM</v>
      </c>
      <c r="I883" s="195">
        <f>TIMEVALUE(RTATimings[[#This Row],[Dep Tm Txt]])</f>
        <v>0.34722222222222227</v>
      </c>
      <c r="N88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0.34722222222222227</v>
      </c>
      <c r="O883" t="s">
        <v>3971</v>
      </c>
    </row>
    <row r="884" spans="1:15" ht="26.5" thickBot="1" x14ac:dyDescent="0.4">
      <c r="A884" s="113" t="s">
        <v>3600</v>
      </c>
      <c r="B884" s="119"/>
      <c r="C884" s="119"/>
      <c r="D884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84" s="132" t="s">
        <v>3902</v>
      </c>
      <c r="F884" s="185" t="str">
        <f>VLOOKUP(RTATimings[[#This Row],[Route Code]], TrueRouteCodes[], 2, FALSE)</f>
        <v>Chimbel-RIBANDAR-PANAJI MKT</v>
      </c>
      <c r="G884" s="183" t="s">
        <v>3472</v>
      </c>
      <c r="H884" s="194" t="str">
        <f>REPLACE(SUBSTITUTE(SUBSTITUTE(SUBSTITUTE(SUBSTITUTE(SUBSTITUTE(TRIM(RTATimings[[#This Row],[Dep Txt]]), ": ",":"), "a.m", "AM",1), "p.m", "PM"),"  AM"," AM"),"  PM", " PM"), 9,100,"")</f>
        <v>09:25 AM</v>
      </c>
      <c r="I884" s="195">
        <f>TIMEVALUE(RTATimings[[#This Row],[Dep Tm Txt]])</f>
        <v>0.3923611111111111</v>
      </c>
      <c r="N88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0.3923611111111111</v>
      </c>
      <c r="O884" t="s">
        <v>3971</v>
      </c>
    </row>
    <row r="885" spans="1:15" ht="26.5" thickBot="1" x14ac:dyDescent="0.4">
      <c r="A885" s="113" t="s">
        <v>3600</v>
      </c>
      <c r="B885" s="119"/>
      <c r="C885" s="119"/>
      <c r="D885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85" s="132" t="s">
        <v>3902</v>
      </c>
      <c r="F885" s="185" t="str">
        <f>VLOOKUP(RTATimings[[#This Row],[Route Code]], TrueRouteCodes[], 2, FALSE)</f>
        <v>Chimbel-RIBANDAR-PANAJI MKT</v>
      </c>
      <c r="G885" s="183" t="s">
        <v>2802</v>
      </c>
      <c r="H885" s="194" t="str">
        <f>REPLACE(SUBSTITUTE(SUBSTITUTE(SUBSTITUTE(SUBSTITUTE(SUBSTITUTE(TRIM(RTATimings[[#This Row],[Dep Txt]]), ": ",":"), "a.m", "AM",1), "p.m", "PM"),"  AM"," AM"),"  PM", " PM"), 9,100,"")</f>
        <v>02:40 PM</v>
      </c>
      <c r="I885" s="195">
        <f>TIMEVALUE(RTATimings[[#This Row],[Dep Tm Txt]])</f>
        <v>0.61111111111111105</v>
      </c>
      <c r="N88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0.61111111111111105</v>
      </c>
      <c r="O885" t="s">
        <v>3971</v>
      </c>
    </row>
    <row r="886" spans="1:15" ht="26.5" thickBot="1" x14ac:dyDescent="0.4">
      <c r="A886" s="113" t="s">
        <v>3600</v>
      </c>
      <c r="B886" s="119"/>
      <c r="C886" s="119"/>
      <c r="D886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86" s="132" t="s">
        <v>3902</v>
      </c>
      <c r="F886" s="185" t="str">
        <f>VLOOKUP(RTATimings[[#This Row],[Route Code]], TrueRouteCodes[], 2, FALSE)</f>
        <v>Chimbel-RIBANDAR-PANAJI MKT</v>
      </c>
      <c r="G886" s="183" t="s">
        <v>2895</v>
      </c>
      <c r="H886" s="194" t="str">
        <f>REPLACE(SUBSTITUTE(SUBSTITUTE(SUBSTITUTE(SUBSTITUTE(SUBSTITUTE(TRIM(RTATimings[[#This Row],[Dep Txt]]), ": ",":"), "a.m", "AM",1), "p.m", "PM"),"  AM"," AM"),"  PM", " PM"), 9,100,"")</f>
        <v>06:20 PM</v>
      </c>
      <c r="I886" s="195">
        <f>TIMEVALUE(RTATimings[[#This Row],[Dep Tm Txt]])</f>
        <v>0.76388888888888884</v>
      </c>
      <c r="N88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0.76388888888888884</v>
      </c>
      <c r="O886" t="s">
        <v>3971</v>
      </c>
    </row>
    <row r="887" spans="1:15" ht="26.5" thickBot="1" x14ac:dyDescent="0.4">
      <c r="A887" s="113" t="s">
        <v>3600</v>
      </c>
      <c r="B887" s="119"/>
      <c r="C887" s="119"/>
      <c r="D887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87" s="132" t="s">
        <v>3902</v>
      </c>
      <c r="F887" s="185" t="str">
        <f>VLOOKUP(RTATimings[[#This Row],[Route Code]], TrueRouteCodes[], 2, FALSE)</f>
        <v>Chimbel-RIBANDAR-PANAJI MKT</v>
      </c>
      <c r="G887" s="183" t="s">
        <v>3599</v>
      </c>
      <c r="H887" s="194" t="str">
        <f>REPLACE(SUBSTITUTE(SUBSTITUTE(SUBSTITUTE(SUBSTITUTE(SUBSTITUTE(TRIM(RTATimings[[#This Row],[Dep Txt]]), ": ",":"), "a.m", "AM",1), "p.m", "PM"),"  AM"," AM"),"  PM", " PM"), 9,100,"")</f>
        <v>08:10 PM</v>
      </c>
      <c r="I887" s="195">
        <f>TIMEVALUE(RTATimings[[#This Row],[Dep Tm Txt]])</f>
        <v>0.84027777777777779</v>
      </c>
      <c r="N88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0.84027777777777779</v>
      </c>
      <c r="O887" t="s">
        <v>3971</v>
      </c>
    </row>
    <row r="888" spans="1:15" ht="26.5" thickBot="1" x14ac:dyDescent="0.4">
      <c r="A888" s="113" t="s">
        <v>3600</v>
      </c>
      <c r="B888" s="119"/>
      <c r="C888" s="119"/>
      <c r="D888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88" s="132" t="s">
        <v>3908</v>
      </c>
      <c r="F888" s="185" t="str">
        <f>VLOOKUP(RTATimings[[#This Row],[Route Code]], TrueRouteCodes[], 2, FALSE)</f>
        <v>PANAJI MKT-MERCES-Chimbel</v>
      </c>
      <c r="G888" s="183" t="s">
        <v>3549</v>
      </c>
      <c r="H888" s="194" t="str">
        <f>REPLACE(SUBSTITUTE(SUBSTITUTE(SUBSTITUTE(SUBSTITUTE(SUBSTITUTE(TRIM(RTATimings[[#This Row],[Dep Txt]]), ": ",":"), "a.m", "AM",1), "p.m", "PM"),"  AM"," AM"),"  PM", " PM"), 9,100,"")</f>
        <v>06:50 AM</v>
      </c>
      <c r="I888" s="195">
        <f>TIMEVALUE(RTATimings[[#This Row],[Dep Tm Txt]])</f>
        <v>0.28472222222222221</v>
      </c>
      <c r="N88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0.28472222222222221</v>
      </c>
      <c r="O888" t="s">
        <v>3971</v>
      </c>
    </row>
    <row r="889" spans="1:15" ht="26.5" thickBot="1" x14ac:dyDescent="0.4">
      <c r="A889" s="113" t="s">
        <v>3600</v>
      </c>
      <c r="B889" s="119"/>
      <c r="C889" s="119"/>
      <c r="D889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89" s="132" t="s">
        <v>3908</v>
      </c>
      <c r="F889" s="185" t="str">
        <f>VLOOKUP(RTATimings[[#This Row],[Route Code]], TrueRouteCodes[], 2, FALSE)</f>
        <v>PANAJI MKT-MERCES-Chimbel</v>
      </c>
      <c r="G889" s="183" t="s">
        <v>3533</v>
      </c>
      <c r="H889" s="194" t="str">
        <f>REPLACE(SUBSTITUTE(SUBSTITUTE(SUBSTITUTE(SUBSTITUTE(SUBSTITUTE(TRIM(RTATimings[[#This Row],[Dep Txt]]), ": ",":"), "a.m", "AM",1), "p.m", "PM"),"  AM"," AM"),"  PM", " PM"), 9,100,"")</f>
        <v>08:00 AM</v>
      </c>
      <c r="I889" s="195">
        <f>TIMEVALUE(RTATimings[[#This Row],[Dep Tm Txt]])</f>
        <v>0.33333333333333331</v>
      </c>
      <c r="N88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0.33333333333333331</v>
      </c>
      <c r="O889" t="s">
        <v>3971</v>
      </c>
    </row>
    <row r="890" spans="1:15" ht="26.5" thickBot="1" x14ac:dyDescent="0.4">
      <c r="A890" s="113" t="s">
        <v>3600</v>
      </c>
      <c r="B890" s="119"/>
      <c r="C890" s="119"/>
      <c r="D890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90" s="132" t="s">
        <v>3908</v>
      </c>
      <c r="F890" s="185" t="str">
        <f>VLOOKUP(RTATimings[[#This Row],[Route Code]], TrueRouteCodes[], 2, FALSE)</f>
        <v>PANAJI MKT-MERCES-Chimbel</v>
      </c>
      <c r="G890" s="183" t="s">
        <v>3471</v>
      </c>
      <c r="H890" s="194" t="str">
        <f>REPLACE(SUBSTITUTE(SUBSTITUTE(SUBSTITUTE(SUBSTITUTE(SUBSTITUTE(TRIM(RTATimings[[#This Row],[Dep Txt]]), ": ",":"), "a.m", "AM",1), "p.m", "PM"),"  AM"," AM"),"  PM", " PM"), 9,100,"")</f>
        <v>09:00 AM</v>
      </c>
      <c r="I890" s="195">
        <f>TIMEVALUE(RTATimings[[#This Row],[Dep Tm Txt]])</f>
        <v>0.375</v>
      </c>
      <c r="N89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0.375</v>
      </c>
      <c r="O890" t="s">
        <v>3971</v>
      </c>
    </row>
    <row r="891" spans="1:15" ht="26.5" thickBot="1" x14ac:dyDescent="0.4">
      <c r="A891" s="113" t="s">
        <v>3600</v>
      </c>
      <c r="B891" s="119"/>
      <c r="C891" s="119"/>
      <c r="D891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91" s="132" t="s">
        <v>3908</v>
      </c>
      <c r="F891" s="185" t="str">
        <f>VLOOKUP(RTATimings[[#This Row],[Route Code]], TrueRouteCodes[], 2, FALSE)</f>
        <v>PANAJI MKT-MERCES-Chimbel</v>
      </c>
      <c r="G891" s="183" t="s">
        <v>3569</v>
      </c>
      <c r="H891" s="194" t="str">
        <f>REPLACE(SUBSTITUTE(SUBSTITUTE(SUBSTITUTE(SUBSTITUTE(SUBSTITUTE(TRIM(RTATimings[[#This Row],[Dep Txt]]), ": ",":"), "a.m", "AM",1), "p.m", "PM"),"  AM"," AM"),"  PM", " PM"), 9,100,"")</f>
        <v>11:05 AM</v>
      </c>
      <c r="I891" s="195">
        <f>TIMEVALUE(RTATimings[[#This Row],[Dep Tm Txt]])</f>
        <v>0.46180555555555558</v>
      </c>
      <c r="N89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0.46180555555555558</v>
      </c>
      <c r="O891" t="s">
        <v>3971</v>
      </c>
    </row>
    <row r="892" spans="1:15" ht="26.5" thickBot="1" x14ac:dyDescent="0.4">
      <c r="A892" s="113" t="s">
        <v>3600</v>
      </c>
      <c r="B892" s="119"/>
      <c r="C892" s="119"/>
      <c r="D892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92" s="132" t="s">
        <v>3908</v>
      </c>
      <c r="F892" s="185" t="str">
        <f>VLOOKUP(RTATimings[[#This Row],[Route Code]], TrueRouteCodes[], 2, FALSE)</f>
        <v>PANAJI MKT-MERCES-Chimbel</v>
      </c>
      <c r="G892" s="183" t="s">
        <v>3558</v>
      </c>
      <c r="H892" s="194" t="str">
        <f>REPLACE(SUBSTITUTE(SUBSTITUTE(SUBSTITUTE(SUBSTITUTE(SUBSTITUTE(TRIM(RTATimings[[#This Row],[Dep Txt]]), ": ",":"), "a.m", "AM",1), "p.m", "PM"),"  AM"," AM"),"  PM", " PM"), 9,100,"")</f>
        <v>03:10 PM</v>
      </c>
      <c r="I892" s="195">
        <f>TIMEVALUE(RTATimings[[#This Row],[Dep Tm Txt]])</f>
        <v>0.63194444444444442</v>
      </c>
      <c r="N89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0.63194444444444442</v>
      </c>
      <c r="O892" t="s">
        <v>3971</v>
      </c>
    </row>
    <row r="893" spans="1:15" ht="26.5" thickBot="1" x14ac:dyDescent="0.4">
      <c r="A893" s="113" t="s">
        <v>3600</v>
      </c>
      <c r="B893" s="119"/>
      <c r="C893" s="119"/>
      <c r="D893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93" s="132" t="s">
        <v>3908</v>
      </c>
      <c r="F893" s="185" t="str">
        <f>VLOOKUP(RTATimings[[#This Row],[Route Code]], TrueRouteCodes[], 2, FALSE)</f>
        <v>PANAJI MKT-MERCES-Chimbel</v>
      </c>
      <c r="G893" s="183" t="s">
        <v>2834</v>
      </c>
      <c r="H893" s="194" t="str">
        <f>REPLACE(SUBSTITUTE(SUBSTITUTE(SUBSTITUTE(SUBSTITUTE(SUBSTITUTE(TRIM(RTATimings[[#This Row],[Dep Txt]]), ": ",":"), "a.m", "AM",1), "p.m", "PM"),"  AM"," AM"),"  PM", " PM"), 9,100,"")</f>
        <v>07:20 PM</v>
      </c>
      <c r="I893" s="195">
        <f>TIMEVALUE(RTATimings[[#This Row],[Dep Tm Txt]])</f>
        <v>0.80555555555555547</v>
      </c>
      <c r="N89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0.80555555555555547</v>
      </c>
      <c r="O893" t="s">
        <v>3971</v>
      </c>
    </row>
    <row r="894" spans="1:15" ht="26.5" thickBot="1" x14ac:dyDescent="0.4">
      <c r="A894" s="113" t="s">
        <v>3600</v>
      </c>
      <c r="B894" s="119"/>
      <c r="C894" s="119"/>
      <c r="D894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94" s="132" t="s">
        <v>3908</v>
      </c>
      <c r="F894" s="185" t="str">
        <f>VLOOKUP(RTATimings[[#This Row],[Route Code]], TrueRouteCodes[], 2, FALSE)</f>
        <v>PANAJI MKT-MERCES-Chimbel</v>
      </c>
      <c r="G894" s="183" t="s">
        <v>3665</v>
      </c>
      <c r="H894" s="194" t="str">
        <f>REPLACE(SUBSTITUTE(SUBSTITUTE(SUBSTITUTE(SUBSTITUTE(SUBSTITUTE(TRIM(RTATimings[[#This Row],[Dep Txt]]), ": ",":"), "a.m", "AM",1), "p.m", "PM"),"  AM"," AM"),"  PM", " PM"), 9,100,"")</f>
        <v>08:40 PM</v>
      </c>
      <c r="I894" s="195">
        <f>TIMEVALUE(RTATimings[[#This Row],[Dep Tm Txt]])</f>
        <v>0.86111111111111116</v>
      </c>
      <c r="N89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0.86111111111111116</v>
      </c>
      <c r="O894" t="s">
        <v>3971</v>
      </c>
    </row>
    <row r="895" spans="1:15" ht="26.5" thickBot="1" x14ac:dyDescent="0.4">
      <c r="A895" s="113" t="s">
        <v>3600</v>
      </c>
      <c r="B895" s="119"/>
      <c r="C895" s="119"/>
      <c r="D895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95" s="132" t="s">
        <v>3910</v>
      </c>
      <c r="F895" s="185" t="str">
        <f>VLOOKUP(RTATimings[[#This Row],[Route Code]], TrueRouteCodes[], 2, FALSE)</f>
        <v>PANAJI MKT-RIBANDAR-Chimbel</v>
      </c>
      <c r="G895" s="183" t="s">
        <v>2801</v>
      </c>
      <c r="H895" s="194" t="str">
        <f>REPLACE(SUBSTITUTE(SUBSTITUTE(SUBSTITUTE(SUBSTITUTE(SUBSTITUTE(TRIM(RTATimings[[#This Row],[Dep Txt]]), ": ",":"), "a.m", "AM",1), "p.m", "PM"),"  AM"," AM"),"  PM", " PM"), 9,100,"")</f>
        <v>01:15 PM</v>
      </c>
      <c r="I895" s="195">
        <f>TIMEVALUE(RTATimings[[#This Row],[Dep Tm Txt]])</f>
        <v>0.55208333333333337</v>
      </c>
      <c r="N89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0.55208333333333337</v>
      </c>
      <c r="O895" t="s">
        <v>3971</v>
      </c>
    </row>
    <row r="896" spans="1:15" ht="26.5" thickBot="1" x14ac:dyDescent="0.4">
      <c r="A896" s="113" t="s">
        <v>3600</v>
      </c>
      <c r="B896" s="119"/>
      <c r="C896" s="119"/>
      <c r="D896" s="185" t="str">
        <f>IF(ISBLANK(RTATimings[[#This Row],[Vehicle No.]]), VLOOKUP(RTATimings[[#This Row],[Rotation Group]], Table9[#All], 4, FALSE), VLOOKUP(RTATimings[[#This Row],[Vehicle No.]], VehLicense,2,FALSE))</f>
        <v xml:space="preserve">Chimbel to Panaji Market via Ribandar Merces and back </v>
      </c>
      <c r="E896" s="132" t="s">
        <v>3910</v>
      </c>
      <c r="F896" s="185" t="str">
        <f>VLOOKUP(RTATimings[[#This Row],[Route Code]], TrueRouteCodes[], 2, FALSE)</f>
        <v>PANAJI MKT-RIBANDAR-Chimbel</v>
      </c>
      <c r="G896" s="183" t="s">
        <v>2804</v>
      </c>
      <c r="H896" s="194" t="str">
        <f>REPLACE(SUBSTITUTE(SUBSTITUTE(SUBSTITUTE(SUBSTITUTE(SUBSTITUTE(TRIM(RTATimings[[#This Row],[Dep Txt]]), ": ",":"), "a.m", "AM",1), "p.m", "PM"),"  AM"," AM"),"  PM", " PM"), 9,100,"")</f>
        <v>05:50 PM</v>
      </c>
      <c r="I896" s="195">
        <f>TIMEVALUE(RTATimings[[#This Row],[Dep Tm Txt]])</f>
        <v>0.74305555555555547</v>
      </c>
      <c r="N89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0.74305555555555547</v>
      </c>
      <c r="O896" t="s">
        <v>3971</v>
      </c>
    </row>
    <row r="897" spans="1:17" ht="26.5" thickBot="1" x14ac:dyDescent="0.4">
      <c r="A897" s="113"/>
      <c r="B897" s="119" t="s">
        <v>3984</v>
      </c>
      <c r="C897" s="119">
        <v>1</v>
      </c>
      <c r="D897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897" s="126" t="s">
        <v>3900</v>
      </c>
      <c r="F897" s="185" t="str">
        <f>VLOOKUP(RTATimings[[#This Row],[Route Code]], TrueRouteCodes[], 2, FALSE)</f>
        <v>Chimbel-MERCES-PANAJI MKT</v>
      </c>
      <c r="G897" s="183" t="s">
        <v>3423</v>
      </c>
      <c r="H897" s="194" t="str">
        <f>REPLACE(SUBSTITUTE(SUBSTITUTE(SUBSTITUTE(SUBSTITUTE(SUBSTITUTE(TRIM(RTATimings[[#This Row],[Dep Txt]]), ": ",":"), "a.m", "AM",1), "p.m", "PM"),"  AM"," AM"),"  PM", " PM"), 9,100,"")</f>
        <v>06:30 AM</v>
      </c>
      <c r="I897" s="195">
        <f>TIMEVALUE(RTATimings[[#This Row],[Dep Tm Txt]])</f>
        <v>0.27083333333333331</v>
      </c>
      <c r="N89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0.27083333333333331</v>
      </c>
      <c r="O897" t="s">
        <v>3971</v>
      </c>
      <c r="P897" t="s">
        <v>4016</v>
      </c>
      <c r="Q897" t="s">
        <v>4047</v>
      </c>
    </row>
    <row r="898" spans="1:17" ht="26.5" thickBot="1" x14ac:dyDescent="0.4">
      <c r="A898" s="113"/>
      <c r="B898" s="119" t="s">
        <v>3984</v>
      </c>
      <c r="C898" s="119">
        <v>1</v>
      </c>
      <c r="D898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898" s="126" t="s">
        <v>3900</v>
      </c>
      <c r="F898" s="185" t="str">
        <f>VLOOKUP(RTATimings[[#This Row],[Route Code]], TrueRouteCodes[], 2, FALSE)</f>
        <v>Chimbel-MERCES-PANAJI MKT</v>
      </c>
      <c r="G898" s="183" t="s">
        <v>2890</v>
      </c>
      <c r="H898" s="194" t="str">
        <f>REPLACE(SUBSTITUTE(SUBSTITUTE(SUBSTITUTE(SUBSTITUTE(SUBSTITUTE(TRIM(RTATimings[[#This Row],[Dep Txt]]), ": ",":"), "a.m", "AM",1), "p.m", "PM"),"  AM"," AM"),"  PM", " PM"), 9,100,"")</f>
        <v>07:55 AM</v>
      </c>
      <c r="I898" s="195">
        <f>TIMEVALUE(RTATimings[[#This Row],[Dep Tm Txt]])</f>
        <v>0.3298611111111111</v>
      </c>
      <c r="N89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0.3298611111111111</v>
      </c>
      <c r="O898" t="s">
        <v>3971</v>
      </c>
    </row>
    <row r="899" spans="1:17" ht="26.5" thickBot="1" x14ac:dyDescent="0.4">
      <c r="A899" s="113"/>
      <c r="B899" s="119" t="s">
        <v>3984</v>
      </c>
      <c r="C899" s="119">
        <v>1</v>
      </c>
      <c r="D899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899" s="126" t="s">
        <v>3900</v>
      </c>
      <c r="F899" s="185" t="str">
        <f>VLOOKUP(RTATimings[[#This Row],[Route Code]], TrueRouteCodes[], 2, FALSE)</f>
        <v>Chimbel-MERCES-PANAJI MKT</v>
      </c>
      <c r="G899" s="183" t="s">
        <v>3429</v>
      </c>
      <c r="H899" s="194" t="str">
        <f>REPLACE(SUBSTITUTE(SUBSTITUTE(SUBSTITUTE(SUBSTITUTE(SUBSTITUTE(TRIM(RTATimings[[#This Row],[Dep Txt]]), ": ",":"), "a.m", "AM",1), "p.m", "PM"),"  AM"," AM"),"  PM", " PM"), 9,100,"")</f>
        <v>09:05 AM</v>
      </c>
      <c r="I899" s="195">
        <f>TIMEVALUE(RTATimings[[#This Row],[Dep Tm Txt]])</f>
        <v>0.37847222222222227</v>
      </c>
      <c r="N89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0.37847222222222227</v>
      </c>
      <c r="O899" t="s">
        <v>3971</v>
      </c>
    </row>
    <row r="900" spans="1:17" ht="26.5" thickBot="1" x14ac:dyDescent="0.4">
      <c r="A900" s="113"/>
      <c r="B900" s="119" t="s">
        <v>3984</v>
      </c>
      <c r="C900" s="119">
        <v>1</v>
      </c>
      <c r="D900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00" s="126" t="s">
        <v>3900</v>
      </c>
      <c r="F900" s="185" t="str">
        <f>VLOOKUP(RTATimings[[#This Row],[Route Code]], TrueRouteCodes[], 2, FALSE)</f>
        <v>Chimbel-MERCES-PANAJI MKT</v>
      </c>
      <c r="G900" s="183" t="s">
        <v>2868</v>
      </c>
      <c r="H900" s="194" t="str">
        <f>REPLACE(SUBSTITUTE(SUBSTITUTE(SUBSTITUTE(SUBSTITUTE(SUBSTITUTE(TRIM(RTATimings[[#This Row],[Dep Txt]]), ": ",":"), "a.m", "AM",1), "p.m", "PM"),"  AM"," AM"),"  PM", " PM"), 9,100,"")</f>
        <v>10:20 AM</v>
      </c>
      <c r="I900" s="195">
        <f>TIMEVALUE(RTATimings[[#This Row],[Dep Tm Txt]])</f>
        <v>0.43055555555555558</v>
      </c>
      <c r="N90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0.43055555555555558</v>
      </c>
      <c r="O900" t="s">
        <v>3971</v>
      </c>
    </row>
    <row r="901" spans="1:17" ht="26.5" thickBot="1" x14ac:dyDescent="0.4">
      <c r="A901" s="113"/>
      <c r="B901" s="119" t="s">
        <v>3984</v>
      </c>
      <c r="C901" s="119">
        <v>1</v>
      </c>
      <c r="D901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01" s="126" t="s">
        <v>3900</v>
      </c>
      <c r="F901" s="185" t="str">
        <f>VLOOKUP(RTATimings[[#This Row],[Route Code]], TrueRouteCodes[], 2, FALSE)</f>
        <v>Chimbel-MERCES-PANAJI MKT</v>
      </c>
      <c r="G901" s="183" t="s">
        <v>3679</v>
      </c>
      <c r="H901" s="194" t="str">
        <f>REPLACE(SUBSTITUTE(SUBSTITUTE(SUBSTITUTE(SUBSTITUTE(SUBSTITUTE(TRIM(RTATimings[[#This Row],[Dep Txt]]), ": ",":"), "a.m", "AM",1), "p.m", "PM"),"  AM"," AM"),"  PM", " PM"), 9,100,"")</f>
        <v>12:25 PM</v>
      </c>
      <c r="I901" s="195">
        <f>TIMEVALUE(RTATimings[[#This Row],[Dep Tm Txt]])</f>
        <v>0.51736111111111105</v>
      </c>
      <c r="N90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0.51736111111111105</v>
      </c>
      <c r="O901" t="s">
        <v>3971</v>
      </c>
    </row>
    <row r="902" spans="1:17" ht="26.5" thickBot="1" x14ac:dyDescent="0.4">
      <c r="A902" s="113"/>
      <c r="B902" s="119" t="s">
        <v>3984</v>
      </c>
      <c r="C902" s="119">
        <v>1</v>
      </c>
      <c r="D902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02" s="126" t="s">
        <v>3900</v>
      </c>
      <c r="F902" s="185" t="str">
        <f>VLOOKUP(RTATimings[[#This Row],[Route Code]], TrueRouteCodes[], 2, FALSE)</f>
        <v>Chimbel-MERCES-PANAJI MKT</v>
      </c>
      <c r="G902" s="183" t="s">
        <v>2892</v>
      </c>
      <c r="H902" s="194" t="str">
        <f>REPLACE(SUBSTITUTE(SUBSTITUTE(SUBSTITUTE(SUBSTITUTE(SUBSTITUTE(TRIM(RTATimings[[#This Row],[Dep Txt]]), ": ",":"), "a.m", "AM",1), "p.m", "PM"),"  AM"," AM"),"  PM", " PM"), 9,100,"")</f>
        <v>02:15 PM</v>
      </c>
      <c r="I902" s="195">
        <f>TIMEVALUE(RTATimings[[#This Row],[Dep Tm Txt]])</f>
        <v>0.59375</v>
      </c>
      <c r="N90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0.59375</v>
      </c>
      <c r="O902" t="s">
        <v>3971</v>
      </c>
    </row>
    <row r="903" spans="1:17" ht="26.5" thickBot="1" x14ac:dyDescent="0.4">
      <c r="A903" s="113"/>
      <c r="B903" s="119" t="s">
        <v>3984</v>
      </c>
      <c r="C903" s="119">
        <v>1</v>
      </c>
      <c r="D903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03" s="126" t="s">
        <v>3900</v>
      </c>
      <c r="F903" s="185" t="str">
        <f>VLOOKUP(RTATimings[[#This Row],[Route Code]], TrueRouteCodes[], 2, FALSE)</f>
        <v>Chimbel-MERCES-PANAJI MKT</v>
      </c>
      <c r="G903" s="183" t="s">
        <v>3570</v>
      </c>
      <c r="H903" s="194" t="str">
        <f>REPLACE(SUBSTITUTE(SUBSTITUTE(SUBSTITUTE(SUBSTITUTE(SUBSTITUTE(TRIM(RTATimings[[#This Row],[Dep Txt]]), ": ",":"), "a.m", "AM",1), "p.m", "PM"),"  AM"," AM"),"  PM", " PM"), 9,100,"")</f>
        <v>05:55 PM</v>
      </c>
      <c r="I903" s="195">
        <f>TIMEVALUE(RTATimings[[#This Row],[Dep Tm Txt]])</f>
        <v>0.74652777777777779</v>
      </c>
      <c r="N90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0.74652777777777779</v>
      </c>
      <c r="O903" t="s">
        <v>3971</v>
      </c>
      <c r="P903" t="s">
        <v>4016</v>
      </c>
      <c r="Q903" t="s">
        <v>4047</v>
      </c>
    </row>
    <row r="904" spans="1:17" ht="26.5" thickBot="1" x14ac:dyDescent="0.4">
      <c r="A904" s="113"/>
      <c r="B904" s="119" t="s">
        <v>3984</v>
      </c>
      <c r="C904" s="119">
        <v>1</v>
      </c>
      <c r="D904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04" s="126" t="s">
        <v>3902</v>
      </c>
      <c r="F904" s="185" t="str">
        <f>VLOOKUP(RTATimings[[#This Row],[Route Code]], TrueRouteCodes[], 2, FALSE)</f>
        <v>Chimbel-RIBANDAR-PANAJI MKT</v>
      </c>
      <c r="G904" s="183" t="s">
        <v>3598</v>
      </c>
      <c r="H904" s="194" t="str">
        <f>REPLACE(SUBSTITUTE(SUBSTITUTE(SUBSTITUTE(SUBSTITUTE(SUBSTITUTE(TRIM(RTATimings[[#This Row],[Dep Txt]]), ": ",":"), "a.m", "AM",1), "p.m", "PM"),"  AM"," AM"),"  PM", " PM"), 9,100,"")</f>
        <v>04:35 PM</v>
      </c>
      <c r="I904" s="195">
        <f>TIMEVALUE(RTATimings[[#This Row],[Dep Tm Txt]])</f>
        <v>0.69097222222222221</v>
      </c>
      <c r="N90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0.69097222222222221</v>
      </c>
      <c r="O904" t="s">
        <v>3971</v>
      </c>
    </row>
    <row r="905" spans="1:17" ht="26.5" thickBot="1" x14ac:dyDescent="0.4">
      <c r="A905" s="113"/>
      <c r="B905" s="119" t="s">
        <v>3984</v>
      </c>
      <c r="C905" s="119">
        <v>1</v>
      </c>
      <c r="D905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05" s="126" t="s">
        <v>3902</v>
      </c>
      <c r="F905" s="185" t="str">
        <f>VLOOKUP(RTATimings[[#This Row],[Route Code]], TrueRouteCodes[], 2, FALSE)</f>
        <v>Chimbel-RIBANDAR-PANAJI MKT</v>
      </c>
      <c r="G905" s="183" t="s">
        <v>3568</v>
      </c>
      <c r="H905" s="194" t="str">
        <f>REPLACE(SUBSTITUTE(SUBSTITUTE(SUBSTITUTE(SUBSTITUTE(SUBSTITUTE(TRIM(RTATimings[[#This Row],[Dep Txt]]), ": ",":"), "a.m", "AM",1), "p.m", "PM"),"  AM"," AM"),"  PM", " PM"), 9,100,"")</f>
        <v>07:05 PM</v>
      </c>
      <c r="I905" s="195">
        <f>TIMEVALUE(RTATimings[[#This Row],[Dep Tm Txt]])</f>
        <v>0.79513888888888884</v>
      </c>
      <c r="N90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0.79513888888888884</v>
      </c>
      <c r="O905" t="s">
        <v>3971</v>
      </c>
    </row>
    <row r="906" spans="1:17" ht="26.5" thickBot="1" x14ac:dyDescent="0.4">
      <c r="A906" s="113"/>
      <c r="B906" s="119" t="s">
        <v>3984</v>
      </c>
      <c r="C906" s="119">
        <v>1</v>
      </c>
      <c r="D906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06" s="126" t="s">
        <v>3908</v>
      </c>
      <c r="F906" s="185" t="str">
        <f>VLOOKUP(RTATimings[[#This Row],[Route Code]], TrueRouteCodes[], 2, FALSE)</f>
        <v>PANAJI MKT-MERCES-Chimbel</v>
      </c>
      <c r="G906" s="183" t="s">
        <v>4017</v>
      </c>
      <c r="H906" s="194" t="str">
        <f>REPLACE(SUBSTITUTE(SUBSTITUTE(SUBSTITUTE(SUBSTITUTE(SUBSTITUTE(TRIM(RTATimings[[#This Row],[Dep Txt]]), ": ",":"), "a.m", "AM",1), "p.m", "PM"),"  AM"," AM"),"  PM", " PM"), 9,100,"")</f>
        <v>07.00 AM</v>
      </c>
      <c r="I906" s="195" t="e">
        <f>TIMEVALUE(RTATimings[[#This Row],[Dep Tm Txt]])</f>
        <v>#VALUE!</v>
      </c>
      <c r="N9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906" t="s">
        <v>3971</v>
      </c>
    </row>
    <row r="907" spans="1:17" ht="26.5" thickBot="1" x14ac:dyDescent="0.4">
      <c r="A907" s="113"/>
      <c r="B907" s="119" t="s">
        <v>3984</v>
      </c>
      <c r="C907" s="119">
        <v>1</v>
      </c>
      <c r="D907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07" s="126" t="s">
        <v>3908</v>
      </c>
      <c r="F907" s="185" t="str">
        <f>VLOOKUP(RTATimings[[#This Row],[Route Code]], TrueRouteCodes[], 2, FALSE)</f>
        <v>PANAJI MKT-MERCES-Chimbel</v>
      </c>
      <c r="G907" s="183" t="s">
        <v>3513</v>
      </c>
      <c r="H907" s="194" t="str">
        <f>REPLACE(SUBSTITUTE(SUBSTITUTE(SUBSTITUTE(SUBSTITUTE(SUBSTITUTE(TRIM(RTATimings[[#This Row],[Dep Txt]]), ": ",":"), "a.m", "AM",1), "p.m", "PM"),"  AM"," AM"),"  PM", " PM"), 9,100,"")</f>
        <v>08:20 AM</v>
      </c>
      <c r="I907" s="195">
        <f>TIMEVALUE(RTATimings[[#This Row],[Dep Tm Txt]])</f>
        <v>0.34722222222222227</v>
      </c>
      <c r="N90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0.34722222222222227</v>
      </c>
      <c r="O907" t="s">
        <v>3971</v>
      </c>
    </row>
    <row r="908" spans="1:17" ht="26.5" thickBot="1" x14ac:dyDescent="0.4">
      <c r="A908" s="113"/>
      <c r="B908" s="119" t="s">
        <v>3984</v>
      </c>
      <c r="C908" s="119">
        <v>1</v>
      </c>
      <c r="D908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08" s="126" t="s">
        <v>3908</v>
      </c>
      <c r="F908" s="185" t="str">
        <f>VLOOKUP(RTATimings[[#This Row],[Route Code]], TrueRouteCodes[], 2, FALSE)</f>
        <v>PANAJI MKT-MERCES-Chimbel</v>
      </c>
      <c r="G908" s="183" t="s">
        <v>3625</v>
      </c>
      <c r="H908" s="194" t="str">
        <f>REPLACE(SUBSTITUTE(SUBSTITUTE(SUBSTITUTE(SUBSTITUTE(SUBSTITUTE(TRIM(RTATimings[[#This Row],[Dep Txt]]), ": ",":"), "a.m", "AM",1), "p.m", "PM"),"  AM"," AM"),"  PM", " PM"), 9,100,"")</f>
        <v>11:20 AM</v>
      </c>
      <c r="I908" s="195">
        <f>TIMEVALUE(RTATimings[[#This Row],[Dep Tm Txt]])</f>
        <v>0.47222222222222227</v>
      </c>
      <c r="N90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0.47222222222222227</v>
      </c>
      <c r="O908" t="s">
        <v>3971</v>
      </c>
    </row>
    <row r="909" spans="1:17" ht="26.5" thickBot="1" x14ac:dyDescent="0.4">
      <c r="A909" s="113"/>
      <c r="B909" s="119" t="s">
        <v>3984</v>
      </c>
      <c r="C909" s="119">
        <v>1</v>
      </c>
      <c r="D909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09" s="126" t="s">
        <v>3908</v>
      </c>
      <c r="F909" s="185" t="str">
        <f>VLOOKUP(RTATimings[[#This Row],[Route Code]], TrueRouteCodes[], 2, FALSE)</f>
        <v>PANAJI MKT-MERCES-Chimbel</v>
      </c>
      <c r="G909" s="183" t="s">
        <v>3535</v>
      </c>
      <c r="H909" s="194" t="str">
        <f>REPLACE(SUBSTITUTE(SUBSTITUTE(SUBSTITUTE(SUBSTITUTE(SUBSTITUTE(TRIM(RTATimings[[#This Row],[Dep Txt]]), ": ",":"), "a.m", "AM",1), "p.m", "PM"),"  AM"," AM"),"  PM", " PM"), 9,100,"")</f>
        <v>01:20 PM</v>
      </c>
      <c r="I909" s="195">
        <f>TIMEVALUE(RTATimings[[#This Row],[Dep Tm Txt]])</f>
        <v>0.55555555555555558</v>
      </c>
      <c r="N90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0.55555555555555558</v>
      </c>
      <c r="O909" t="s">
        <v>3971</v>
      </c>
    </row>
    <row r="910" spans="1:17" ht="26.5" thickBot="1" x14ac:dyDescent="0.4">
      <c r="A910" s="113"/>
      <c r="B910" s="119" t="s">
        <v>3984</v>
      </c>
      <c r="C910" s="119">
        <v>1</v>
      </c>
      <c r="D910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10" s="126" t="s">
        <v>3908</v>
      </c>
      <c r="F910" s="185" t="str">
        <f>VLOOKUP(RTATimings[[#This Row],[Route Code]], TrueRouteCodes[], 2, FALSE)</f>
        <v>PANAJI MKT-MERCES-Chimbel</v>
      </c>
      <c r="G910" s="183" t="s">
        <v>2826</v>
      </c>
      <c r="H910" s="194" t="str">
        <f>REPLACE(SUBSTITUTE(SUBSTITUTE(SUBSTITUTE(SUBSTITUTE(SUBSTITUTE(TRIM(RTATimings[[#This Row],[Dep Txt]]), ": ",":"), "a.m", "AM",1), "p.m", "PM"),"  AM"," AM"),"  PM", " PM"), 9,100,"")</f>
        <v>03:15 PM</v>
      </c>
      <c r="I910" s="195">
        <f>TIMEVALUE(RTATimings[[#This Row],[Dep Tm Txt]])</f>
        <v>0.63541666666666663</v>
      </c>
      <c r="N91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0.63541666666666663</v>
      </c>
      <c r="O910" t="s">
        <v>3971</v>
      </c>
    </row>
    <row r="911" spans="1:17" ht="26.5" thickBot="1" x14ac:dyDescent="0.4">
      <c r="A911" s="113"/>
      <c r="B911" s="119" t="s">
        <v>3984</v>
      </c>
      <c r="C911" s="119">
        <v>1</v>
      </c>
      <c r="D911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11" s="126" t="s">
        <v>3908</v>
      </c>
      <c r="F911" s="185" t="str">
        <f>VLOOKUP(RTATimings[[#This Row],[Route Code]], TrueRouteCodes[], 2, FALSE)</f>
        <v>PANAJI MKT-MERCES-Chimbel</v>
      </c>
      <c r="G911" s="183" t="s">
        <v>2894</v>
      </c>
      <c r="H911" s="194" t="str">
        <f>REPLACE(SUBSTITUTE(SUBSTITUTE(SUBSTITUTE(SUBSTITUTE(SUBSTITUTE(TRIM(RTATimings[[#This Row],[Dep Txt]]), ": ",":"), "a.m", "AM",1), "p.m", "PM"),"  AM"," AM"),"  PM", " PM"), 9,100,"")</f>
        <v>05:15 PM</v>
      </c>
      <c r="I911" s="195">
        <f>TIMEVALUE(RTATimings[[#This Row],[Dep Tm Txt]])</f>
        <v>0.71875</v>
      </c>
      <c r="N91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0.71875</v>
      </c>
      <c r="O911" t="s">
        <v>3971</v>
      </c>
    </row>
    <row r="912" spans="1:17" ht="26.5" thickBot="1" x14ac:dyDescent="0.4">
      <c r="A912" s="113"/>
      <c r="B912" s="119" t="s">
        <v>3984</v>
      </c>
      <c r="C912" s="119">
        <v>1</v>
      </c>
      <c r="D912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12" s="126" t="s">
        <v>3908</v>
      </c>
      <c r="F912" s="185" t="str">
        <f>VLOOKUP(RTATimings[[#This Row],[Route Code]], TrueRouteCodes[], 2, FALSE)</f>
        <v>PANAJI MKT-MERCES-Chimbel</v>
      </c>
      <c r="G912" s="183" t="s">
        <v>2819</v>
      </c>
      <c r="H912" s="194" t="str">
        <f>REPLACE(SUBSTITUTE(SUBSTITUTE(SUBSTITUTE(SUBSTITUTE(SUBSTITUTE(TRIM(RTATimings[[#This Row],[Dep Txt]]), ": ",":"), "a.m", "AM",1), "p.m", "PM"),"  AM"," AM"),"  PM", " PM"), 9,100,"")</f>
        <v>06:25 PM</v>
      </c>
      <c r="I912" s="195">
        <f>TIMEVALUE(RTATimings[[#This Row],[Dep Tm Txt]])</f>
        <v>0.76736111111111116</v>
      </c>
      <c r="N91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0.76736111111111116</v>
      </c>
      <c r="O912" t="s">
        <v>3971</v>
      </c>
    </row>
    <row r="913" spans="1:15" ht="26.5" thickBot="1" x14ac:dyDescent="0.4">
      <c r="A913" s="113"/>
      <c r="B913" s="119" t="s">
        <v>3984</v>
      </c>
      <c r="C913" s="119">
        <v>1</v>
      </c>
      <c r="D913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13" s="126" t="s">
        <v>3908</v>
      </c>
      <c r="F913" s="185" t="str">
        <f>VLOOKUP(RTATimings[[#This Row],[Route Code]], TrueRouteCodes[], 2, FALSE)</f>
        <v>PANAJI MKT-MERCES-Chimbel</v>
      </c>
      <c r="G913" s="183" t="s">
        <v>3548</v>
      </c>
      <c r="H913" s="194" t="str">
        <f>REPLACE(SUBSTITUTE(SUBSTITUTE(SUBSTITUTE(SUBSTITUTE(SUBSTITUTE(TRIM(RTATimings[[#This Row],[Dep Txt]]), ": ",":"), "a.m", "AM",1), "p.m", "PM"),"  AM"," AM"),"  PM", " PM"), 9,100,"")</f>
        <v>07:35 PM</v>
      </c>
      <c r="I913" s="195">
        <f>TIMEVALUE(RTATimings[[#This Row],[Dep Tm Txt]])</f>
        <v>0.81597222222222221</v>
      </c>
      <c r="N91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0.81597222222222221</v>
      </c>
      <c r="O913" t="s">
        <v>3971</v>
      </c>
    </row>
    <row r="914" spans="1:15" ht="26.5" thickBot="1" x14ac:dyDescent="0.4">
      <c r="A914" s="113"/>
      <c r="B914" s="119" t="s">
        <v>3984</v>
      </c>
      <c r="C914" s="119">
        <v>1</v>
      </c>
      <c r="D914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14" s="126" t="s">
        <v>3910</v>
      </c>
      <c r="F914" s="185" t="str">
        <f>VLOOKUP(RTATimings[[#This Row],[Route Code]], TrueRouteCodes[], 2, FALSE)</f>
        <v>PANAJI MKT-RIBANDAR-Chimbel</v>
      </c>
      <c r="G914" s="183" t="s">
        <v>3597</v>
      </c>
      <c r="H914" s="194" t="str">
        <f>REPLACE(SUBSTITUTE(SUBSTITUTE(SUBSTITUTE(SUBSTITUTE(SUBSTITUTE(TRIM(RTATimings[[#This Row],[Dep Txt]]), ": ",":"), "a.m", "AM",1), "p.m", "PM"),"  AM"," AM"),"  PM", " PM"), 9,100,"")</f>
        <v>09:30 AM</v>
      </c>
      <c r="I914" s="195">
        <f>TIMEVALUE(RTATimings[[#This Row],[Dep Tm Txt]])</f>
        <v>0.39583333333333331</v>
      </c>
      <c r="N91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0.39583333333333331</v>
      </c>
      <c r="O914" t="s">
        <v>3971</v>
      </c>
    </row>
    <row r="915" spans="1:15" ht="26.5" thickBot="1" x14ac:dyDescent="0.4">
      <c r="A915" s="113"/>
      <c r="B915" s="119" t="s">
        <v>3984</v>
      </c>
      <c r="C915" s="119">
        <v>2</v>
      </c>
      <c r="D915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15" s="126" t="s">
        <v>3900</v>
      </c>
      <c r="F915" s="185" t="str">
        <f>VLOOKUP(RTATimings[[#This Row],[Route Code]], TrueRouteCodes[], 2, FALSE)</f>
        <v>Chimbel-MERCES-PANAJI MKT</v>
      </c>
      <c r="G915" s="183" t="s">
        <v>3528</v>
      </c>
      <c r="H915" s="194" t="str">
        <f>REPLACE(SUBSTITUTE(SUBSTITUTE(SUBSTITUTE(SUBSTITUTE(SUBSTITUTE(TRIM(RTATimings[[#This Row],[Dep Txt]]), ": ",":"), "a.m", "AM",1), "p.m", "PM"),"  AM"," AM"),"  PM", " PM"), 9,100,"")</f>
        <v>06:40 AM</v>
      </c>
      <c r="I915" s="195">
        <f>TIMEVALUE(RTATimings[[#This Row],[Dep Tm Txt]])</f>
        <v>0.27777777777777779</v>
      </c>
      <c r="N91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0.27777777777777779</v>
      </c>
      <c r="O915" t="s">
        <v>3971</v>
      </c>
    </row>
    <row r="916" spans="1:15" ht="26.5" thickBot="1" x14ac:dyDescent="0.4">
      <c r="A916" s="113"/>
      <c r="B916" s="119" t="s">
        <v>3984</v>
      </c>
      <c r="C916" s="119">
        <v>2</v>
      </c>
      <c r="D916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16" s="126" t="s">
        <v>3900</v>
      </c>
      <c r="F916" s="185" t="str">
        <f>VLOOKUP(RTATimings[[#This Row],[Route Code]], TrueRouteCodes[], 2, FALSE)</f>
        <v>Chimbel-MERCES-PANAJI MKT</v>
      </c>
      <c r="G916" s="183" t="s">
        <v>3533</v>
      </c>
      <c r="H916" s="194" t="str">
        <f>REPLACE(SUBSTITUTE(SUBSTITUTE(SUBSTITUTE(SUBSTITUTE(SUBSTITUTE(TRIM(RTATimings[[#This Row],[Dep Txt]]), ": ",":"), "a.m", "AM",1), "p.m", "PM"),"  AM"," AM"),"  PM", " PM"), 9,100,"")</f>
        <v>08:00 AM</v>
      </c>
      <c r="I916" s="195">
        <f>TIMEVALUE(RTATimings[[#This Row],[Dep Tm Txt]])</f>
        <v>0.33333333333333331</v>
      </c>
      <c r="N91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0.33333333333333331</v>
      </c>
      <c r="O916" t="s">
        <v>3971</v>
      </c>
    </row>
    <row r="917" spans="1:15" ht="26.5" thickBot="1" x14ac:dyDescent="0.4">
      <c r="A917" s="113"/>
      <c r="B917" s="119" t="s">
        <v>3984</v>
      </c>
      <c r="C917" s="119">
        <v>2</v>
      </c>
      <c r="D917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17" s="126" t="s">
        <v>3900</v>
      </c>
      <c r="F917" s="185" t="str">
        <f>VLOOKUP(RTATimings[[#This Row],[Route Code]], TrueRouteCodes[], 2, FALSE)</f>
        <v>Chimbel-MERCES-PANAJI MKT</v>
      </c>
      <c r="G917" s="183" t="s">
        <v>3434</v>
      </c>
      <c r="H917" s="194" t="str">
        <f>REPLACE(SUBSTITUTE(SUBSTITUTE(SUBSTITUTE(SUBSTITUTE(SUBSTITUTE(TRIM(RTATimings[[#This Row],[Dep Txt]]), ": ",":"), "a.m", "AM",1), "p.m", "PM"),"  AM"," AM"),"  PM", " PM"), 9,100,"")</f>
        <v>09:10 AM</v>
      </c>
      <c r="I917" s="195">
        <f>TIMEVALUE(RTATimings[[#This Row],[Dep Tm Txt]])</f>
        <v>0.38194444444444442</v>
      </c>
      <c r="N91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0.38194444444444442</v>
      </c>
      <c r="O917" t="s">
        <v>3971</v>
      </c>
    </row>
    <row r="918" spans="1:15" ht="26.5" thickBot="1" x14ac:dyDescent="0.4">
      <c r="A918" s="113"/>
      <c r="B918" s="119" t="s">
        <v>3984</v>
      </c>
      <c r="C918" s="119">
        <v>2</v>
      </c>
      <c r="D918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18" s="126" t="s">
        <v>3900</v>
      </c>
      <c r="F918" s="185" t="str">
        <f>VLOOKUP(RTATimings[[#This Row],[Route Code]], TrueRouteCodes[], 2, FALSE)</f>
        <v>Chimbel-MERCES-PANAJI MKT</v>
      </c>
      <c r="G918" s="183" t="s">
        <v>2846</v>
      </c>
      <c r="H918" s="194" t="str">
        <f>REPLACE(SUBSTITUTE(SUBSTITUTE(SUBSTITUTE(SUBSTITUTE(SUBSTITUTE(TRIM(RTATimings[[#This Row],[Dep Txt]]), ": ",":"), "a.m", "AM",1), "p.m", "PM"),"  AM"," AM"),"  PM", " PM"), 9,100,"")</f>
        <v>12:30 PM</v>
      </c>
      <c r="I918" s="195">
        <f>TIMEVALUE(RTATimings[[#This Row],[Dep Tm Txt]])</f>
        <v>0.52083333333333337</v>
      </c>
      <c r="N91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0.52083333333333337</v>
      </c>
      <c r="O918" t="s">
        <v>3971</v>
      </c>
    </row>
    <row r="919" spans="1:15" ht="26.5" thickBot="1" x14ac:dyDescent="0.4">
      <c r="A919" s="113"/>
      <c r="B919" s="119" t="s">
        <v>3984</v>
      </c>
      <c r="C919" s="119">
        <v>2</v>
      </c>
      <c r="D919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19" s="126" t="s">
        <v>3900</v>
      </c>
      <c r="F919" s="185" t="str">
        <f>VLOOKUP(RTATimings[[#This Row],[Route Code]], TrueRouteCodes[], 2, FALSE)</f>
        <v>Chimbel-MERCES-PANAJI MKT</v>
      </c>
      <c r="G919" s="183" t="s">
        <v>2832</v>
      </c>
      <c r="H919" s="194" t="str">
        <f>REPLACE(SUBSTITUTE(SUBSTITUTE(SUBSTITUTE(SUBSTITUTE(SUBSTITUTE(TRIM(RTATimings[[#This Row],[Dep Txt]]), ": ",":"), "a.m", "AM",1), "p.m", "PM"),"  AM"," AM"),"  PM", " PM"), 9,100,"")</f>
        <v>02:25 PM</v>
      </c>
      <c r="I919" s="195">
        <f>TIMEVALUE(RTATimings[[#This Row],[Dep Tm Txt]])</f>
        <v>0.60069444444444442</v>
      </c>
      <c r="N91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0.60069444444444442</v>
      </c>
      <c r="O919" t="s">
        <v>3971</v>
      </c>
    </row>
    <row r="920" spans="1:15" ht="26.5" thickBot="1" x14ac:dyDescent="0.4">
      <c r="A920" s="113"/>
      <c r="B920" s="119" t="s">
        <v>3984</v>
      </c>
      <c r="C920" s="119">
        <v>2</v>
      </c>
      <c r="D920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20" s="126" t="s">
        <v>3900</v>
      </c>
      <c r="F920" s="185" t="str">
        <f>VLOOKUP(RTATimings[[#This Row],[Route Code]], TrueRouteCodes[], 2, FALSE)</f>
        <v>Chimbel-MERCES-PANAJI MKT</v>
      </c>
      <c r="G920" s="183" t="s">
        <v>4018</v>
      </c>
      <c r="H920" s="194" t="str">
        <f>REPLACE(SUBSTITUTE(SUBSTITUTE(SUBSTITUTE(SUBSTITUTE(SUBSTITUTE(TRIM(RTATimings[[#This Row],[Dep Txt]]), ": ",":"), "a.m", "AM",1), "p.m", "PM"),"  AM"," AM"),"  PM", " PM"), 9,100,"")</f>
        <v>4:45 PM</v>
      </c>
      <c r="I920" s="195">
        <f>TIMEVALUE(RTATimings[[#This Row],[Dep Tm Txt]])</f>
        <v>0.69791666666666663</v>
      </c>
      <c r="N92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0.69791666666666663</v>
      </c>
      <c r="O920" t="s">
        <v>3971</v>
      </c>
    </row>
    <row r="921" spans="1:15" ht="26.5" thickBot="1" x14ac:dyDescent="0.4">
      <c r="A921" s="113"/>
      <c r="B921" s="119" t="s">
        <v>3984</v>
      </c>
      <c r="C921" s="119">
        <v>2</v>
      </c>
      <c r="D921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21" s="126" t="s">
        <v>3900</v>
      </c>
      <c r="F921" s="185" t="str">
        <f>VLOOKUP(RTATimings[[#This Row],[Route Code]], TrueRouteCodes[], 2, FALSE)</f>
        <v>Chimbel-MERCES-PANAJI MKT</v>
      </c>
      <c r="G921" s="183" t="s">
        <v>3552</v>
      </c>
      <c r="H921" s="194" t="str">
        <f>REPLACE(SUBSTITUTE(SUBSTITUTE(SUBSTITUTE(SUBSTITUTE(SUBSTITUTE(TRIM(RTATimings[[#This Row],[Dep Txt]]), ": ",":"), "a.m", "AM",1), "p.m", "PM"),"  AM"," AM"),"  PM", " PM"), 9,100,"")</f>
        <v>06:00 PM</v>
      </c>
      <c r="I921" s="195">
        <f>TIMEVALUE(RTATimings[[#This Row],[Dep Tm Txt]])</f>
        <v>0.75</v>
      </c>
      <c r="N92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0.75</v>
      </c>
      <c r="O921" t="s">
        <v>3971</v>
      </c>
    </row>
    <row r="922" spans="1:15" ht="26.5" thickBot="1" x14ac:dyDescent="0.4">
      <c r="A922" s="113"/>
      <c r="B922" s="119" t="s">
        <v>3984</v>
      </c>
      <c r="C922" s="119">
        <v>2</v>
      </c>
      <c r="D922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22" s="126" t="s">
        <v>3900</v>
      </c>
      <c r="F922" s="185" t="str">
        <f>VLOOKUP(RTATimings[[#This Row],[Route Code]], TrueRouteCodes[], 2, FALSE)</f>
        <v>Chimbel-MERCES-PANAJI MKT</v>
      </c>
      <c r="G922" s="183" t="s">
        <v>3476</v>
      </c>
      <c r="H922" s="194" t="str">
        <f>REPLACE(SUBSTITUTE(SUBSTITUTE(SUBSTITUTE(SUBSTITUTE(SUBSTITUTE(TRIM(RTATimings[[#This Row],[Dep Txt]]), ": ",":"), "a.m", "AM",1), "p.m", "PM"),"  AM"," AM"),"  PM", " PM"), 9,100,"")</f>
        <v>07:10 PM</v>
      </c>
      <c r="I922" s="195">
        <f>TIMEVALUE(RTATimings[[#This Row],[Dep Tm Txt]])</f>
        <v>0.79861111111111116</v>
      </c>
      <c r="N92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0.79861111111111116</v>
      </c>
      <c r="O922" t="s">
        <v>3971</v>
      </c>
    </row>
    <row r="923" spans="1:15" ht="26.5" thickBot="1" x14ac:dyDescent="0.4">
      <c r="A923" s="113"/>
      <c r="B923" s="119" t="s">
        <v>3984</v>
      </c>
      <c r="C923" s="119">
        <v>2</v>
      </c>
      <c r="D923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23" s="126" t="s">
        <v>3902</v>
      </c>
      <c r="F923" s="185" t="str">
        <f>VLOOKUP(RTATimings[[#This Row],[Route Code]], TrueRouteCodes[], 2, FALSE)</f>
        <v>Chimbel-RIBANDAR-PANAJI MKT</v>
      </c>
      <c r="G923" s="183" t="s">
        <v>2836</v>
      </c>
      <c r="H923" s="194" t="str">
        <f>REPLACE(SUBSTITUTE(SUBSTITUTE(SUBSTITUTE(SUBSTITUTE(SUBSTITUTE(TRIM(RTATimings[[#This Row],[Dep Txt]]), ": ",":"), "a.m", "AM",1), "p.m", "PM"),"  AM"," AM"),"  PM", " PM"), 9,100,"")</f>
        <v>10:30 AM</v>
      </c>
      <c r="I923" s="195">
        <f>TIMEVALUE(RTATimings[[#This Row],[Dep Tm Txt]])</f>
        <v>0.4375</v>
      </c>
      <c r="N92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0.4375</v>
      </c>
      <c r="O923" t="s">
        <v>3971</v>
      </c>
    </row>
    <row r="924" spans="1:15" ht="26.5" thickBot="1" x14ac:dyDescent="0.4">
      <c r="A924" s="113"/>
      <c r="B924" s="119" t="s">
        <v>3984</v>
      </c>
      <c r="C924" s="119">
        <v>2</v>
      </c>
      <c r="D924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24" s="126" t="s">
        <v>3908</v>
      </c>
      <c r="F924" s="185" t="str">
        <f>VLOOKUP(RTATimings[[#This Row],[Route Code]], TrueRouteCodes[], 2, FALSE)</f>
        <v>PANAJI MKT-MERCES-Chimbel</v>
      </c>
      <c r="G924" s="183">
        <v>0.2986111111111111</v>
      </c>
      <c r="H924" s="194" t="str">
        <f>REPLACE(SUBSTITUTE(SUBSTITUTE(SUBSTITUTE(SUBSTITUTE(SUBSTITUTE(TRIM(RTATimings[[#This Row],[Dep Txt]]), ": ",":"), "a.m", "AM",1), "p.m", "PM"),"  AM"," AM"),"  PM", " PM"), 9,100,"")</f>
        <v>0.298611</v>
      </c>
      <c r="I924" s="195" t="e">
        <f>TIMEVALUE(RTATimings[[#This Row],[Dep Tm Txt]])</f>
        <v>#VALUE!</v>
      </c>
      <c r="N9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  <c r="O924" t="s">
        <v>3971</v>
      </c>
    </row>
    <row r="925" spans="1:15" ht="26.5" thickBot="1" x14ac:dyDescent="0.4">
      <c r="A925" s="113"/>
      <c r="B925" s="119" t="s">
        <v>3984</v>
      </c>
      <c r="C925" s="119">
        <v>2</v>
      </c>
      <c r="D925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25" s="126" t="s">
        <v>3908</v>
      </c>
      <c r="F925" s="185" t="str">
        <f>VLOOKUP(RTATimings[[#This Row],[Route Code]], TrueRouteCodes[], 2, FALSE)</f>
        <v>PANAJI MKT-MERCES-Chimbel</v>
      </c>
      <c r="G925" s="183" t="s">
        <v>2954</v>
      </c>
      <c r="H925" s="194" t="str">
        <f>REPLACE(SUBSTITUTE(SUBSTITUTE(SUBSTITUTE(SUBSTITUTE(SUBSTITUTE(TRIM(RTATimings[[#This Row],[Dep Txt]]), ": ",":"), "a.m", "AM",1), "p.m", "PM"),"  AM"," AM"),"  PM", " PM"), 9,100,"")</f>
        <v>08:25 AM</v>
      </c>
      <c r="I925" s="195">
        <f>TIMEVALUE(RTATimings[[#This Row],[Dep Tm Txt]])</f>
        <v>0.35069444444444442</v>
      </c>
      <c r="N92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0.35069444444444442</v>
      </c>
      <c r="O925" t="s">
        <v>3971</v>
      </c>
    </row>
    <row r="926" spans="1:15" ht="26.5" thickBot="1" x14ac:dyDescent="0.4">
      <c r="A926" s="113"/>
      <c r="B926" s="119" t="s">
        <v>3984</v>
      </c>
      <c r="C926" s="119">
        <v>2</v>
      </c>
      <c r="D926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26" s="126" t="s">
        <v>3908</v>
      </c>
      <c r="F926" s="185" t="str">
        <f>VLOOKUP(RTATimings[[#This Row],[Route Code]], TrueRouteCodes[], 2, FALSE)</f>
        <v>PANAJI MKT-MERCES-Chimbel</v>
      </c>
      <c r="G926" s="183" t="s">
        <v>3622</v>
      </c>
      <c r="H926" s="194" t="str">
        <f>REPLACE(SUBSTITUTE(SUBSTITUTE(SUBSTITUTE(SUBSTITUTE(SUBSTITUTE(TRIM(RTATimings[[#This Row],[Dep Txt]]), ": ",":"), "a.m", "AM",1), "p.m", "PM"),"  AM"," AM"),"  PM", " PM"), 9,100,"")</f>
        <v>09:35 AM</v>
      </c>
      <c r="I926" s="195">
        <f>TIMEVALUE(RTATimings[[#This Row],[Dep Tm Txt]])</f>
        <v>0.39930555555555558</v>
      </c>
      <c r="N92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0.39930555555555558</v>
      </c>
      <c r="O926" t="s">
        <v>3971</v>
      </c>
    </row>
    <row r="927" spans="1:15" ht="26.5" thickBot="1" x14ac:dyDescent="0.4">
      <c r="A927" s="113"/>
      <c r="B927" s="119" t="s">
        <v>3984</v>
      </c>
      <c r="C927" s="119">
        <v>2</v>
      </c>
      <c r="D927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27" s="126" t="s">
        <v>3908</v>
      </c>
      <c r="F927" s="185" t="str">
        <f>VLOOKUP(RTATimings[[#This Row],[Route Code]], TrueRouteCodes[], 2, FALSE)</f>
        <v>PANAJI MKT-MERCES-Chimbel</v>
      </c>
      <c r="G927" s="183" t="s">
        <v>3625</v>
      </c>
      <c r="H927" s="194" t="str">
        <f>REPLACE(SUBSTITUTE(SUBSTITUTE(SUBSTITUTE(SUBSTITUTE(SUBSTITUTE(TRIM(RTATimings[[#This Row],[Dep Txt]]), ": ",":"), "a.m", "AM",1), "p.m", "PM"),"  AM"," AM"),"  PM", " PM"), 9,100,"")</f>
        <v>11:20 AM</v>
      </c>
      <c r="I927" s="195">
        <f>TIMEVALUE(RTATimings[[#This Row],[Dep Tm Txt]])</f>
        <v>0.47222222222222227</v>
      </c>
      <c r="N92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0.47222222222222227</v>
      </c>
      <c r="O927" t="s">
        <v>3971</v>
      </c>
    </row>
    <row r="928" spans="1:15" ht="26.5" thickBot="1" x14ac:dyDescent="0.4">
      <c r="A928" s="113"/>
      <c r="B928" s="119" t="s">
        <v>3984</v>
      </c>
      <c r="C928" s="119">
        <v>2</v>
      </c>
      <c r="D928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28" s="126" t="s">
        <v>3908</v>
      </c>
      <c r="F928" s="185" t="str">
        <f>VLOOKUP(RTATimings[[#This Row],[Route Code]], TrueRouteCodes[], 2, FALSE)</f>
        <v>PANAJI MKT-MERCES-Chimbel</v>
      </c>
      <c r="G928" s="183" t="s">
        <v>2957</v>
      </c>
      <c r="H928" s="194" t="str">
        <f>REPLACE(SUBSTITUTE(SUBSTITUTE(SUBSTITUTE(SUBSTITUTE(SUBSTITUTE(TRIM(RTATimings[[#This Row],[Dep Txt]]), ": ",":"), "a.m", "AM",1), "p.m", "PM"),"  AM"," AM"),"  PM", " PM"), 9,100,"")</f>
        <v>01:25 PM</v>
      </c>
      <c r="I928" s="195">
        <f>TIMEVALUE(RTATimings[[#This Row],[Dep Tm Txt]])</f>
        <v>0.55902777777777779</v>
      </c>
      <c r="N92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0.55902777777777779</v>
      </c>
      <c r="O928" t="s">
        <v>3971</v>
      </c>
    </row>
    <row r="929" spans="1:15" ht="26.5" thickBot="1" x14ac:dyDescent="0.4">
      <c r="A929" s="113"/>
      <c r="B929" s="119" t="s">
        <v>3984</v>
      </c>
      <c r="C929" s="119">
        <v>2</v>
      </c>
      <c r="D929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29" s="126" t="s">
        <v>3908</v>
      </c>
      <c r="F929" s="185" t="str">
        <f>VLOOKUP(RTATimings[[#This Row],[Route Code]], TrueRouteCodes[], 2, FALSE)</f>
        <v>PANAJI MKT-MERCES-Chimbel</v>
      </c>
      <c r="G929" s="183" t="s">
        <v>2817</v>
      </c>
      <c r="H929" s="194" t="str">
        <f>REPLACE(SUBSTITUTE(SUBSTITUTE(SUBSTITUTE(SUBSTITUTE(SUBSTITUTE(TRIM(RTATimings[[#This Row],[Dep Txt]]), ": ",":"), "a.m", "AM",1), "p.m", "PM"),"  AM"," AM"),"  PM", " PM"), 9,100,"")</f>
        <v>03:25 PM</v>
      </c>
      <c r="I929" s="195">
        <f>TIMEVALUE(RTATimings[[#This Row],[Dep Tm Txt]])</f>
        <v>0.64236111111111105</v>
      </c>
      <c r="N92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0.64236111111111105</v>
      </c>
      <c r="O929" t="s">
        <v>3971</v>
      </c>
    </row>
    <row r="930" spans="1:15" ht="26.5" thickBot="1" x14ac:dyDescent="0.4">
      <c r="A930" s="113"/>
      <c r="B930" s="119" t="s">
        <v>3984</v>
      </c>
      <c r="C930" s="119">
        <v>2</v>
      </c>
      <c r="D930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30" s="126" t="s">
        <v>3908</v>
      </c>
      <c r="F930" s="185" t="str">
        <f>VLOOKUP(RTATimings[[#This Row],[Route Code]], TrueRouteCodes[], 2, FALSE)</f>
        <v>PANAJI MKT-MERCES-Chimbel</v>
      </c>
      <c r="G930" s="183" t="s">
        <v>3626</v>
      </c>
      <c r="H930" s="194" t="str">
        <f>REPLACE(SUBSTITUTE(SUBSTITUTE(SUBSTITUTE(SUBSTITUTE(SUBSTITUTE(TRIM(RTATimings[[#This Row],[Dep Txt]]), ": ",":"), "a.m", "AM",1), "p.m", "PM"),"  AM"," AM"),"  PM", " PM"), 9,100,"")</f>
        <v>05:20 PM</v>
      </c>
      <c r="I930" s="195">
        <f>TIMEVALUE(RTATimings[[#This Row],[Dep Tm Txt]])</f>
        <v>0.72222222222222221</v>
      </c>
      <c r="N93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0.72222222222222221</v>
      </c>
      <c r="O930" t="s">
        <v>3971</v>
      </c>
    </row>
    <row r="931" spans="1:15" ht="26.5" thickBot="1" x14ac:dyDescent="0.4">
      <c r="A931" s="113"/>
      <c r="B931" s="119" t="s">
        <v>3984</v>
      </c>
      <c r="C931" s="119">
        <v>2</v>
      </c>
      <c r="D931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31" s="126" t="s">
        <v>3908</v>
      </c>
      <c r="F931" s="185" t="str">
        <f>VLOOKUP(RTATimings[[#This Row],[Route Code]], TrueRouteCodes[], 2, FALSE)</f>
        <v>PANAJI MKT-MERCES-Chimbel</v>
      </c>
      <c r="G931" s="183" t="s">
        <v>2958</v>
      </c>
      <c r="H931" s="194" t="str">
        <f>REPLACE(SUBSTITUTE(SUBSTITUTE(SUBSTITUTE(SUBSTITUTE(SUBSTITUTE(TRIM(RTATimings[[#This Row],[Dep Txt]]), ": ",":"), "a.m", "AM",1), "p.m", "PM"),"  AM"," AM"),"  PM", " PM"), 9,100,"")</f>
        <v>06:30 PM</v>
      </c>
      <c r="I931" s="195">
        <f>TIMEVALUE(RTATimings[[#This Row],[Dep Tm Txt]])</f>
        <v>0.77083333333333337</v>
      </c>
      <c r="N93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0.77083333333333337</v>
      </c>
      <c r="O931" t="s">
        <v>3971</v>
      </c>
    </row>
    <row r="932" spans="1:15" ht="26.5" thickBot="1" x14ac:dyDescent="0.4">
      <c r="A932" s="113"/>
      <c r="B932" s="119" t="s">
        <v>3984</v>
      </c>
      <c r="C932" s="119">
        <v>2</v>
      </c>
      <c r="D932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32" s="126" t="s">
        <v>3908</v>
      </c>
      <c r="F932" s="185" t="str">
        <f>VLOOKUP(RTATimings[[#This Row],[Route Code]], TrueRouteCodes[], 2, FALSE)</f>
        <v>PANAJI MKT-MERCES-Chimbel</v>
      </c>
      <c r="G932" s="183" t="s">
        <v>3526</v>
      </c>
      <c r="H932" s="194" t="str">
        <f>REPLACE(SUBSTITUTE(SUBSTITUTE(SUBSTITUTE(SUBSTITUTE(SUBSTITUTE(TRIM(RTATimings[[#This Row],[Dep Txt]]), ": ",":"), "a.m", "AM",1), "p.m", "PM"),"  AM"," AM"),"  PM", " PM"), 9,100,"")</f>
        <v>07:40 PM</v>
      </c>
      <c r="I932" s="195">
        <f>TIMEVALUE(RTATimings[[#This Row],[Dep Tm Txt]])</f>
        <v>0.81944444444444453</v>
      </c>
      <c r="N93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0.81944444444444453</v>
      </c>
      <c r="O932" t="s">
        <v>3971</v>
      </c>
    </row>
    <row r="933" spans="1:15" ht="26.5" thickBot="1" x14ac:dyDescent="0.4">
      <c r="A933" s="113"/>
      <c r="B933" s="119" t="s">
        <v>3984</v>
      </c>
      <c r="C933" s="119">
        <v>3</v>
      </c>
      <c r="D933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33" s="126" t="s">
        <v>3900</v>
      </c>
      <c r="F933" s="185" t="str">
        <f>VLOOKUP(RTATimings[[#This Row],[Route Code]], TrueRouteCodes[], 2, FALSE)</f>
        <v>Chimbel-MERCES-PANAJI MKT</v>
      </c>
      <c r="G933" s="183" t="s">
        <v>3549</v>
      </c>
      <c r="H933" s="194" t="str">
        <f>REPLACE(SUBSTITUTE(SUBSTITUTE(SUBSTITUTE(SUBSTITUTE(SUBSTITUTE(TRIM(RTATimings[[#This Row],[Dep Txt]]), ": ",":"), "a.m", "AM",1), "p.m", "PM"),"  AM"," AM"),"  PM", " PM"), 9,100,"")</f>
        <v>06:50 AM</v>
      </c>
      <c r="I933" s="195">
        <f>TIMEVALUE(RTATimings[[#This Row],[Dep Tm Txt]])</f>
        <v>0.28472222222222221</v>
      </c>
      <c r="N93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0.28472222222222221</v>
      </c>
      <c r="O933" t="s">
        <v>3971</v>
      </c>
    </row>
    <row r="934" spans="1:15" ht="26.5" thickBot="1" x14ac:dyDescent="0.4">
      <c r="A934" s="113"/>
      <c r="B934" s="119" t="s">
        <v>3984</v>
      </c>
      <c r="C934" s="119">
        <v>3</v>
      </c>
      <c r="D934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34" s="126" t="s">
        <v>3900</v>
      </c>
      <c r="F934" s="185" t="str">
        <f>VLOOKUP(RTATimings[[#This Row],[Route Code]], TrueRouteCodes[], 2, FALSE)</f>
        <v>Chimbel-MERCES-PANAJI MKT</v>
      </c>
      <c r="G934" s="183" t="s">
        <v>3529</v>
      </c>
      <c r="H934" s="194" t="str">
        <f>REPLACE(SUBSTITUTE(SUBSTITUTE(SUBSTITUTE(SUBSTITUTE(SUBSTITUTE(TRIM(RTATimings[[#This Row],[Dep Txt]]), ": ",":"), "a.m", "AM",1), "p.m", "PM"),"  AM"," AM"),"  PM", " PM"), 9,100,"")</f>
        <v>08:50 AM</v>
      </c>
      <c r="I934" s="195">
        <f>TIMEVALUE(RTATimings[[#This Row],[Dep Tm Txt]])</f>
        <v>0.36805555555555558</v>
      </c>
      <c r="N93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0.36805555555555558</v>
      </c>
      <c r="O934" t="s">
        <v>3971</v>
      </c>
    </row>
    <row r="935" spans="1:15" ht="26.5" thickBot="1" x14ac:dyDescent="0.4">
      <c r="A935" s="113"/>
      <c r="B935" s="119" t="s">
        <v>3984</v>
      </c>
      <c r="C935" s="119">
        <v>3</v>
      </c>
      <c r="D935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35" s="126" t="s">
        <v>3900</v>
      </c>
      <c r="F935" s="185" t="str">
        <f>VLOOKUP(RTATimings[[#This Row],[Route Code]], TrueRouteCodes[], 2, FALSE)</f>
        <v>Chimbel-MERCES-PANAJI MKT</v>
      </c>
      <c r="G935" s="183" t="s">
        <v>3628</v>
      </c>
      <c r="H935" s="194" t="str">
        <f>REPLACE(SUBSTITUTE(SUBSTITUTE(SUBSTITUTE(SUBSTITUTE(SUBSTITUTE(TRIM(RTATimings[[#This Row],[Dep Txt]]), ": ",":"), "a.m", "AM",1), "p.m", "PM"),"  AM"," AM"),"  PM", " PM"), 9,100,"")</f>
        <v>09:15 AM</v>
      </c>
      <c r="I935" s="195">
        <f>TIMEVALUE(RTATimings[[#This Row],[Dep Tm Txt]])</f>
        <v>0.38541666666666669</v>
      </c>
      <c r="N93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0.38541666666666669</v>
      </c>
      <c r="O935" t="s">
        <v>3971</v>
      </c>
    </row>
    <row r="936" spans="1:15" ht="26.5" thickBot="1" x14ac:dyDescent="0.4">
      <c r="A936" s="113"/>
      <c r="B936" s="119" t="s">
        <v>3984</v>
      </c>
      <c r="C936" s="119">
        <v>3</v>
      </c>
      <c r="D936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36" s="126" t="s">
        <v>3900</v>
      </c>
      <c r="F936" s="185" t="str">
        <f>VLOOKUP(RTATimings[[#This Row],[Route Code]], TrueRouteCodes[], 2, FALSE)</f>
        <v>Chimbel-MERCES-PANAJI MKT</v>
      </c>
      <c r="G936" s="183" t="s">
        <v>3407</v>
      </c>
      <c r="H936" s="194" t="str">
        <f>REPLACE(SUBSTITUTE(SUBSTITUTE(SUBSTITUTE(SUBSTITUTE(SUBSTITUTE(TRIM(RTATimings[[#This Row],[Dep Txt]]), ": ",":"), "a.m", "AM",1), "p.m", "PM"),"  AM"," AM"),"  PM", " PM"), 9,100,"")</f>
        <v>10:40 AM</v>
      </c>
      <c r="I936" s="195">
        <f>TIMEVALUE(RTATimings[[#This Row],[Dep Tm Txt]])</f>
        <v>0.44444444444444442</v>
      </c>
      <c r="N93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0.44444444444444442</v>
      </c>
      <c r="O936" t="s">
        <v>3971</v>
      </c>
    </row>
    <row r="937" spans="1:15" ht="26.5" thickBot="1" x14ac:dyDescent="0.4">
      <c r="A937" s="113"/>
      <c r="B937" s="119" t="s">
        <v>3984</v>
      </c>
      <c r="C937" s="119">
        <v>3</v>
      </c>
      <c r="D937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37" s="126" t="s">
        <v>3900</v>
      </c>
      <c r="F937" s="185" t="str">
        <f>VLOOKUP(RTATimings[[#This Row],[Route Code]], TrueRouteCodes[], 2, FALSE)</f>
        <v>Chimbel-MERCES-PANAJI MKT</v>
      </c>
      <c r="G937" s="183" t="s">
        <v>3430</v>
      </c>
      <c r="H937" s="194" t="str">
        <f>REPLACE(SUBSTITUTE(SUBSTITUTE(SUBSTITUTE(SUBSTITUTE(SUBSTITUTE(TRIM(RTATimings[[#This Row],[Dep Txt]]), ": ",":"), "a.m", "AM",1), "p.m", "PM"),"  AM"," AM"),"  PM", " PM"), 9,100,"")</f>
        <v>12:35 PM</v>
      </c>
      <c r="I937" s="195">
        <f>TIMEVALUE(RTATimings[[#This Row],[Dep Tm Txt]])</f>
        <v>0.52430555555555558</v>
      </c>
      <c r="N93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0.52430555555555558</v>
      </c>
      <c r="O937" t="s">
        <v>3971</v>
      </c>
    </row>
    <row r="938" spans="1:15" ht="26.5" thickBot="1" x14ac:dyDescent="0.4">
      <c r="A938" s="113"/>
      <c r="B938" s="119" t="s">
        <v>3984</v>
      </c>
      <c r="C938" s="119">
        <v>3</v>
      </c>
      <c r="D938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38" s="126" t="s">
        <v>3900</v>
      </c>
      <c r="F938" s="185" t="str">
        <f>VLOOKUP(RTATimings[[#This Row],[Route Code]], TrueRouteCodes[], 2, FALSE)</f>
        <v>Chimbel-MERCES-PANAJI MKT</v>
      </c>
      <c r="G938" s="183" t="s">
        <v>3571</v>
      </c>
      <c r="H938" s="194" t="str">
        <f>REPLACE(SUBSTITUTE(SUBSTITUTE(SUBSTITUTE(SUBSTITUTE(SUBSTITUTE(TRIM(RTATimings[[#This Row],[Dep Txt]]), ": ",":"), "a.m", "AM",1), "p.m", "PM"),"  AM"," AM"),"  PM", " PM"), 9,100,"")</f>
        <v>02:35 PM</v>
      </c>
      <c r="I938" s="195">
        <f>TIMEVALUE(RTATimings[[#This Row],[Dep Tm Txt]])</f>
        <v>0.60763888888888895</v>
      </c>
      <c r="N93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0.60763888888888895</v>
      </c>
      <c r="O938" t="s">
        <v>3971</v>
      </c>
    </row>
    <row r="939" spans="1:15" ht="26.5" thickBot="1" x14ac:dyDescent="0.4">
      <c r="A939" s="113"/>
      <c r="B939" s="119" t="s">
        <v>3984</v>
      </c>
      <c r="C939" s="119">
        <v>3</v>
      </c>
      <c r="D939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39" s="126" t="s">
        <v>3900</v>
      </c>
      <c r="F939" s="185" t="str">
        <f>VLOOKUP(RTATimings[[#This Row],[Route Code]], TrueRouteCodes[], 2, FALSE)</f>
        <v>Chimbel-MERCES-PANAJI MKT</v>
      </c>
      <c r="G939" s="183" t="s">
        <v>3675</v>
      </c>
      <c r="H939" s="194" t="str">
        <f>REPLACE(SUBSTITUTE(SUBSTITUTE(SUBSTITUTE(SUBSTITUTE(SUBSTITUTE(TRIM(RTATimings[[#This Row],[Dep Txt]]), ": ",":"), "a.m", "AM",1), "p.m", "PM"),"  AM"," AM"),"  PM", " PM"), 9,100,"")</f>
        <v>04:55 PM</v>
      </c>
      <c r="I939" s="195">
        <f>TIMEVALUE(RTATimings[[#This Row],[Dep Tm Txt]])</f>
        <v>0.70486111111111116</v>
      </c>
      <c r="N93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0.70486111111111116</v>
      </c>
      <c r="O939" t="s">
        <v>3971</v>
      </c>
    </row>
    <row r="940" spans="1:15" ht="26.5" thickBot="1" x14ac:dyDescent="0.4">
      <c r="A940" s="113"/>
      <c r="B940" s="119" t="s">
        <v>3984</v>
      </c>
      <c r="C940" s="119">
        <v>3</v>
      </c>
      <c r="D940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40" s="126" t="s">
        <v>3900</v>
      </c>
      <c r="F940" s="185" t="str">
        <f>VLOOKUP(RTATimings[[#This Row],[Route Code]], TrueRouteCodes[], 2, FALSE)</f>
        <v>Chimbel-MERCES-PANAJI MKT</v>
      </c>
      <c r="G940" s="183" t="s">
        <v>3431</v>
      </c>
      <c r="H940" s="194" t="str">
        <f>REPLACE(SUBSTITUTE(SUBSTITUTE(SUBSTITUTE(SUBSTITUTE(SUBSTITUTE(TRIM(RTATimings[[#This Row],[Dep Txt]]), ": ",":"), "a.m", "AM",1), "p.m", "PM"),"  AM"," AM"),"  PM", " PM"), 9,100,"")</f>
        <v>06:05 PM</v>
      </c>
      <c r="I940" s="195">
        <f>TIMEVALUE(RTATimings[[#This Row],[Dep Tm Txt]])</f>
        <v>0.75347222222222221</v>
      </c>
      <c r="N94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0.75347222222222221</v>
      </c>
      <c r="O940" t="s">
        <v>3971</v>
      </c>
    </row>
    <row r="941" spans="1:15" ht="26.5" thickBot="1" x14ac:dyDescent="0.4">
      <c r="A941" s="113"/>
      <c r="B941" s="119" t="s">
        <v>3984</v>
      </c>
      <c r="C941" s="119">
        <v>3</v>
      </c>
      <c r="D941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41" s="126" t="s">
        <v>3900</v>
      </c>
      <c r="F941" s="185" t="str">
        <f>VLOOKUP(RTATimings[[#This Row],[Route Code]], TrueRouteCodes[], 2, FALSE)</f>
        <v>Chimbel-MERCES-PANAJI MKT</v>
      </c>
      <c r="G941" s="183" t="s">
        <v>2805</v>
      </c>
      <c r="H941" s="194" t="str">
        <f>REPLACE(SUBSTITUTE(SUBSTITUTE(SUBSTITUTE(SUBSTITUTE(SUBSTITUTE(TRIM(RTATimings[[#This Row],[Dep Txt]]), ": ",":"), "a.m", "AM",1), "p.m", "PM"),"  AM"," AM"),"  PM", " PM"), 9,100,"")</f>
        <v>07:15 PM</v>
      </c>
      <c r="I941" s="195">
        <f>TIMEVALUE(RTATimings[[#This Row],[Dep Tm Txt]])</f>
        <v>0.80208333333333337</v>
      </c>
      <c r="N94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0.80208333333333337</v>
      </c>
      <c r="O941" t="s">
        <v>3971</v>
      </c>
    </row>
    <row r="942" spans="1:15" ht="26.5" thickBot="1" x14ac:dyDescent="0.4">
      <c r="A942" s="113"/>
      <c r="B942" s="119" t="s">
        <v>3984</v>
      </c>
      <c r="C942" s="119">
        <v>3</v>
      </c>
      <c r="D942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42" s="126" t="s">
        <v>3908</v>
      </c>
      <c r="F942" s="185" t="str">
        <f>VLOOKUP(RTATimings[[#This Row],[Route Code]], TrueRouteCodes[], 2, FALSE)</f>
        <v>PANAJI MKT-MERCES-Chimbel</v>
      </c>
      <c r="G942" s="183" t="s">
        <v>3424</v>
      </c>
      <c r="H942" s="194" t="str">
        <f>REPLACE(SUBSTITUTE(SUBSTITUTE(SUBSTITUTE(SUBSTITUTE(SUBSTITUTE(TRIM(RTATimings[[#This Row],[Dep Txt]]), ": ",":"), "a.m", "AM",1), "p.m", "PM"),"  AM"," AM"),"  PM", " PM"), 9,100,"")</f>
        <v>07:20 AM</v>
      </c>
      <c r="I942" s="195">
        <f>TIMEVALUE(RTATimings[[#This Row],[Dep Tm Txt]])</f>
        <v>0.30555555555555552</v>
      </c>
      <c r="N94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0.30555555555555552</v>
      </c>
      <c r="O942" t="s">
        <v>3971</v>
      </c>
    </row>
    <row r="943" spans="1:15" ht="26.5" thickBot="1" x14ac:dyDescent="0.4">
      <c r="A943" s="113"/>
      <c r="B943" s="119" t="s">
        <v>3984</v>
      </c>
      <c r="C943" s="119">
        <v>3</v>
      </c>
      <c r="D943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43" s="126" t="s">
        <v>3908</v>
      </c>
      <c r="F943" s="185" t="str">
        <f>VLOOKUP(RTATimings[[#This Row],[Route Code]], TrueRouteCodes[], 2, FALSE)</f>
        <v>PANAJI MKT-MERCES-Chimbel</v>
      </c>
      <c r="G943" s="183" t="s">
        <v>3425</v>
      </c>
      <c r="H943" s="194" t="str">
        <f>REPLACE(SUBSTITUTE(SUBSTITUTE(SUBSTITUTE(SUBSTITUTE(SUBSTITUTE(TRIM(RTATimings[[#This Row],[Dep Txt]]), ": ",":"), "a.m", "AM",1), "p.m", "PM"),"  AM"," AM"),"  PM", " PM"), 9,100,"")</f>
        <v>08:30 AM</v>
      </c>
      <c r="I943" s="195">
        <f>TIMEVALUE(RTATimings[[#This Row],[Dep Tm Txt]])</f>
        <v>0.35416666666666669</v>
      </c>
      <c r="N94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0.35416666666666669</v>
      </c>
      <c r="O943" t="s">
        <v>3971</v>
      </c>
    </row>
    <row r="944" spans="1:15" ht="26.5" thickBot="1" x14ac:dyDescent="0.4">
      <c r="A944" s="113"/>
      <c r="B944" s="119" t="s">
        <v>3984</v>
      </c>
      <c r="C944" s="119">
        <v>3</v>
      </c>
      <c r="D944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44" s="126" t="s">
        <v>3908</v>
      </c>
      <c r="F944" s="185" t="str">
        <f>VLOOKUP(RTATimings[[#This Row],[Route Code]], TrueRouteCodes[], 2, FALSE)</f>
        <v>PANAJI MKT-MERCES-Chimbel</v>
      </c>
      <c r="G944" s="183" t="s">
        <v>3595</v>
      </c>
      <c r="H944" s="194" t="str">
        <f>REPLACE(SUBSTITUTE(SUBSTITUTE(SUBSTITUTE(SUBSTITUTE(SUBSTITUTE(TRIM(RTATimings[[#This Row],[Dep Txt]]), ": ",":"), "a.m", "AM",1), "p.m", "PM"),"  AM"," AM"),"  PM", " PM"), 9,100,"")</f>
        <v>09:40 AM</v>
      </c>
      <c r="I944" s="195">
        <f>TIMEVALUE(RTATimings[[#This Row],[Dep Tm Txt]])</f>
        <v>0.40277777777777773</v>
      </c>
      <c r="N94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0.40277777777777773</v>
      </c>
      <c r="O944" t="s">
        <v>3971</v>
      </c>
    </row>
    <row r="945" spans="1:15" ht="26.5" thickBot="1" x14ac:dyDescent="0.4">
      <c r="A945" s="113"/>
      <c r="B945" s="119" t="s">
        <v>3984</v>
      </c>
      <c r="C945" s="119">
        <v>3</v>
      </c>
      <c r="D945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45" s="126" t="s">
        <v>3908</v>
      </c>
      <c r="F945" s="185" t="str">
        <f>VLOOKUP(RTATimings[[#This Row],[Route Code]], TrueRouteCodes[], 2, FALSE)</f>
        <v>PANAJI MKT-MERCES-Chimbel</v>
      </c>
      <c r="G945" s="183" t="s">
        <v>3534</v>
      </c>
      <c r="H945" s="194" t="str">
        <f>REPLACE(SUBSTITUTE(SUBSTITUTE(SUBSTITUTE(SUBSTITUTE(SUBSTITUTE(TRIM(RTATimings[[#This Row],[Dep Txt]]), ": ",":"), "a.m", "AM",1), "p.m", "PM"),"  AM"," AM"),"  PM", " PM"), 9,100,"")</f>
        <v>11:40 AM</v>
      </c>
      <c r="I945" s="195">
        <f>TIMEVALUE(RTATimings[[#This Row],[Dep Tm Txt]])</f>
        <v>0.4861111111111111</v>
      </c>
      <c r="N94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0.4861111111111111</v>
      </c>
      <c r="O945" t="s">
        <v>3971</v>
      </c>
    </row>
    <row r="946" spans="1:15" ht="26.5" thickBot="1" x14ac:dyDescent="0.4">
      <c r="A946" s="113"/>
      <c r="B946" s="119" t="s">
        <v>3984</v>
      </c>
      <c r="C946" s="119">
        <v>3</v>
      </c>
      <c r="D946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46" s="126" t="s">
        <v>3908</v>
      </c>
      <c r="F946" s="185" t="str">
        <f>VLOOKUP(RTATimings[[#This Row],[Route Code]], TrueRouteCodes[], 2, FALSE)</f>
        <v>PANAJI MKT-MERCES-Chimbel</v>
      </c>
      <c r="G946" s="183" t="s">
        <v>2885</v>
      </c>
      <c r="H946" s="194" t="str">
        <f>REPLACE(SUBSTITUTE(SUBSTITUTE(SUBSTITUTE(SUBSTITUTE(SUBSTITUTE(TRIM(RTATimings[[#This Row],[Dep Txt]]), ": ",":"), "a.m", "AM",1), "p.m", "PM"),"  AM"," AM"),"  PM", " PM"), 9,100,"")</f>
        <v>01:30 PM</v>
      </c>
      <c r="I946" s="195">
        <f>TIMEVALUE(RTATimings[[#This Row],[Dep Tm Txt]])</f>
        <v>0.5625</v>
      </c>
      <c r="N94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0.5625</v>
      </c>
      <c r="O946" t="s">
        <v>3971</v>
      </c>
    </row>
    <row r="947" spans="1:15" ht="26.5" thickBot="1" x14ac:dyDescent="0.4">
      <c r="A947" s="113"/>
      <c r="B947" s="119" t="s">
        <v>3984</v>
      </c>
      <c r="C947" s="119">
        <v>3</v>
      </c>
      <c r="D947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47" s="126" t="s">
        <v>3908</v>
      </c>
      <c r="F947" s="185" t="str">
        <f>VLOOKUP(RTATimings[[#This Row],[Route Code]], TrueRouteCodes[], 2, FALSE)</f>
        <v>PANAJI MKT-MERCES-Chimbel</v>
      </c>
      <c r="G947" s="183" t="s">
        <v>4023</v>
      </c>
      <c r="H947" s="194" t="str">
        <f>REPLACE(SUBSTITUTE(SUBSTITUTE(SUBSTITUTE(SUBSTITUTE(SUBSTITUTE(TRIM(RTATimings[[#This Row],[Dep Txt]]), ": ",":"), "a.m", "AM",1), "p.m", "PM"),"  AM"," AM"),"  PM", " PM"), 9,100,"")</f>
        <v>03:35 PM</v>
      </c>
      <c r="I947" s="195">
        <f>TIMEVALUE(RTATimings[[#This Row],[Dep Tm Txt]])</f>
        <v>0.64930555555555558</v>
      </c>
      <c r="N94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0.64930555555555558</v>
      </c>
      <c r="O947" t="s">
        <v>3971</v>
      </c>
    </row>
    <row r="948" spans="1:15" ht="26.5" thickBot="1" x14ac:dyDescent="0.4">
      <c r="A948" s="113"/>
      <c r="B948" s="119" t="s">
        <v>3984</v>
      </c>
      <c r="C948" s="119">
        <v>3</v>
      </c>
      <c r="D948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48" s="126" t="s">
        <v>3908</v>
      </c>
      <c r="F948" s="185" t="str">
        <f>VLOOKUP(RTATimings[[#This Row],[Route Code]], TrueRouteCodes[], 2, FALSE)</f>
        <v>PANAJI MKT-MERCES-Chimbel</v>
      </c>
      <c r="G948" s="183" t="s">
        <v>3525</v>
      </c>
      <c r="H948" s="194" t="str">
        <f>REPLACE(SUBSTITUTE(SUBSTITUTE(SUBSTITUTE(SUBSTITUTE(SUBSTITUTE(TRIM(RTATimings[[#This Row],[Dep Txt]]), ": ",":"), "a.m", "AM",1), "p.m", "PM"),"  AM"," AM"),"  PM", " PM"), 9,100,"")</f>
        <v>06:35 PM</v>
      </c>
      <c r="I948" s="195">
        <f>TIMEVALUE(RTATimings[[#This Row],[Dep Tm Txt]])</f>
        <v>0.77430555555555547</v>
      </c>
      <c r="N94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0.77430555555555547</v>
      </c>
      <c r="O948" t="s">
        <v>3971</v>
      </c>
    </row>
    <row r="949" spans="1:15" ht="26.5" thickBot="1" x14ac:dyDescent="0.4">
      <c r="A949" s="113"/>
      <c r="B949" s="119" t="s">
        <v>3984</v>
      </c>
      <c r="C949" s="119">
        <v>3</v>
      </c>
      <c r="D949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49" s="126" t="s">
        <v>3908</v>
      </c>
      <c r="F949" s="185" t="str">
        <f>VLOOKUP(RTATimings[[#This Row],[Route Code]], TrueRouteCodes[], 2, FALSE)</f>
        <v>PANAJI MKT-MERCES-Chimbel</v>
      </c>
      <c r="G949" s="183" t="s">
        <v>3575</v>
      </c>
      <c r="H949" s="194" t="str">
        <f>REPLACE(SUBSTITUTE(SUBSTITUTE(SUBSTITUTE(SUBSTITUTE(SUBSTITUTE(TRIM(RTATimings[[#This Row],[Dep Txt]]), ": ",":"), "a.m", "AM",1), "p.m", "PM"),"  AM"," AM"),"  PM", " PM"), 9,100,"")</f>
        <v>07:45 PM</v>
      </c>
      <c r="I949" s="195">
        <f>TIMEVALUE(RTATimings[[#This Row],[Dep Tm Txt]])</f>
        <v>0.82291666666666663</v>
      </c>
      <c r="N94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0.82291666666666663</v>
      </c>
      <c r="O949" t="s">
        <v>3971</v>
      </c>
    </row>
    <row r="950" spans="1:15" ht="26.5" thickBot="1" x14ac:dyDescent="0.4">
      <c r="A950" s="113"/>
      <c r="B950" s="119" t="s">
        <v>3984</v>
      </c>
      <c r="C950" s="119">
        <v>3</v>
      </c>
      <c r="D950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50" s="126" t="s">
        <v>3910</v>
      </c>
      <c r="F950" s="185" t="str">
        <f>VLOOKUP(RTATimings[[#This Row],[Route Code]], TrueRouteCodes[], 2, FALSE)</f>
        <v>PANAJI MKT-RIBANDAR-Chimbel</v>
      </c>
      <c r="G950" s="183" t="s">
        <v>3573</v>
      </c>
      <c r="H950" s="194" t="str">
        <f>REPLACE(SUBSTITUTE(SUBSTITUTE(SUBSTITUTE(SUBSTITUTE(SUBSTITUTE(TRIM(RTATimings[[#This Row],[Dep Txt]]), ": ",":"), "a.m", "AM",1), "p.m", "PM"),"  AM"," AM"),"  PM", " PM"), 9,100,"")</f>
        <v>05:25 PM</v>
      </c>
      <c r="I950" s="195">
        <f>TIMEVALUE(RTATimings[[#This Row],[Dep Tm Txt]])</f>
        <v>0.72569444444444453</v>
      </c>
      <c r="N95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0.72569444444444453</v>
      </c>
      <c r="O950" t="s">
        <v>3971</v>
      </c>
    </row>
    <row r="951" spans="1:15" ht="26.5" thickBot="1" x14ac:dyDescent="0.4">
      <c r="A951" s="113"/>
      <c r="B951" s="119" t="s">
        <v>3984</v>
      </c>
      <c r="C951" s="119">
        <v>4</v>
      </c>
      <c r="D951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51" s="126" t="s">
        <v>3900</v>
      </c>
      <c r="F951" s="185" t="str">
        <f>VLOOKUP(RTATimings[[#This Row],[Route Code]], TrueRouteCodes[], 2, FALSE)</f>
        <v>Chimbel-MERCES-PANAJI MKT</v>
      </c>
      <c r="G951" s="183" t="s">
        <v>2953</v>
      </c>
      <c r="H951" s="194" t="str">
        <f>REPLACE(SUBSTITUTE(SUBSTITUTE(SUBSTITUTE(SUBSTITUTE(SUBSTITUTE(TRIM(RTATimings[[#This Row],[Dep Txt]]), ": ",":"), "a.m", "AM",1), "p.m", "PM"),"  AM"," AM"),"  PM", " PM"), 9,100,"")</f>
        <v>07:00 AM</v>
      </c>
      <c r="I951" s="195">
        <f>TIMEVALUE(RTATimings[[#This Row],[Dep Tm Txt]])</f>
        <v>0.29166666666666669</v>
      </c>
      <c r="N95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0.29166666666666669</v>
      </c>
      <c r="O951" t="s">
        <v>3971</v>
      </c>
    </row>
    <row r="952" spans="1:15" ht="26.5" thickBot="1" x14ac:dyDescent="0.4">
      <c r="A952" s="113"/>
      <c r="B952" s="119" t="s">
        <v>3984</v>
      </c>
      <c r="C952" s="119">
        <v>4</v>
      </c>
      <c r="D952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52" s="126" t="s">
        <v>3900</v>
      </c>
      <c r="F952" s="185" t="str">
        <f>VLOOKUP(RTATimings[[#This Row],[Route Code]], TrueRouteCodes[], 2, FALSE)</f>
        <v>Chimbel-MERCES-PANAJI MKT</v>
      </c>
      <c r="G952" s="183" t="s">
        <v>3470</v>
      </c>
      <c r="H952" s="194" t="str">
        <f>REPLACE(SUBSTITUTE(SUBSTITUTE(SUBSTITUTE(SUBSTITUTE(SUBSTITUTE(TRIM(RTATimings[[#This Row],[Dep Txt]]), ": ",":"), "a.m", "AM",1), "p.m", "PM"),"  AM"," AM"),"  PM", " PM"), 9,100,"")</f>
        <v>08:10 AM</v>
      </c>
      <c r="I952" s="195">
        <f>TIMEVALUE(RTATimings[[#This Row],[Dep Tm Txt]])</f>
        <v>0.34027777777777773</v>
      </c>
      <c r="N95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0.34027777777777773</v>
      </c>
      <c r="O952" t="s">
        <v>3971</v>
      </c>
    </row>
    <row r="953" spans="1:15" ht="26.5" thickBot="1" x14ac:dyDescent="0.4">
      <c r="A953" s="113"/>
      <c r="B953" s="119" t="s">
        <v>3984</v>
      </c>
      <c r="C953" s="119">
        <v>4</v>
      </c>
      <c r="D953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53" s="126" t="s">
        <v>3900</v>
      </c>
      <c r="F953" s="185" t="str">
        <f>VLOOKUP(RTATimings[[#This Row],[Route Code]], TrueRouteCodes[], 2, FALSE)</f>
        <v>Chimbel-MERCES-PANAJI MKT</v>
      </c>
      <c r="G953" s="183" t="s">
        <v>2891</v>
      </c>
      <c r="H953" s="194" t="str">
        <f>REPLACE(SUBSTITUTE(SUBSTITUTE(SUBSTITUTE(SUBSTITUTE(SUBSTITUTE(TRIM(RTATimings[[#This Row],[Dep Txt]]), ": ",":"), "a.m", "AM",1), "p.m", "PM"),"  AM"," AM"),"  PM", " PM"), 9,100,"")</f>
        <v>09:20 AM</v>
      </c>
      <c r="I953" s="195">
        <f>TIMEVALUE(RTATimings[[#This Row],[Dep Tm Txt]])</f>
        <v>0.3888888888888889</v>
      </c>
      <c r="N95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0.3888888888888889</v>
      </c>
      <c r="O953" t="s">
        <v>3971</v>
      </c>
    </row>
    <row r="954" spans="1:15" ht="26.5" thickBot="1" x14ac:dyDescent="0.4">
      <c r="A954" s="113"/>
      <c r="B954" s="119" t="s">
        <v>3984</v>
      </c>
      <c r="C954" s="119">
        <v>4</v>
      </c>
      <c r="D954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54" s="126" t="s">
        <v>3900</v>
      </c>
      <c r="F954" s="185" t="str">
        <f>VLOOKUP(RTATimings[[#This Row],[Route Code]], TrueRouteCodes[], 2, FALSE)</f>
        <v>Chimbel-MERCES-PANAJI MKT</v>
      </c>
      <c r="G954" s="183" t="s">
        <v>2823</v>
      </c>
      <c r="H954" s="194" t="str">
        <f>REPLACE(SUBSTITUTE(SUBSTITUTE(SUBSTITUTE(SUBSTITUTE(SUBSTITUTE(TRIM(RTATimings[[#This Row],[Dep Txt]]), ": ",":"), "a.m", "AM",1), "p.m", "PM"),"  AM"," AM"),"  PM", " PM"), 9,100,"")</f>
        <v>10:50 AM</v>
      </c>
      <c r="I954" s="195">
        <f>TIMEVALUE(RTATimings[[#This Row],[Dep Tm Txt]])</f>
        <v>0.4513888888888889</v>
      </c>
      <c r="N95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0.4513888888888889</v>
      </c>
      <c r="O954" t="s">
        <v>3971</v>
      </c>
    </row>
    <row r="955" spans="1:15" ht="26.5" thickBot="1" x14ac:dyDescent="0.4">
      <c r="A955" s="113"/>
      <c r="B955" s="119" t="s">
        <v>3984</v>
      </c>
      <c r="C955" s="119">
        <v>4</v>
      </c>
      <c r="D955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55" s="126" t="s">
        <v>3900</v>
      </c>
      <c r="F955" s="185" t="str">
        <f>VLOOKUP(RTATimings[[#This Row],[Route Code]], TrueRouteCodes[], 2, FALSE)</f>
        <v>Chimbel-MERCES-PANAJI MKT</v>
      </c>
      <c r="G955" s="183" t="s">
        <v>3519</v>
      </c>
      <c r="H955" s="194" t="str">
        <f>REPLACE(SUBSTITUTE(SUBSTITUTE(SUBSTITUTE(SUBSTITUTE(SUBSTITUTE(TRIM(RTATimings[[#This Row],[Dep Txt]]), ": ",":"), "a.m", "AM",1), "p.m", "PM"),"  AM"," AM"),"  PM", " PM"), 9,100,"")</f>
        <v>12:40 PM</v>
      </c>
      <c r="I955" s="195">
        <f>TIMEVALUE(RTATimings[[#This Row],[Dep Tm Txt]])</f>
        <v>0.52777777777777779</v>
      </c>
      <c r="N95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0.52777777777777779</v>
      </c>
      <c r="O955" t="s">
        <v>3971</v>
      </c>
    </row>
    <row r="956" spans="1:15" ht="26.5" thickBot="1" x14ac:dyDescent="0.4">
      <c r="A956" s="113"/>
      <c r="B956" s="119" t="s">
        <v>3984</v>
      </c>
      <c r="C956" s="119">
        <v>4</v>
      </c>
      <c r="D956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56" s="126" t="s">
        <v>3900</v>
      </c>
      <c r="F956" s="185" t="str">
        <f>VLOOKUP(RTATimings[[#This Row],[Route Code]], TrueRouteCodes[], 2, FALSE)</f>
        <v>Chimbel-MERCES-PANAJI MKT</v>
      </c>
      <c r="G956" s="183" t="s">
        <v>3629</v>
      </c>
      <c r="H956" s="194" t="str">
        <f>REPLACE(SUBSTITUTE(SUBSTITUTE(SUBSTITUTE(SUBSTITUTE(SUBSTITUTE(TRIM(RTATimings[[#This Row],[Dep Txt]]), ": ",":"), "a.m", "AM",1), "p.m", "PM"),"  AM"," AM"),"  PM", " PM"), 9,100,"")</f>
        <v>02:45 PM</v>
      </c>
      <c r="I956" s="195">
        <f>TIMEVALUE(RTATimings[[#This Row],[Dep Tm Txt]])</f>
        <v>0.61458333333333337</v>
      </c>
      <c r="N95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0.61458333333333337</v>
      </c>
      <c r="O956" t="s">
        <v>3971</v>
      </c>
    </row>
    <row r="957" spans="1:15" ht="26.5" thickBot="1" x14ac:dyDescent="0.4">
      <c r="A957" s="113"/>
      <c r="B957" s="119" t="s">
        <v>3984</v>
      </c>
      <c r="C957" s="119">
        <v>4</v>
      </c>
      <c r="D957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57" s="126" t="s">
        <v>3900</v>
      </c>
      <c r="F957" s="185" t="str">
        <f>VLOOKUP(RTATimings[[#This Row],[Route Code]], TrueRouteCodes[], 2, FALSE)</f>
        <v>Chimbel-MERCES-PANAJI MKT</v>
      </c>
      <c r="G957" s="183" t="s">
        <v>3427</v>
      </c>
      <c r="H957" s="194" t="str">
        <f>REPLACE(SUBSTITUTE(SUBSTITUTE(SUBSTITUTE(SUBSTITUTE(SUBSTITUTE(TRIM(RTATimings[[#This Row],[Dep Txt]]), ": ",":"), "a.m", "AM",1), "p.m", "PM"),"  AM"," AM"),"  PM", " PM"), 9,100,"")</f>
        <v>05:00 PM</v>
      </c>
      <c r="I957" s="195">
        <f>TIMEVALUE(RTATimings[[#This Row],[Dep Tm Txt]])</f>
        <v>0.70833333333333337</v>
      </c>
      <c r="N95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0.70833333333333337</v>
      </c>
      <c r="O957" t="s">
        <v>3971</v>
      </c>
    </row>
    <row r="958" spans="1:15" ht="26.5" thickBot="1" x14ac:dyDescent="0.4">
      <c r="A958" s="113"/>
      <c r="B958" s="119" t="s">
        <v>3984</v>
      </c>
      <c r="C958" s="119">
        <v>4</v>
      </c>
      <c r="D958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58" s="126" t="s">
        <v>3900</v>
      </c>
      <c r="F958" s="185" t="str">
        <f>VLOOKUP(RTATimings[[#This Row],[Route Code]], TrueRouteCodes[], 2, FALSE)</f>
        <v>Chimbel-MERCES-PANAJI MKT</v>
      </c>
      <c r="G958" s="183" t="s">
        <v>3475</v>
      </c>
      <c r="H958" s="194" t="str">
        <f>REPLACE(SUBSTITUTE(SUBSTITUTE(SUBSTITUTE(SUBSTITUTE(SUBSTITUTE(TRIM(RTATimings[[#This Row],[Dep Txt]]), ": ",":"), "a.m", "AM",1), "p.m", "PM"),"  AM"," AM"),"  PM", " PM"), 9,100,"")</f>
        <v>06:10 PM</v>
      </c>
      <c r="I958" s="195">
        <f>TIMEVALUE(RTATimings[[#This Row],[Dep Tm Txt]])</f>
        <v>0.75694444444444453</v>
      </c>
      <c r="N95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0.75694444444444453</v>
      </c>
      <c r="O958" t="s">
        <v>3971</v>
      </c>
    </row>
    <row r="959" spans="1:15" ht="26.5" thickBot="1" x14ac:dyDescent="0.4">
      <c r="A959" s="113"/>
      <c r="B959" s="119" t="s">
        <v>3984</v>
      </c>
      <c r="C959" s="119">
        <v>4</v>
      </c>
      <c r="D959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59" s="126" t="s">
        <v>3900</v>
      </c>
      <c r="F959" s="185" t="str">
        <f>VLOOKUP(RTATimings[[#This Row],[Route Code]], TrueRouteCodes[], 2, FALSE)</f>
        <v>Chimbel-MERCES-PANAJI MKT</v>
      </c>
      <c r="G959" s="183" t="s">
        <v>2834</v>
      </c>
      <c r="H959" s="194" t="str">
        <f>REPLACE(SUBSTITUTE(SUBSTITUTE(SUBSTITUTE(SUBSTITUTE(SUBSTITUTE(TRIM(RTATimings[[#This Row],[Dep Txt]]), ": ",":"), "a.m", "AM",1), "p.m", "PM"),"  AM"," AM"),"  PM", " PM"), 9,100,"")</f>
        <v>07:20 PM</v>
      </c>
      <c r="I959" s="195">
        <f>TIMEVALUE(RTATimings[[#This Row],[Dep Tm Txt]])</f>
        <v>0.80555555555555547</v>
      </c>
      <c r="N95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0.80555555555555547</v>
      </c>
      <c r="O959" t="s">
        <v>3971</v>
      </c>
    </row>
    <row r="960" spans="1:15" ht="26.5" thickBot="1" x14ac:dyDescent="0.4">
      <c r="A960" s="113"/>
      <c r="B960" s="119" t="s">
        <v>3984</v>
      </c>
      <c r="C960" s="119">
        <v>4</v>
      </c>
      <c r="D960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60" s="126" t="s">
        <v>3908</v>
      </c>
      <c r="F960" s="185" t="str">
        <f>VLOOKUP(RTATimings[[#This Row],[Route Code]], TrueRouteCodes[], 2, FALSE)</f>
        <v>PANAJI MKT-MERCES-Chimbel</v>
      </c>
      <c r="G960" s="183" t="s">
        <v>3545</v>
      </c>
      <c r="H960" s="194" t="str">
        <f>REPLACE(SUBSTITUTE(SUBSTITUTE(SUBSTITUTE(SUBSTITUTE(SUBSTITUTE(TRIM(RTATimings[[#This Row],[Dep Txt]]), ": ",":"), "a.m", "AM",1), "p.m", "PM"),"  AM"," AM"),"  PM", " PM"), 9,100,"")</f>
        <v>07:25 AM</v>
      </c>
      <c r="I960" s="195">
        <f>TIMEVALUE(RTATimings[[#This Row],[Dep Tm Txt]])</f>
        <v>0.30902777777777779</v>
      </c>
      <c r="N96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0.30902777777777779</v>
      </c>
      <c r="O960" t="s">
        <v>3971</v>
      </c>
    </row>
    <row r="961" spans="1:15" ht="26.5" thickBot="1" x14ac:dyDescent="0.4">
      <c r="A961" s="113"/>
      <c r="B961" s="119" t="s">
        <v>3984</v>
      </c>
      <c r="C961" s="119">
        <v>4</v>
      </c>
      <c r="D961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61" s="126" t="s">
        <v>3908</v>
      </c>
      <c r="F961" s="185" t="str">
        <f>VLOOKUP(RTATimings[[#This Row],[Route Code]], TrueRouteCodes[], 2, FALSE)</f>
        <v>PANAJI MKT-MERCES-Chimbel</v>
      </c>
      <c r="G961" s="183" t="s">
        <v>3521</v>
      </c>
      <c r="H961" s="194" t="str">
        <f>REPLACE(SUBSTITUTE(SUBSTITUTE(SUBSTITUTE(SUBSTITUTE(SUBSTITUTE(TRIM(RTATimings[[#This Row],[Dep Txt]]), ": ",":"), "a.m", "AM",1), "p.m", "PM"),"  AM"," AM"),"  PM", " PM"), 9,100,"")</f>
        <v>08:35 AM</v>
      </c>
      <c r="I961" s="195">
        <f>TIMEVALUE(RTATimings[[#This Row],[Dep Tm Txt]])</f>
        <v>0.3576388888888889</v>
      </c>
      <c r="N96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0.3576388888888889</v>
      </c>
      <c r="O961" t="s">
        <v>3971</v>
      </c>
    </row>
    <row r="962" spans="1:15" ht="26.5" thickBot="1" x14ac:dyDescent="0.4">
      <c r="A962" s="113"/>
      <c r="B962" s="119" t="s">
        <v>3984</v>
      </c>
      <c r="C962" s="119">
        <v>4</v>
      </c>
      <c r="D962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62" s="126" t="s">
        <v>3908</v>
      </c>
      <c r="F962" s="185" t="str">
        <f>VLOOKUP(RTATimings[[#This Row],[Route Code]], TrueRouteCodes[], 2, FALSE)</f>
        <v>PANAJI MKT-MERCES-Chimbel</v>
      </c>
      <c r="G962" s="183" t="s">
        <v>3514</v>
      </c>
      <c r="H962" s="194" t="str">
        <f>REPLACE(SUBSTITUTE(SUBSTITUTE(SUBSTITUTE(SUBSTITUTE(SUBSTITUTE(TRIM(RTATimings[[#This Row],[Dep Txt]]), ": ",":"), "a.m", "AM",1), "p.m", "PM"),"  AM"," AM"),"  PM", " PM"), 9,100,"")</f>
        <v>09:45 AM</v>
      </c>
      <c r="I962" s="195">
        <f>TIMEVALUE(RTATimings[[#This Row],[Dep Tm Txt]])</f>
        <v>0.40625</v>
      </c>
      <c r="N96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0.40625</v>
      </c>
      <c r="O962" t="s">
        <v>3971</v>
      </c>
    </row>
    <row r="963" spans="1:15" ht="26.5" thickBot="1" x14ac:dyDescent="0.4">
      <c r="A963" s="113"/>
      <c r="B963" s="119" t="s">
        <v>3984</v>
      </c>
      <c r="C963" s="119">
        <v>4</v>
      </c>
      <c r="D963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63" s="126" t="s">
        <v>3908</v>
      </c>
      <c r="F963" s="185" t="str">
        <f>VLOOKUP(RTATimings[[#This Row],[Route Code]], TrueRouteCodes[], 2, FALSE)</f>
        <v>PANAJI MKT-MERCES-Chimbel</v>
      </c>
      <c r="G963" s="183" t="s">
        <v>3580</v>
      </c>
      <c r="H963" s="194" t="str">
        <f>REPLACE(SUBSTITUTE(SUBSTITUTE(SUBSTITUTE(SUBSTITUTE(SUBSTITUTE(TRIM(RTATimings[[#This Row],[Dep Txt]]), ": ",":"), "a.m", "AM",1), "p.m", "PM"),"  AM"," AM"),"  PM", " PM"), 9,100,"")</f>
        <v>11:50 AM</v>
      </c>
      <c r="I963" s="195">
        <f>TIMEVALUE(RTATimings[[#This Row],[Dep Tm Txt]])</f>
        <v>0.49305555555555558</v>
      </c>
      <c r="N96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0.49305555555555558</v>
      </c>
      <c r="O963" t="s">
        <v>3971</v>
      </c>
    </row>
    <row r="964" spans="1:15" ht="26.5" thickBot="1" x14ac:dyDescent="0.4">
      <c r="A964" s="113"/>
      <c r="B964" s="119" t="s">
        <v>3984</v>
      </c>
      <c r="C964" s="119">
        <v>4</v>
      </c>
      <c r="D964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64" s="126" t="s">
        <v>3908</v>
      </c>
      <c r="F964" s="185" t="str">
        <f>VLOOKUP(RTATimings[[#This Row],[Route Code]], TrueRouteCodes[], 2, FALSE)</f>
        <v>PANAJI MKT-MERCES-Chimbel</v>
      </c>
      <c r="G964" s="183" t="s">
        <v>2825</v>
      </c>
      <c r="H964" s="194" t="str">
        <f>REPLACE(SUBSTITUTE(SUBSTITUTE(SUBSTITUTE(SUBSTITUTE(SUBSTITUTE(TRIM(RTATimings[[#This Row],[Dep Txt]]), ": ",":"), "a.m", "AM",1), "p.m", "PM"),"  AM"," AM"),"  PM", " PM"), 9,100,"")</f>
        <v>01:35 PM</v>
      </c>
      <c r="I964" s="195">
        <f>TIMEVALUE(RTATimings[[#This Row],[Dep Tm Txt]])</f>
        <v>0.56597222222222221</v>
      </c>
      <c r="N96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0.56597222222222221</v>
      </c>
      <c r="O964" t="s">
        <v>3971</v>
      </c>
    </row>
    <row r="965" spans="1:15" ht="26.5" thickBot="1" x14ac:dyDescent="0.4">
      <c r="A965" s="113"/>
      <c r="B965" s="119" t="s">
        <v>3984</v>
      </c>
      <c r="C965" s="119">
        <v>4</v>
      </c>
      <c r="D965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65" s="126" t="s">
        <v>3908</v>
      </c>
      <c r="F965" s="185" t="str">
        <f>VLOOKUP(RTATimings[[#This Row],[Route Code]], TrueRouteCodes[], 2, FALSE)</f>
        <v>PANAJI MKT-MERCES-Chimbel</v>
      </c>
      <c r="G965" s="183" t="s">
        <v>3554</v>
      </c>
      <c r="H965" s="194" t="str">
        <f>REPLACE(SUBSTITUTE(SUBSTITUTE(SUBSTITUTE(SUBSTITUTE(SUBSTITUTE(TRIM(RTATimings[[#This Row],[Dep Txt]]), ": ",":"), "a.m", "AM",1), "p.m", "PM"),"  AM"," AM"),"  PM", " PM"), 9,100,"")</f>
        <v>03:45 PM</v>
      </c>
      <c r="I965" s="195">
        <f>TIMEVALUE(RTATimings[[#This Row],[Dep Tm Txt]])</f>
        <v>0.65625</v>
      </c>
      <c r="N96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0.65625</v>
      </c>
      <c r="O965" t="s">
        <v>3971</v>
      </c>
    </row>
    <row r="966" spans="1:15" ht="26.5" thickBot="1" x14ac:dyDescent="0.4">
      <c r="A966" s="113"/>
      <c r="B966" s="119" t="s">
        <v>3984</v>
      </c>
      <c r="C966" s="119">
        <v>4</v>
      </c>
      <c r="D966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66" s="126" t="s">
        <v>3908</v>
      </c>
      <c r="F966" s="185" t="str">
        <f>VLOOKUP(RTATimings[[#This Row],[Route Code]], TrueRouteCodes[], 2, FALSE)</f>
        <v>PANAJI MKT-MERCES-Chimbel</v>
      </c>
      <c r="G966" s="183" t="s">
        <v>3536</v>
      </c>
      <c r="H966" s="194" t="str">
        <f>REPLACE(SUBSTITUTE(SUBSTITUTE(SUBSTITUTE(SUBSTITUTE(SUBSTITUTE(TRIM(RTATimings[[#This Row],[Dep Txt]]), ": ",":"), "a.m", "AM",1), "p.m", "PM"),"  AM"," AM"),"  PM", " PM"), 9,100,"")</f>
        <v>05:30 PM</v>
      </c>
      <c r="I966" s="195">
        <f>TIMEVALUE(RTATimings[[#This Row],[Dep Tm Txt]])</f>
        <v>0.72916666666666663</v>
      </c>
      <c r="N96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0.72916666666666663</v>
      </c>
      <c r="O966" t="s">
        <v>3971</v>
      </c>
    </row>
    <row r="967" spans="1:15" ht="26.5" thickBot="1" x14ac:dyDescent="0.4">
      <c r="A967" s="113"/>
      <c r="B967" s="119" t="s">
        <v>3984</v>
      </c>
      <c r="C967" s="119">
        <v>4</v>
      </c>
      <c r="D967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67" s="126" t="s">
        <v>3908</v>
      </c>
      <c r="F967" s="185" t="str">
        <f>VLOOKUP(RTATimings[[#This Row],[Route Code]], TrueRouteCodes[], 2, FALSE)</f>
        <v>PANAJI MKT-MERCES-Chimbel</v>
      </c>
      <c r="G967" s="183" t="s">
        <v>3560</v>
      </c>
      <c r="H967" s="194" t="str">
        <f>REPLACE(SUBSTITUTE(SUBSTITUTE(SUBSTITUTE(SUBSTITUTE(SUBSTITUTE(TRIM(RTATimings[[#This Row],[Dep Txt]]), ": ",":"), "a.m", "AM",1), "p.m", "PM"),"  AM"," AM"),"  PM", " PM"), 9,100,"")</f>
        <v>06:40 PM</v>
      </c>
      <c r="I967" s="195">
        <f>TIMEVALUE(RTATimings[[#This Row],[Dep Tm Txt]])</f>
        <v>0.77777777777777779</v>
      </c>
      <c r="N96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0.77777777777777779</v>
      </c>
      <c r="O967" t="s">
        <v>3971</v>
      </c>
    </row>
    <row r="968" spans="1:15" ht="26.5" thickBot="1" x14ac:dyDescent="0.4">
      <c r="A968" s="113"/>
      <c r="B968" s="119" t="s">
        <v>3984</v>
      </c>
      <c r="C968" s="119">
        <v>4</v>
      </c>
      <c r="D968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68" s="126" t="s">
        <v>3908</v>
      </c>
      <c r="F968" s="185" t="str">
        <f>VLOOKUP(RTATimings[[#This Row],[Route Code]], TrueRouteCodes[], 2, FALSE)</f>
        <v>PANAJI MKT-MERCES-Chimbel</v>
      </c>
      <c r="G968" s="183" t="s">
        <v>3577</v>
      </c>
      <c r="H968" s="194" t="str">
        <f>REPLACE(SUBSTITUTE(SUBSTITUTE(SUBSTITUTE(SUBSTITUTE(SUBSTITUTE(TRIM(RTATimings[[#This Row],[Dep Txt]]), ": ",":"), "a.m", "AM",1), "p.m", "PM"),"  AM"," AM"),"  PM", " PM"), 9,100,"")</f>
        <v>07:50 PM</v>
      </c>
      <c r="I968" s="195">
        <f>TIMEVALUE(RTATimings[[#This Row],[Dep Tm Txt]])</f>
        <v>0.82638888888888884</v>
      </c>
      <c r="N96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0.82638888888888884</v>
      </c>
      <c r="O968" t="s">
        <v>3971</v>
      </c>
    </row>
    <row r="969" spans="1:15" ht="26.5" thickBot="1" x14ac:dyDescent="0.4">
      <c r="A969" s="113"/>
      <c r="B969" s="119" t="s">
        <v>3984</v>
      </c>
      <c r="C969" s="119">
        <v>5</v>
      </c>
      <c r="D969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69" s="126" t="s">
        <v>3900</v>
      </c>
      <c r="F969" s="185" t="str">
        <f>VLOOKUP(RTATimings[[#This Row],[Route Code]], TrueRouteCodes[], 2, FALSE)</f>
        <v>Chimbel-MERCES-PANAJI MKT</v>
      </c>
      <c r="G969" s="183" t="s">
        <v>3531</v>
      </c>
      <c r="H969" s="194" t="str">
        <f>REPLACE(SUBSTITUTE(SUBSTITUTE(SUBSTITUTE(SUBSTITUTE(SUBSTITUTE(TRIM(RTATimings[[#This Row],[Dep Txt]]), ": ",":"), "a.m", "AM",1), "p.m", "PM"),"  AM"," AM"),"  PM", " PM"), 9,100,"")</f>
        <v>07:05 AM</v>
      </c>
      <c r="I969" s="195">
        <f>TIMEVALUE(RTATimings[[#This Row],[Dep Tm Txt]])</f>
        <v>0.2951388888888889</v>
      </c>
      <c r="N96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0.2951388888888889</v>
      </c>
      <c r="O969" t="s">
        <v>3971</v>
      </c>
    </row>
    <row r="970" spans="1:15" ht="26.5" thickBot="1" x14ac:dyDescent="0.4">
      <c r="A970" s="113"/>
      <c r="B970" s="119" t="s">
        <v>3984</v>
      </c>
      <c r="C970" s="119">
        <v>5</v>
      </c>
      <c r="D970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70" s="126" t="s">
        <v>3900</v>
      </c>
      <c r="F970" s="185" t="str">
        <f>VLOOKUP(RTATimings[[#This Row],[Route Code]], TrueRouteCodes[], 2, FALSE)</f>
        <v>Chimbel-MERCES-PANAJI MKT</v>
      </c>
      <c r="G970" s="183" t="s">
        <v>3562</v>
      </c>
      <c r="H970" s="194" t="str">
        <f>REPLACE(SUBSTITUTE(SUBSTITUTE(SUBSTITUTE(SUBSTITUTE(SUBSTITUTE(TRIM(RTATimings[[#This Row],[Dep Txt]]), ": ",":"), "a.m", "AM",1), "p.m", "PM"),"  AM"," AM"),"  PM", " PM"), 9,100,"")</f>
        <v>08:15 AM</v>
      </c>
      <c r="I970" s="195">
        <f>TIMEVALUE(RTATimings[[#This Row],[Dep Tm Txt]])</f>
        <v>0.34375</v>
      </c>
      <c r="N97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0.34375</v>
      </c>
      <c r="O970" t="s">
        <v>3971</v>
      </c>
    </row>
    <row r="971" spans="1:15" ht="26.5" thickBot="1" x14ac:dyDescent="0.4">
      <c r="A971" s="113"/>
      <c r="B971" s="119" t="s">
        <v>3984</v>
      </c>
      <c r="C971" s="119">
        <v>5</v>
      </c>
      <c r="D971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71" s="126" t="s">
        <v>3900</v>
      </c>
      <c r="F971" s="185" t="str">
        <f>VLOOKUP(RTATimings[[#This Row],[Route Code]], TrueRouteCodes[], 2, FALSE)</f>
        <v>Chimbel-MERCES-PANAJI MKT</v>
      </c>
      <c r="G971" s="183" t="s">
        <v>3472</v>
      </c>
      <c r="H971" s="194" t="str">
        <f>REPLACE(SUBSTITUTE(SUBSTITUTE(SUBSTITUTE(SUBSTITUTE(SUBSTITUTE(TRIM(RTATimings[[#This Row],[Dep Txt]]), ": ",":"), "a.m", "AM",1), "p.m", "PM"),"  AM"," AM"),"  PM", " PM"), 9,100,"")</f>
        <v>09:25 AM</v>
      </c>
      <c r="I971" s="195">
        <f>TIMEVALUE(RTATimings[[#This Row],[Dep Tm Txt]])</f>
        <v>0.3923611111111111</v>
      </c>
      <c r="N97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0.3923611111111111</v>
      </c>
      <c r="O971" t="s">
        <v>3971</v>
      </c>
    </row>
    <row r="972" spans="1:15" ht="26.5" thickBot="1" x14ac:dyDescent="0.4">
      <c r="A972" s="113"/>
      <c r="B972" s="119" t="s">
        <v>3984</v>
      </c>
      <c r="C972" s="119">
        <v>5</v>
      </c>
      <c r="D972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72" s="126" t="s">
        <v>3900</v>
      </c>
      <c r="F972" s="185" t="str">
        <f>VLOOKUP(RTATimings[[#This Row],[Route Code]], TrueRouteCodes[], 2, FALSE)</f>
        <v>Chimbel-MERCES-PANAJI MKT</v>
      </c>
      <c r="G972" s="183" t="s">
        <v>2875</v>
      </c>
      <c r="H972" s="194" t="str">
        <f>REPLACE(SUBSTITUTE(SUBSTITUTE(SUBSTITUTE(SUBSTITUTE(SUBSTITUTE(TRIM(RTATimings[[#This Row],[Dep Txt]]), ": ",":"), "a.m", "AM",1), "p.m", "PM"),"  AM"," AM"),"  PM", " PM"), 9,100,"")</f>
        <v>11:00 AM</v>
      </c>
      <c r="I972" s="195">
        <f>TIMEVALUE(RTATimings[[#This Row],[Dep Tm Txt]])</f>
        <v>0.45833333333333331</v>
      </c>
      <c r="N97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0.45833333333333331</v>
      </c>
      <c r="O972" t="s">
        <v>3971</v>
      </c>
    </row>
    <row r="973" spans="1:15" ht="26.5" thickBot="1" x14ac:dyDescent="0.4">
      <c r="A973" s="113"/>
      <c r="B973" s="119" t="s">
        <v>3984</v>
      </c>
      <c r="C973" s="119">
        <v>5</v>
      </c>
      <c r="D973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73" s="126" t="s">
        <v>3900</v>
      </c>
      <c r="F973" s="185" t="str">
        <f>VLOOKUP(RTATimings[[#This Row],[Route Code]], TrueRouteCodes[], 2, FALSE)</f>
        <v>Chimbel-MERCES-PANAJI MKT</v>
      </c>
      <c r="G973" s="183" t="s">
        <v>3473</v>
      </c>
      <c r="H973" s="194" t="str">
        <f>REPLACE(SUBSTITUTE(SUBSTITUTE(SUBSTITUTE(SUBSTITUTE(SUBSTITUTE(TRIM(RTATimings[[#This Row],[Dep Txt]]), ": ",":"), "a.m", "AM",1), "p.m", "PM"),"  AM"," AM"),"  PM", " PM"), 9,100,"")</f>
        <v>12:45 PM</v>
      </c>
      <c r="I973" s="195">
        <f>TIMEVALUE(RTATimings[[#This Row],[Dep Tm Txt]])</f>
        <v>0.53125</v>
      </c>
      <c r="N97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0.53125</v>
      </c>
      <c r="O973" t="s">
        <v>3971</v>
      </c>
    </row>
    <row r="974" spans="1:15" ht="26.5" thickBot="1" x14ac:dyDescent="0.4">
      <c r="A974" s="113"/>
      <c r="B974" s="119" t="s">
        <v>3984</v>
      </c>
      <c r="C974" s="119">
        <v>5</v>
      </c>
      <c r="D974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74" s="126" t="s">
        <v>3900</v>
      </c>
      <c r="F974" s="185" t="str">
        <f>VLOOKUP(RTATimings[[#This Row],[Route Code]], TrueRouteCodes[], 2, FALSE)</f>
        <v>Chimbel-MERCES-PANAJI MKT</v>
      </c>
      <c r="G974" s="183" t="s">
        <v>3480</v>
      </c>
      <c r="H974" s="194" t="str">
        <f>REPLACE(SUBSTITUTE(SUBSTITUTE(SUBSTITUTE(SUBSTITUTE(SUBSTITUTE(TRIM(RTATimings[[#This Row],[Dep Txt]]), ": ",":"), "a.m", "AM",1), "p.m", "PM"),"  AM"," AM"),"  PM", " PM"), 9,100,"")</f>
        <v>02:55 PM</v>
      </c>
      <c r="I974" s="195">
        <f>TIMEVALUE(RTATimings[[#This Row],[Dep Tm Txt]])</f>
        <v>0.62152777777777779</v>
      </c>
      <c r="N97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0.62152777777777779</v>
      </c>
      <c r="O974" t="s">
        <v>3971</v>
      </c>
    </row>
    <row r="975" spans="1:15" ht="26.5" thickBot="1" x14ac:dyDescent="0.4">
      <c r="A975" s="113"/>
      <c r="B975" s="119" t="s">
        <v>3984</v>
      </c>
      <c r="C975" s="119">
        <v>5</v>
      </c>
      <c r="D975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75" s="126" t="s">
        <v>3900</v>
      </c>
      <c r="F975" s="185" t="str">
        <f>VLOOKUP(RTATimings[[#This Row],[Route Code]], TrueRouteCodes[], 2, FALSE)</f>
        <v>Chimbel-MERCES-PANAJI MKT</v>
      </c>
      <c r="G975" s="183" t="s">
        <v>3567</v>
      </c>
      <c r="H975" s="194" t="str">
        <f>REPLACE(SUBSTITUTE(SUBSTITUTE(SUBSTITUTE(SUBSTITUTE(SUBSTITUTE(TRIM(RTATimings[[#This Row],[Dep Txt]]), ": ",":"), "a.m", "AM",1), "p.m", "PM"),"  AM"," AM"),"  PM", " PM"), 9,100,"")</f>
        <v>05:05 PM</v>
      </c>
      <c r="I975" s="195">
        <f>TIMEVALUE(RTATimings[[#This Row],[Dep Tm Txt]])</f>
        <v>0.71180555555555547</v>
      </c>
      <c r="N97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0.71180555555555547</v>
      </c>
      <c r="O975" t="s">
        <v>3971</v>
      </c>
    </row>
    <row r="976" spans="1:15" ht="26" x14ac:dyDescent="0.35">
      <c r="A976" s="113"/>
      <c r="B976" s="119" t="s">
        <v>3984</v>
      </c>
      <c r="C976" s="119">
        <v>5</v>
      </c>
      <c r="D976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76" s="126" t="s">
        <v>3900</v>
      </c>
      <c r="F976" s="185" t="str">
        <f>VLOOKUP(RTATimings[[#This Row],[Route Code]], TrueRouteCodes[], 2, FALSE)</f>
        <v>Chimbel-MERCES-PANAJI MKT</v>
      </c>
      <c r="G976" s="139" t="s">
        <v>3593</v>
      </c>
      <c r="H976" s="194" t="str">
        <f>REPLACE(SUBSTITUTE(SUBSTITUTE(SUBSTITUTE(SUBSTITUTE(SUBSTITUTE(TRIM(RTATimings[[#This Row],[Dep Txt]]), ": ",":"), "a.m", "AM",1), "p.m", "PM"),"  AM"," AM"),"  PM", " PM"), 9,100,"")</f>
        <v>06:15 PM</v>
      </c>
      <c r="I976" s="195">
        <f>TIMEVALUE(RTATimings[[#This Row],[Dep Tm Txt]])</f>
        <v>0.76041666666666663</v>
      </c>
      <c r="N97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0.76041666666666663</v>
      </c>
      <c r="O976" t="s">
        <v>3971</v>
      </c>
    </row>
    <row r="977" spans="1:15" ht="26" x14ac:dyDescent="0.35">
      <c r="A977" s="113"/>
      <c r="B977" s="119" t="s">
        <v>3984</v>
      </c>
      <c r="C977" s="119">
        <v>5</v>
      </c>
      <c r="D977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77" s="126" t="s">
        <v>3900</v>
      </c>
      <c r="F977" s="185" t="str">
        <f>VLOOKUP(RTATimings[[#This Row],[Route Code]], TrueRouteCodes[], 2, FALSE)</f>
        <v>Chimbel-MERCES-PANAJI MKT</v>
      </c>
      <c r="G977" s="139" t="s">
        <v>4019</v>
      </c>
      <c r="H977" s="194" t="str">
        <f>REPLACE(SUBSTITUTE(SUBSTITUTE(SUBSTITUTE(SUBSTITUTE(SUBSTITUTE(TRIM(RTATimings[[#This Row],[Dep Txt]]), ": ",":"), "a.m", "AM",1), "p.m", "PM"),"  AM"," AM"),"  PM", " PM"), 9,100,"")</f>
        <v>07:25 PM</v>
      </c>
      <c r="I977" s="195">
        <f>TIMEVALUE(RTATimings[[#This Row],[Dep Tm Txt]])</f>
        <v>0.80902777777777779</v>
      </c>
      <c r="N97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0.80902777777777779</v>
      </c>
      <c r="O977" t="s">
        <v>3971</v>
      </c>
    </row>
    <row r="978" spans="1:15" ht="26" x14ac:dyDescent="0.35">
      <c r="A978" s="113"/>
      <c r="B978" s="119" t="s">
        <v>3984</v>
      </c>
      <c r="C978" s="119">
        <v>5</v>
      </c>
      <c r="D978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78" s="126" t="s">
        <v>3908</v>
      </c>
      <c r="F978" s="185" t="str">
        <f>VLOOKUP(RTATimings[[#This Row],[Route Code]], TrueRouteCodes[], 2, FALSE)</f>
        <v>PANAJI MKT-MERCES-Chimbel</v>
      </c>
      <c r="G978" s="139" t="s">
        <v>2963</v>
      </c>
      <c r="H978" s="194" t="str">
        <f>REPLACE(SUBSTITUTE(SUBSTITUTE(SUBSTITUTE(SUBSTITUTE(SUBSTITUTE(TRIM(RTATimings[[#This Row],[Dep Txt]]), ": ",":"), "a.m", "AM",1), "p.m", "PM"),"  AM"," AM"),"  PM", " PM"), 9,100,"")</f>
        <v>07:30 AM</v>
      </c>
      <c r="I978" s="195">
        <f>TIMEVALUE(RTATimings[[#This Row],[Dep Tm Txt]])</f>
        <v>0.3125</v>
      </c>
      <c r="N97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0.3125</v>
      </c>
      <c r="O978" t="s">
        <v>3971</v>
      </c>
    </row>
    <row r="979" spans="1:15" ht="26" x14ac:dyDescent="0.35">
      <c r="A979" s="113"/>
      <c r="B979" s="119" t="s">
        <v>3984</v>
      </c>
      <c r="C979" s="119">
        <v>5</v>
      </c>
      <c r="D979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79" s="126" t="s">
        <v>3908</v>
      </c>
      <c r="F979" s="185" t="str">
        <f>VLOOKUP(RTATimings[[#This Row],[Route Code]], TrueRouteCodes[], 2, FALSE)</f>
        <v>PANAJI MKT-MERCES-Chimbel</v>
      </c>
      <c r="G979" s="139" t="s">
        <v>3576</v>
      </c>
      <c r="H979" s="194" t="str">
        <f>REPLACE(SUBSTITUTE(SUBSTITUTE(SUBSTITUTE(SUBSTITUTE(SUBSTITUTE(TRIM(RTATimings[[#This Row],[Dep Txt]]), ": ",":"), "a.m", "AM",1), "p.m", "PM"),"  AM"," AM"),"  PM", " PM"), 9,100,"")</f>
        <v>08:40 AM</v>
      </c>
      <c r="I979" s="195">
        <f>TIMEVALUE(RTATimings[[#This Row],[Dep Tm Txt]])</f>
        <v>0.3611111111111111</v>
      </c>
      <c r="N97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0.3611111111111111</v>
      </c>
      <c r="O979" t="s">
        <v>3971</v>
      </c>
    </row>
    <row r="980" spans="1:15" ht="26" x14ac:dyDescent="0.35">
      <c r="A980" s="113"/>
      <c r="B980" s="119" t="s">
        <v>3984</v>
      </c>
      <c r="C980" s="119">
        <v>5</v>
      </c>
      <c r="D980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80" s="126" t="s">
        <v>3908</v>
      </c>
      <c r="F980" s="185" t="str">
        <f>VLOOKUP(RTATimings[[#This Row],[Route Code]], TrueRouteCodes[], 2, FALSE)</f>
        <v>PANAJI MKT-MERCES-Chimbel</v>
      </c>
      <c r="G980" s="139" t="s">
        <v>2799</v>
      </c>
      <c r="H980" s="194" t="str">
        <f>REPLACE(SUBSTITUTE(SUBSTITUTE(SUBSTITUTE(SUBSTITUTE(SUBSTITUTE(TRIM(RTATimings[[#This Row],[Dep Txt]]), ": ",":"), "a.m", "AM",1), "p.m", "PM"),"  AM"," AM"),"  PM", " PM"), 9,100,"")</f>
        <v>09:50 AM</v>
      </c>
      <c r="I980" s="195">
        <f>TIMEVALUE(RTATimings[[#This Row],[Dep Tm Txt]])</f>
        <v>0.40972222222222227</v>
      </c>
      <c r="N98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0.40972222222222227</v>
      </c>
      <c r="O980" t="s">
        <v>3971</v>
      </c>
    </row>
    <row r="981" spans="1:15" ht="26" x14ac:dyDescent="0.35">
      <c r="A981" s="113"/>
      <c r="B981" s="119" t="s">
        <v>3984</v>
      </c>
      <c r="C981" s="119">
        <v>5</v>
      </c>
      <c r="D981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81" s="126" t="s">
        <v>3908</v>
      </c>
      <c r="F981" s="185" t="str">
        <f>VLOOKUP(RTATimings[[#This Row],[Route Code]], TrueRouteCodes[], 2, FALSE)</f>
        <v>PANAJI MKT-MERCES-Chimbel</v>
      </c>
      <c r="G981" s="139" t="s">
        <v>3559</v>
      </c>
      <c r="H981" s="194" t="str">
        <f>REPLACE(SUBSTITUTE(SUBSTITUTE(SUBSTITUTE(SUBSTITUTE(SUBSTITUTE(TRIM(RTATimings[[#This Row],[Dep Txt]]), ": ",":"), "a.m", "AM",1), "p.m", "PM"),"  AM"," AM"),"  PM", " PM"), 9,100,"")</f>
        <v>12:00 PM</v>
      </c>
      <c r="I981" s="195">
        <f>TIMEVALUE(RTATimings[[#This Row],[Dep Tm Txt]])</f>
        <v>0.5</v>
      </c>
      <c r="N98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</v>
      </c>
      <c r="O981" t="s">
        <v>3971</v>
      </c>
    </row>
    <row r="982" spans="1:15" ht="26" x14ac:dyDescent="0.35">
      <c r="A982" s="113"/>
      <c r="B982" s="119" t="s">
        <v>3984</v>
      </c>
      <c r="C982" s="119">
        <v>5</v>
      </c>
      <c r="D982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82" s="126" t="s">
        <v>3908</v>
      </c>
      <c r="F982" s="185" t="str">
        <f>VLOOKUP(RTATimings[[#This Row],[Route Code]], TrueRouteCodes[], 2, FALSE)</f>
        <v>PANAJI MKT-MERCES-Chimbel</v>
      </c>
      <c r="G982" s="139" t="s">
        <v>3566</v>
      </c>
      <c r="H982" s="194" t="str">
        <f>REPLACE(SUBSTITUTE(SUBSTITUTE(SUBSTITUTE(SUBSTITUTE(SUBSTITUTE(TRIM(RTATimings[[#This Row],[Dep Txt]]), ": ",":"), "a.m", "AM",1), "p.m", "PM"),"  AM"," AM"),"  PM", " PM"), 9,100,"")</f>
        <v>01:40 PM</v>
      </c>
      <c r="I982" s="195">
        <f>TIMEVALUE(RTATimings[[#This Row],[Dep Tm Txt]])</f>
        <v>0.56944444444444442</v>
      </c>
      <c r="N98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0.56944444444444442</v>
      </c>
      <c r="O982" t="s">
        <v>3971</v>
      </c>
    </row>
    <row r="983" spans="1:15" ht="26" x14ac:dyDescent="0.35">
      <c r="A983" s="113"/>
      <c r="B983" s="119" t="s">
        <v>3984</v>
      </c>
      <c r="C983" s="119">
        <v>5</v>
      </c>
      <c r="D983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83" s="126" t="s">
        <v>3908</v>
      </c>
      <c r="F983" s="185" t="str">
        <f>VLOOKUP(RTATimings[[#This Row],[Route Code]], TrueRouteCodes[], 2, FALSE)</f>
        <v>PANAJI MKT-MERCES-Chimbel</v>
      </c>
      <c r="G983" s="139" t="s">
        <v>2893</v>
      </c>
      <c r="H983" s="194" t="str">
        <f>REPLACE(SUBSTITUTE(SUBSTITUTE(SUBSTITUTE(SUBSTITUTE(SUBSTITUTE(TRIM(RTATimings[[#This Row],[Dep Txt]]), ": ",":"), "a.m", "AM",1), "p.m", "PM"),"  AM"," AM"),"  PM", " PM"), 9,100,"")</f>
        <v>03:55 PM</v>
      </c>
      <c r="I983" s="195">
        <f>TIMEVALUE(RTATimings[[#This Row],[Dep Tm Txt]])</f>
        <v>0.66319444444444442</v>
      </c>
      <c r="N98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0.66319444444444442</v>
      </c>
      <c r="O983" t="s">
        <v>3971</v>
      </c>
    </row>
    <row r="984" spans="1:15" ht="26" x14ac:dyDescent="0.35">
      <c r="A984" s="113"/>
      <c r="B984" s="119" t="s">
        <v>3984</v>
      </c>
      <c r="C984" s="119">
        <v>5</v>
      </c>
      <c r="D984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84" s="126" t="s">
        <v>3908</v>
      </c>
      <c r="F984" s="185" t="str">
        <f>VLOOKUP(RTATimings[[#This Row],[Route Code]], TrueRouteCodes[], 2, FALSE)</f>
        <v>PANAJI MKT-MERCES-Chimbel</v>
      </c>
      <c r="G984" s="139" t="s">
        <v>3589</v>
      </c>
      <c r="H984" s="194" t="str">
        <f>REPLACE(SUBSTITUTE(SUBSTITUTE(SUBSTITUTE(SUBSTITUTE(SUBSTITUTE(TRIM(RTATimings[[#This Row],[Dep Txt]]), ": ",":"), "a.m", "AM",1), "p.m", "PM"),"  AM"," AM"),"  PM", " PM"), 9,100,"")</f>
        <v>05:35 PM</v>
      </c>
      <c r="I984" s="195">
        <f>TIMEVALUE(RTATimings[[#This Row],[Dep Tm Txt]])</f>
        <v>0.73263888888888884</v>
      </c>
      <c r="N98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0.73263888888888884</v>
      </c>
      <c r="O984" t="s">
        <v>3971</v>
      </c>
    </row>
    <row r="985" spans="1:15" ht="26" x14ac:dyDescent="0.35">
      <c r="A985" s="113"/>
      <c r="B985" s="119" t="s">
        <v>3984</v>
      </c>
      <c r="C985" s="119">
        <v>5</v>
      </c>
      <c r="D985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85" s="126" t="s">
        <v>3908</v>
      </c>
      <c r="F985" s="185" t="str">
        <f>VLOOKUP(RTATimings[[#This Row],[Route Code]], TrueRouteCodes[], 2, FALSE)</f>
        <v>PANAJI MKT-MERCES-Chimbel</v>
      </c>
      <c r="G985" s="139" t="s">
        <v>3409</v>
      </c>
      <c r="H985" s="194" t="str">
        <f>REPLACE(SUBSTITUTE(SUBSTITUTE(SUBSTITUTE(SUBSTITUTE(SUBSTITUTE(TRIM(RTATimings[[#This Row],[Dep Txt]]), ": ",":"), "a.m", "AM",1), "p.m", "PM"),"  AM"," AM"),"  PM", " PM"), 9,100,"")</f>
        <v>06:45 PM</v>
      </c>
      <c r="I985" s="195">
        <f>TIMEVALUE(RTATimings[[#This Row],[Dep Tm Txt]])</f>
        <v>0.78125</v>
      </c>
      <c r="N98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0.78125</v>
      </c>
      <c r="O985" t="s">
        <v>3971</v>
      </c>
    </row>
    <row r="986" spans="1:15" ht="26" x14ac:dyDescent="0.35">
      <c r="A986" s="113"/>
      <c r="B986" s="119" t="s">
        <v>3984</v>
      </c>
      <c r="C986" s="119">
        <v>5</v>
      </c>
      <c r="D986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86" s="126" t="s">
        <v>3908</v>
      </c>
      <c r="F986" s="185" t="str">
        <f>VLOOKUP(RTATimings[[#This Row],[Route Code]], TrueRouteCodes[], 2, FALSE)</f>
        <v>PANAJI MKT-MERCES-Chimbel</v>
      </c>
      <c r="G986" s="139" t="s">
        <v>2820</v>
      </c>
      <c r="H986" s="194" t="str">
        <f>REPLACE(SUBSTITUTE(SUBSTITUTE(SUBSTITUTE(SUBSTITUTE(SUBSTITUTE(TRIM(RTATimings[[#This Row],[Dep Txt]]), ": ",":"), "a.m", "AM",1), "p.m", "PM"),"  AM"," AM"),"  PM", " PM"), 9,100,"")</f>
        <v>07:55 PM</v>
      </c>
      <c r="I986" s="195">
        <f>TIMEVALUE(RTATimings[[#This Row],[Dep Tm Txt]])</f>
        <v>0.82986111111111116</v>
      </c>
      <c r="N98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0.82986111111111116</v>
      </c>
      <c r="O986" t="s">
        <v>3971</v>
      </c>
    </row>
    <row r="987" spans="1:15" ht="26" x14ac:dyDescent="0.35">
      <c r="A987" s="113"/>
      <c r="B987" s="119" t="s">
        <v>3984</v>
      </c>
      <c r="C987" s="119">
        <v>6</v>
      </c>
      <c r="D987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87" s="126" t="s">
        <v>3900</v>
      </c>
      <c r="F987" s="185" t="str">
        <f>VLOOKUP(RTATimings[[#This Row],[Route Code]], TrueRouteCodes[], 2, FALSE)</f>
        <v>Chimbel-MERCES-PANAJI MKT</v>
      </c>
      <c r="G987" s="139" t="s">
        <v>3564</v>
      </c>
      <c r="H987" s="194" t="str">
        <f>REPLACE(SUBSTITUTE(SUBSTITUTE(SUBSTITUTE(SUBSTITUTE(SUBSTITUTE(TRIM(RTATimings[[#This Row],[Dep Txt]]), ": ",":"), "a.m", "AM",1), "p.m", "PM"),"  AM"," AM"),"  PM", " PM"), 9,100,"")</f>
        <v>07:10 AM</v>
      </c>
      <c r="I987" s="195">
        <f>TIMEVALUE(RTATimings[[#This Row],[Dep Tm Txt]])</f>
        <v>0.2986111111111111</v>
      </c>
      <c r="N98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0.2986111111111111</v>
      </c>
      <c r="O987" t="s">
        <v>3971</v>
      </c>
    </row>
    <row r="988" spans="1:15" ht="26" x14ac:dyDescent="0.35">
      <c r="A988" s="113"/>
      <c r="B988" s="119" t="s">
        <v>3984</v>
      </c>
      <c r="C988" s="119">
        <v>6</v>
      </c>
      <c r="D988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88" s="126" t="s">
        <v>3900</v>
      </c>
      <c r="F988" s="185" t="str">
        <f>VLOOKUP(RTATimings[[#This Row],[Route Code]], TrueRouteCodes[], 2, FALSE)</f>
        <v>Chimbel-MERCES-PANAJI MKT</v>
      </c>
      <c r="G988" s="139" t="s">
        <v>3513</v>
      </c>
      <c r="H988" s="194" t="str">
        <f>REPLACE(SUBSTITUTE(SUBSTITUTE(SUBSTITUTE(SUBSTITUTE(SUBSTITUTE(TRIM(RTATimings[[#This Row],[Dep Txt]]), ": ",":"), "a.m", "AM",1), "p.m", "PM"),"  AM"," AM"),"  PM", " PM"), 9,100,"")</f>
        <v>08:20 AM</v>
      </c>
      <c r="I988" s="195">
        <f>TIMEVALUE(RTATimings[[#This Row],[Dep Tm Txt]])</f>
        <v>0.34722222222222227</v>
      </c>
      <c r="N98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0.34722222222222227</v>
      </c>
      <c r="O988" t="s">
        <v>3971</v>
      </c>
    </row>
    <row r="989" spans="1:15" ht="26" x14ac:dyDescent="0.35">
      <c r="A989" s="113"/>
      <c r="B989" s="119" t="s">
        <v>3984</v>
      </c>
      <c r="C989" s="119">
        <v>6</v>
      </c>
      <c r="D989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89" s="126" t="s">
        <v>3900</v>
      </c>
      <c r="F989" s="185" t="str">
        <f>VLOOKUP(RTATimings[[#This Row],[Route Code]], TrueRouteCodes[], 2, FALSE)</f>
        <v>Chimbel-MERCES-PANAJI MKT</v>
      </c>
      <c r="G989" s="139" t="s">
        <v>3597</v>
      </c>
      <c r="H989" s="194" t="str">
        <f>REPLACE(SUBSTITUTE(SUBSTITUTE(SUBSTITUTE(SUBSTITUTE(SUBSTITUTE(TRIM(RTATimings[[#This Row],[Dep Txt]]), ": ",":"), "a.m", "AM",1), "p.m", "PM"),"  AM"," AM"),"  PM", " PM"), 9,100,"")</f>
        <v>09:30 AM</v>
      </c>
      <c r="I989" s="195">
        <f>TIMEVALUE(RTATimings[[#This Row],[Dep Tm Txt]])</f>
        <v>0.39583333333333331</v>
      </c>
      <c r="N98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0.39583333333333331</v>
      </c>
      <c r="O989" t="s">
        <v>3971</v>
      </c>
    </row>
    <row r="990" spans="1:15" ht="26" x14ac:dyDescent="0.35">
      <c r="A990" s="113"/>
      <c r="B990" s="119" t="s">
        <v>3984</v>
      </c>
      <c r="C990" s="119">
        <v>6</v>
      </c>
      <c r="D990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90" s="126" t="s">
        <v>3900</v>
      </c>
      <c r="F990" s="185" t="str">
        <f>VLOOKUP(RTATimings[[#This Row],[Route Code]], TrueRouteCodes[], 2, FALSE)</f>
        <v>Chimbel-MERCES-PANAJI MKT</v>
      </c>
      <c r="G990" s="139" t="s">
        <v>2845</v>
      </c>
      <c r="H990" s="194" t="str">
        <f>REPLACE(SUBSTITUTE(SUBSTITUTE(SUBSTITUTE(SUBSTITUTE(SUBSTITUTE(TRIM(RTATimings[[#This Row],[Dep Txt]]), ": ",":"), "a.m", "AM",1), "p.m", "PM"),"  AM"," AM"),"  PM", " PM"), 9,100,"")</f>
        <v>11:10 AM</v>
      </c>
      <c r="I990" s="195">
        <f>TIMEVALUE(RTATimings[[#This Row],[Dep Tm Txt]])</f>
        <v>0.46527777777777773</v>
      </c>
      <c r="N99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0.46527777777777773</v>
      </c>
      <c r="O990" t="s">
        <v>3971</v>
      </c>
    </row>
    <row r="991" spans="1:15" ht="26" x14ac:dyDescent="0.35">
      <c r="A991" s="113"/>
      <c r="B991" s="119" t="s">
        <v>3984</v>
      </c>
      <c r="C991" s="119">
        <v>6</v>
      </c>
      <c r="D991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91" s="126" t="s">
        <v>3900</v>
      </c>
      <c r="F991" s="185" t="str">
        <f>VLOOKUP(RTATimings[[#This Row],[Route Code]], TrueRouteCodes[], 2, FALSE)</f>
        <v>Chimbel-MERCES-PANAJI MKT</v>
      </c>
      <c r="G991" s="139" t="s">
        <v>2831</v>
      </c>
      <c r="H991" s="194" t="str">
        <f>REPLACE(SUBSTITUTE(SUBSTITUTE(SUBSTITUTE(SUBSTITUTE(SUBSTITUTE(TRIM(RTATimings[[#This Row],[Dep Txt]]), ": ",":"), "a.m", "AM",1), "p.m", "PM"),"  AM"," AM"),"  PM", " PM"), 9,100,"")</f>
        <v>12:50 PM</v>
      </c>
      <c r="I991" s="195">
        <f>TIMEVALUE(RTATimings[[#This Row],[Dep Tm Txt]])</f>
        <v>0.53472222222222221</v>
      </c>
      <c r="N99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0.53472222222222221</v>
      </c>
      <c r="O991" t="s">
        <v>3971</v>
      </c>
    </row>
    <row r="992" spans="1:15" ht="26" x14ac:dyDescent="0.35">
      <c r="A992" s="113"/>
      <c r="B992" s="119" t="s">
        <v>3984</v>
      </c>
      <c r="C992" s="119">
        <v>6</v>
      </c>
      <c r="D992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92" s="126" t="s">
        <v>3900</v>
      </c>
      <c r="F992" s="185" t="str">
        <f>VLOOKUP(RTATimings[[#This Row],[Route Code]], TrueRouteCodes[], 2, FALSE)</f>
        <v>Chimbel-MERCES-PANAJI MKT</v>
      </c>
      <c r="G992" s="139" t="s">
        <v>2886</v>
      </c>
      <c r="H992" s="194" t="str">
        <f>REPLACE(SUBSTITUTE(SUBSTITUTE(SUBSTITUTE(SUBSTITUTE(SUBSTITUTE(TRIM(RTATimings[[#This Row],[Dep Txt]]), ": ",":"), "a.m", "AM",1), "p.m", "PM"),"  AM"," AM"),"  PM", " PM"), 9,100,"")</f>
        <v>03:05 PM</v>
      </c>
      <c r="I992" s="195">
        <f>TIMEVALUE(RTATimings[[#This Row],[Dep Tm Txt]])</f>
        <v>0.62847222222222221</v>
      </c>
      <c r="N99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0.62847222222222221</v>
      </c>
      <c r="O992" t="s">
        <v>3971</v>
      </c>
    </row>
    <row r="993" spans="1:15" ht="26" x14ac:dyDescent="0.35">
      <c r="A993" s="113"/>
      <c r="B993" s="119" t="s">
        <v>3984</v>
      </c>
      <c r="C993" s="119">
        <v>6</v>
      </c>
      <c r="D993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93" s="126" t="s">
        <v>3900</v>
      </c>
      <c r="F993" s="185" t="str">
        <f>VLOOKUP(RTATimings[[#This Row],[Route Code]], TrueRouteCodes[], 2, FALSE)</f>
        <v>Chimbel-MERCES-PANAJI MKT</v>
      </c>
      <c r="G993" s="139" t="s">
        <v>2818</v>
      </c>
      <c r="H993" s="194" t="str">
        <f>REPLACE(SUBSTITUTE(SUBSTITUTE(SUBSTITUTE(SUBSTITUTE(SUBSTITUTE(TRIM(RTATimings[[#This Row],[Dep Txt]]), ": ",":"), "a.m", "AM",1), "p.m", "PM"),"  AM"," AM"),"  PM", " PM"), 9,100,"")</f>
        <v>05:10 PM</v>
      </c>
      <c r="I993" s="195">
        <f>TIMEVALUE(RTATimings[[#This Row],[Dep Tm Txt]])</f>
        <v>0.71527777777777779</v>
      </c>
      <c r="N99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0.71527777777777779</v>
      </c>
      <c r="O993" t="s">
        <v>3971</v>
      </c>
    </row>
    <row r="994" spans="1:15" ht="26" x14ac:dyDescent="0.35">
      <c r="A994" s="113"/>
      <c r="B994" s="119" t="s">
        <v>3984</v>
      </c>
      <c r="C994" s="119">
        <v>6</v>
      </c>
      <c r="D994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94" s="126" t="s">
        <v>3900</v>
      </c>
      <c r="F994" s="185" t="str">
        <f>VLOOKUP(RTATimings[[#This Row],[Route Code]], TrueRouteCodes[], 2, FALSE)</f>
        <v>Chimbel-MERCES-PANAJI MKT</v>
      </c>
      <c r="G994" s="139" t="s">
        <v>2895</v>
      </c>
      <c r="H994" s="194" t="str">
        <f>REPLACE(SUBSTITUTE(SUBSTITUTE(SUBSTITUTE(SUBSTITUTE(SUBSTITUTE(TRIM(RTATimings[[#This Row],[Dep Txt]]), ": ",":"), "a.m", "AM",1), "p.m", "PM"),"  AM"," AM"),"  PM", " PM"), 9,100,"")</f>
        <v>06:20 PM</v>
      </c>
      <c r="I994" s="195">
        <f>TIMEVALUE(RTATimings[[#This Row],[Dep Tm Txt]])</f>
        <v>0.76388888888888884</v>
      </c>
      <c r="N99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0.76388888888888884</v>
      </c>
      <c r="O994" t="s">
        <v>3971</v>
      </c>
    </row>
    <row r="995" spans="1:15" ht="26" x14ac:dyDescent="0.35">
      <c r="A995" s="113"/>
      <c r="B995" s="119" t="s">
        <v>3984</v>
      </c>
      <c r="C995" s="119">
        <v>6</v>
      </c>
      <c r="D995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95" s="126" t="s">
        <v>3900</v>
      </c>
      <c r="F995" s="185" t="str">
        <f>VLOOKUP(RTATimings[[#This Row],[Route Code]], TrueRouteCodes[], 2, FALSE)</f>
        <v>Chimbel-MERCES-PANAJI MKT</v>
      </c>
      <c r="G995" s="139" t="s">
        <v>2975</v>
      </c>
      <c r="H995" s="194" t="str">
        <f>REPLACE(SUBSTITUTE(SUBSTITUTE(SUBSTITUTE(SUBSTITUTE(SUBSTITUTE(TRIM(RTATimings[[#This Row],[Dep Txt]]), ": ",":"), "a.m", "AM",1), "p.m", "PM"),"  AM"," AM"),"  PM", " PM"), 9,100,"")</f>
        <v>07:30 PM</v>
      </c>
      <c r="I995" s="195">
        <f>TIMEVALUE(RTATimings[[#This Row],[Dep Tm Txt]])</f>
        <v>0.8125</v>
      </c>
      <c r="N995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0.8125</v>
      </c>
      <c r="O995" t="s">
        <v>3971</v>
      </c>
    </row>
    <row r="996" spans="1:15" ht="26" x14ac:dyDescent="0.35">
      <c r="A996" s="113"/>
      <c r="B996" s="119" t="s">
        <v>3984</v>
      </c>
      <c r="C996" s="119">
        <v>6</v>
      </c>
      <c r="D996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96" s="126" t="s">
        <v>3908</v>
      </c>
      <c r="F996" s="185" t="str">
        <f>VLOOKUP(RTATimings[[#This Row],[Route Code]], TrueRouteCodes[], 2, FALSE)</f>
        <v>PANAJI MKT-MERCES-Chimbel</v>
      </c>
      <c r="G996" s="139" t="s">
        <v>3556</v>
      </c>
      <c r="H996" s="194" t="str">
        <f>REPLACE(SUBSTITUTE(SUBSTITUTE(SUBSTITUTE(SUBSTITUTE(SUBSTITUTE(TRIM(RTATimings[[#This Row],[Dep Txt]]), ": ",":"), "a.m", "AM",1), "p.m", "PM"),"  AM"," AM"),"  PM", " PM"), 9,100,"")</f>
        <v>07:35 AM</v>
      </c>
      <c r="I996" s="195">
        <f>TIMEVALUE(RTATimings[[#This Row],[Dep Tm Txt]])</f>
        <v>0.31597222222222221</v>
      </c>
      <c r="N996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0.31597222222222221</v>
      </c>
      <c r="O996" t="s">
        <v>3971</v>
      </c>
    </row>
    <row r="997" spans="1:15" ht="26" x14ac:dyDescent="0.35">
      <c r="A997" s="113"/>
      <c r="B997" s="119" t="s">
        <v>3984</v>
      </c>
      <c r="C997" s="119">
        <v>6</v>
      </c>
      <c r="D997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97" s="126" t="s">
        <v>3908</v>
      </c>
      <c r="F997" s="185" t="str">
        <f>VLOOKUP(RTATimings[[#This Row],[Route Code]], TrueRouteCodes[], 2, FALSE)</f>
        <v>PANAJI MKT-MERCES-Chimbel</v>
      </c>
      <c r="G997" s="139" t="s">
        <v>3590</v>
      </c>
      <c r="H997" s="194" t="str">
        <f>REPLACE(SUBSTITUTE(SUBSTITUTE(SUBSTITUTE(SUBSTITUTE(SUBSTITUTE(TRIM(RTATimings[[#This Row],[Dep Txt]]), ": ",":"), "a.m", "AM",1), "p.m", "PM"),"  AM"," AM"),"  PM", " PM"), 9,100,"")</f>
        <v>08:45 AM</v>
      </c>
      <c r="I997" s="195">
        <f>TIMEVALUE(RTATimings[[#This Row],[Dep Tm Txt]])</f>
        <v>0.36458333333333331</v>
      </c>
      <c r="N997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0.36458333333333331</v>
      </c>
      <c r="O997" t="s">
        <v>3971</v>
      </c>
    </row>
    <row r="998" spans="1:15" ht="26" x14ac:dyDescent="0.35">
      <c r="A998" s="113"/>
      <c r="B998" s="119" t="s">
        <v>3984</v>
      </c>
      <c r="C998" s="119">
        <v>6</v>
      </c>
      <c r="D998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98" s="126" t="s">
        <v>3908</v>
      </c>
      <c r="F998" s="185" t="str">
        <f>VLOOKUP(RTATimings[[#This Row],[Route Code]], TrueRouteCodes[], 2, FALSE)</f>
        <v>PANAJI MKT-MERCES-Chimbel</v>
      </c>
      <c r="G998" s="139" t="s">
        <v>3557</v>
      </c>
      <c r="H998" s="194" t="str">
        <f>REPLACE(SUBSTITUTE(SUBSTITUTE(SUBSTITUTE(SUBSTITUTE(SUBSTITUTE(TRIM(RTATimings[[#This Row],[Dep Txt]]), ": ",":"), "a.m", "AM",1), "p.m", "PM"),"  AM"," AM"),"  PM", " PM"), 9,100,"")</f>
        <v>09:55 AM</v>
      </c>
      <c r="I998" s="195">
        <f>TIMEVALUE(RTATimings[[#This Row],[Dep Tm Txt]])</f>
        <v>0.41319444444444442</v>
      </c>
      <c r="N998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0.41319444444444442</v>
      </c>
      <c r="O998" t="s">
        <v>3971</v>
      </c>
    </row>
    <row r="999" spans="1:15" ht="26" x14ac:dyDescent="0.35">
      <c r="A999" s="113"/>
      <c r="B999" s="119" t="s">
        <v>3984</v>
      </c>
      <c r="C999" s="119">
        <v>6</v>
      </c>
      <c r="D999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999" s="126" t="s">
        <v>3908</v>
      </c>
      <c r="F999" s="185" t="str">
        <f>VLOOKUP(RTATimings[[#This Row],[Route Code]], TrueRouteCodes[], 2, FALSE)</f>
        <v>PANAJI MKT-MERCES-Chimbel</v>
      </c>
      <c r="G999" s="139" t="s">
        <v>2824</v>
      </c>
      <c r="H999" s="194" t="str">
        <f>REPLACE(SUBSTITUTE(SUBSTITUTE(SUBSTITUTE(SUBSTITUTE(SUBSTITUTE(TRIM(RTATimings[[#This Row],[Dep Txt]]), ": ",":"), "a.m", "AM",1), "p.m", "PM"),"  AM"," AM"),"  PM", " PM"), 9,100,"")</f>
        <v>12:10 PM</v>
      </c>
      <c r="I999" s="195">
        <f>TIMEVALUE(RTATimings[[#This Row],[Dep Tm Txt]])</f>
        <v>0.50694444444444442</v>
      </c>
      <c r="N999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0.50694444444444442</v>
      </c>
      <c r="O999" t="s">
        <v>3971</v>
      </c>
    </row>
    <row r="1000" spans="1:15" ht="26" x14ac:dyDescent="0.35">
      <c r="A1000" s="113"/>
      <c r="B1000" s="119" t="s">
        <v>3984</v>
      </c>
      <c r="C1000" s="119">
        <v>6</v>
      </c>
      <c r="D1000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1000" s="126" t="s">
        <v>3908</v>
      </c>
      <c r="F1000" s="185" t="str">
        <f>VLOOKUP(RTATimings[[#This Row],[Route Code]], TrueRouteCodes[], 2, FALSE)</f>
        <v>PANAJI MKT-MERCES-Chimbel</v>
      </c>
      <c r="G1000" s="139" t="s">
        <v>3592</v>
      </c>
      <c r="H1000" s="194" t="str">
        <f>REPLACE(SUBSTITUTE(SUBSTITUTE(SUBSTITUTE(SUBSTITUTE(SUBSTITUTE(TRIM(RTATimings[[#This Row],[Dep Txt]]), ": ",":"), "a.m", "AM",1), "p.m", "PM"),"  AM"," AM"),"  PM", " PM"), 9,100,"")</f>
        <v>01:45 PM</v>
      </c>
      <c r="I1000" s="195">
        <f>TIMEVALUE(RTATimings[[#This Row],[Dep Tm Txt]])</f>
        <v>0.57291666666666663</v>
      </c>
      <c r="N1000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0.57291666666666663</v>
      </c>
      <c r="O1000" t="s">
        <v>3971</v>
      </c>
    </row>
    <row r="1001" spans="1:15" ht="26" x14ac:dyDescent="0.35">
      <c r="A1001" s="113"/>
      <c r="B1001" s="119" t="s">
        <v>3984</v>
      </c>
      <c r="C1001" s="119">
        <v>6</v>
      </c>
      <c r="D1001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1001" s="126" t="s">
        <v>3908</v>
      </c>
      <c r="F1001" s="185" t="str">
        <f>VLOOKUP(RTATimings[[#This Row],[Route Code]], TrueRouteCodes[], 2, FALSE)</f>
        <v>PANAJI MKT-MERCES-Chimbel</v>
      </c>
      <c r="G1001" s="139" t="s">
        <v>3624</v>
      </c>
      <c r="H1001" s="194" t="str">
        <f>REPLACE(SUBSTITUTE(SUBSTITUTE(SUBSTITUTE(SUBSTITUTE(SUBSTITUTE(TRIM(RTATimings[[#This Row],[Dep Txt]]), ": ",":"), "a.m", "AM",1), "p.m", "PM"),"  AM"," AM"),"  PM", " PM"), 9,100,"")</f>
        <v>04:05 PM</v>
      </c>
      <c r="I1001" s="195">
        <f>TIMEVALUE(RTATimings[[#This Row],[Dep Tm Txt]])</f>
        <v>0.67013888888888884</v>
      </c>
      <c r="N1001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0.67013888888888884</v>
      </c>
      <c r="O1001" t="s">
        <v>3971</v>
      </c>
    </row>
    <row r="1002" spans="1:15" ht="26" x14ac:dyDescent="0.35">
      <c r="A1002" s="113"/>
      <c r="B1002" s="119" t="s">
        <v>3984</v>
      </c>
      <c r="C1002" s="119">
        <v>6</v>
      </c>
      <c r="D1002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1002" s="126" t="s">
        <v>3908</v>
      </c>
      <c r="F1002" s="185" t="str">
        <f>VLOOKUP(RTATimings[[#This Row],[Route Code]], TrueRouteCodes[], 2, FALSE)</f>
        <v>PANAJI MKT-MERCES-Chimbel</v>
      </c>
      <c r="G1002" s="139" t="s">
        <v>3627</v>
      </c>
      <c r="H1002" s="194" t="str">
        <f>REPLACE(SUBSTITUTE(SUBSTITUTE(SUBSTITUTE(SUBSTITUTE(SUBSTITUTE(TRIM(RTATimings[[#This Row],[Dep Txt]]), ": ",":"), "a.m", "AM",1), "p.m", "PM"),"  AM"," AM"),"  PM", " PM"), 9,100,"")</f>
        <v>05:40 PM</v>
      </c>
      <c r="I1002" s="195">
        <f>TIMEVALUE(RTATimings[[#This Row],[Dep Tm Txt]])</f>
        <v>0.73611111111111116</v>
      </c>
      <c r="N1002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0.73611111111111116</v>
      </c>
      <c r="O1002" t="s">
        <v>3971</v>
      </c>
    </row>
    <row r="1003" spans="1:15" ht="26" x14ac:dyDescent="0.35">
      <c r="A1003" s="113"/>
      <c r="B1003" s="119" t="s">
        <v>3984</v>
      </c>
      <c r="C1003" s="119">
        <v>6</v>
      </c>
      <c r="D1003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1003" s="126" t="s">
        <v>3908</v>
      </c>
      <c r="F1003" s="185" t="str">
        <f>VLOOKUP(RTATimings[[#This Row],[Route Code]], TrueRouteCodes[], 2, FALSE)</f>
        <v>PANAJI MKT-MERCES-Chimbel</v>
      </c>
      <c r="G1003" s="139" t="s">
        <v>3574</v>
      </c>
      <c r="H1003" s="194" t="str">
        <f>REPLACE(SUBSTITUTE(SUBSTITUTE(SUBSTITUTE(SUBSTITUTE(SUBSTITUTE(TRIM(RTATimings[[#This Row],[Dep Txt]]), ": ",":"), "a.m", "AM",1), "p.m", "PM"),"  AM"," AM"),"  PM", " PM"), 9,100,"")</f>
        <v>06:50 PM</v>
      </c>
      <c r="I1003" s="195">
        <f>TIMEVALUE(RTATimings[[#This Row],[Dep Tm Txt]])</f>
        <v>0.78472222222222221</v>
      </c>
      <c r="N1003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0.78472222222222221</v>
      </c>
      <c r="O1003" t="s">
        <v>3971</v>
      </c>
    </row>
    <row r="1004" spans="1:15" ht="26" x14ac:dyDescent="0.35">
      <c r="A1004" s="113"/>
      <c r="B1004" s="119" t="s">
        <v>3984</v>
      </c>
      <c r="C1004" s="119">
        <v>6</v>
      </c>
      <c r="D1004" s="185" t="str">
        <f>IF(ISBLANK(RTATimings[[#This Row],[Vehicle No.]]), VLOOKUP(RTATimings[[#This Row],[Rotation Group]], Table9[#All], 4, FALSE), VLOOKUP(RTATimings[[#This Row],[Vehicle No.]], VehLicense,2,FALSE))</f>
        <v>Chimbel to Panaji Market via Merces , Ribandar &amp; back</v>
      </c>
      <c r="E1004" s="126" t="s">
        <v>3908</v>
      </c>
      <c r="F1004" s="185" t="str">
        <f>VLOOKUP(RTATimings[[#This Row],[Route Code]], TrueRouteCodes[], 2, FALSE)</f>
        <v>PANAJI MKT-MERCES-Chimbel</v>
      </c>
      <c r="G1004" s="139" t="s">
        <v>2896</v>
      </c>
      <c r="H1004" s="194" t="str">
        <f>REPLACE(SUBSTITUTE(SUBSTITUTE(SUBSTITUTE(SUBSTITUTE(SUBSTITUTE(TRIM(RTATimings[[#This Row],[Dep Txt]]), ": ",":"), "a.m", "AM",1), "p.m", "PM"),"  AM"," AM"),"  PM", " PM"), 9,100,"")</f>
        <v>08:00 PM</v>
      </c>
      <c r="I1004" s="195">
        <f>TIMEVALUE(RTATimings[[#This Row],[Dep Tm Txt]])</f>
        <v>0.83333333333333337</v>
      </c>
      <c r="N1004" s="197">
        <f>RTATimings[[#This Row],[Dep From]]+IFERROR(VLOOKUP(RTATimings[[#This Row],[Route Code]], RouteMaster[[#All],[Onward]:[Duration]], 7, FALSE), VLOOKUP(RTATimings[[#This Row],[Route Code]], RouteMaster[[#All],[Return]:[Duration]], 5, FALSE))/1440</f>
        <v>0.83333333333333337</v>
      </c>
      <c r="O1004" t="s">
        <v>3971</v>
      </c>
    </row>
    <row r="1005" spans="1:15" x14ac:dyDescent="0.35">
      <c r="A1005" s="113"/>
      <c r="B1005" s="119"/>
      <c r="C1005" s="119"/>
      <c r="D1005" s="185" t="e">
        <f>IF(ISBLANK(RTATimings[[#This Row],[Vehicle No.]]), VLOOKUP(RTATimings[[#This Row],[Rotation Group]], Table9[#All], 4, FALSE), VLOOKUP(RTATimings[[#This Row],[Vehicle No.]], VehLicense,2,FALSE))</f>
        <v>#N/A</v>
      </c>
      <c r="E1005" s="126"/>
      <c r="F1005" s="185" t="e">
        <f>VLOOKUP(RTATimings[[#This Row],[Route Code]], TrueRouteCodes[], 2, FALSE)</f>
        <v>#N/A</v>
      </c>
      <c r="H1005" s="194" t="str">
        <f>REPLACE(SUBSTITUTE(SUBSTITUTE(SUBSTITUTE(SUBSTITUTE(SUBSTITUTE(TRIM(RTATimings[[#This Row],[Dep Txt]]), ": ",":"), "a.m", "AM",1), "p.m", "PM"),"  AM"," AM"),"  PM", " PM"), 9,100,"")</f>
        <v/>
      </c>
      <c r="I1005" s="195" t="e">
        <f>TIMEVALUE(RTATimings[[#This Row],[Dep Tm Txt]])</f>
        <v>#VALUE!</v>
      </c>
      <c r="N10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06" spans="1:15" x14ac:dyDescent="0.35">
      <c r="A1006" s="113"/>
      <c r="B1006" s="119"/>
      <c r="C1006" s="119"/>
      <c r="D1006" s="185" t="e">
        <f>IF(ISBLANK(RTATimings[[#This Row],[Vehicle No.]]), VLOOKUP(RTATimings[[#This Row],[Rotation Group]], Table9[#All], 4, FALSE), VLOOKUP(RTATimings[[#This Row],[Vehicle No.]], VehLicense,2,FALSE))</f>
        <v>#N/A</v>
      </c>
      <c r="E1006" s="126"/>
      <c r="F1006" s="185" t="e">
        <f>VLOOKUP(RTATimings[[#This Row],[Route Code]], TrueRouteCodes[], 2, FALSE)</f>
        <v>#N/A</v>
      </c>
      <c r="H1006" s="194" t="str">
        <f>REPLACE(SUBSTITUTE(SUBSTITUTE(SUBSTITUTE(SUBSTITUTE(SUBSTITUTE(TRIM(RTATimings[[#This Row],[Dep Txt]]), ": ",":"), "a.m", "AM",1), "p.m", "PM"),"  AM"," AM"),"  PM", " PM"), 9,100,"")</f>
        <v/>
      </c>
      <c r="I1006" s="195" t="e">
        <f>TIMEVALUE(RTATimings[[#This Row],[Dep Tm Txt]])</f>
        <v>#VALUE!</v>
      </c>
      <c r="N10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07" spans="1:15" x14ac:dyDescent="0.35">
      <c r="A1007" s="113"/>
      <c r="B1007" s="119"/>
      <c r="C1007" s="119"/>
      <c r="D1007" s="185" t="e">
        <f>IF(ISBLANK(RTATimings[[#This Row],[Vehicle No.]]), VLOOKUP(RTATimings[[#This Row],[Rotation Group]], Table9[#All], 4, FALSE), VLOOKUP(RTATimings[[#This Row],[Vehicle No.]], VehLicense,2,FALSE))</f>
        <v>#N/A</v>
      </c>
      <c r="E1007" s="126"/>
      <c r="F1007" s="185" t="e">
        <f>VLOOKUP(RTATimings[[#This Row],[Route Code]], TrueRouteCodes[], 2, FALSE)</f>
        <v>#N/A</v>
      </c>
      <c r="H1007" s="194" t="str">
        <f>REPLACE(SUBSTITUTE(SUBSTITUTE(SUBSTITUTE(SUBSTITUTE(SUBSTITUTE(TRIM(RTATimings[[#This Row],[Dep Txt]]), ": ",":"), "a.m", "AM",1), "p.m", "PM"),"  AM"," AM"),"  PM", " PM"), 9,100,"")</f>
        <v/>
      </c>
      <c r="I1007" s="195" t="e">
        <f>TIMEVALUE(RTATimings[[#This Row],[Dep Tm Txt]])</f>
        <v>#VALUE!</v>
      </c>
      <c r="N10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08" spans="1:15" x14ac:dyDescent="0.35">
      <c r="A1008" s="113"/>
      <c r="B1008" s="119"/>
      <c r="C1008" s="119"/>
      <c r="D1008" s="185" t="e">
        <f>IF(ISBLANK(RTATimings[[#This Row],[Vehicle No.]]), VLOOKUP(RTATimings[[#This Row],[Rotation Group]], Table9[#All], 4, FALSE), VLOOKUP(RTATimings[[#This Row],[Vehicle No.]], VehLicense,2,FALSE))</f>
        <v>#N/A</v>
      </c>
      <c r="E1008" s="126"/>
      <c r="F1008" s="185" t="e">
        <f>VLOOKUP(RTATimings[[#This Row],[Route Code]], TrueRouteCodes[], 2, FALSE)</f>
        <v>#N/A</v>
      </c>
      <c r="H1008" s="194" t="str">
        <f>REPLACE(SUBSTITUTE(SUBSTITUTE(SUBSTITUTE(SUBSTITUTE(SUBSTITUTE(TRIM(RTATimings[[#This Row],[Dep Txt]]), ": ",":"), "a.m", "AM",1), "p.m", "PM"),"  AM"," AM"),"  PM", " PM"), 9,100,"")</f>
        <v/>
      </c>
      <c r="I1008" s="195" t="e">
        <f>TIMEVALUE(RTATimings[[#This Row],[Dep Tm Txt]])</f>
        <v>#VALUE!</v>
      </c>
      <c r="N10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09" spans="1:14" x14ac:dyDescent="0.35">
      <c r="A1009" s="113"/>
      <c r="B1009" s="119"/>
      <c r="C1009" s="119"/>
      <c r="D1009" s="185" t="e">
        <f>IF(ISBLANK(RTATimings[[#This Row],[Vehicle No.]]), VLOOKUP(RTATimings[[#This Row],[Rotation Group]], Table9[#All], 4, FALSE), VLOOKUP(RTATimings[[#This Row],[Vehicle No.]], VehLicense,2,FALSE))</f>
        <v>#N/A</v>
      </c>
      <c r="E1009" s="126"/>
      <c r="F1009" s="185" t="e">
        <f>VLOOKUP(RTATimings[[#This Row],[Route Code]], TrueRouteCodes[], 2, FALSE)</f>
        <v>#N/A</v>
      </c>
      <c r="H1009" s="194" t="str">
        <f>REPLACE(SUBSTITUTE(SUBSTITUTE(SUBSTITUTE(SUBSTITUTE(SUBSTITUTE(TRIM(RTATimings[[#This Row],[Dep Txt]]), ": ",":"), "a.m", "AM",1), "p.m", "PM"),"  AM"," AM"),"  PM", " PM"), 9,100,"")</f>
        <v/>
      </c>
      <c r="I1009" s="195" t="e">
        <f>TIMEVALUE(RTATimings[[#This Row],[Dep Tm Txt]])</f>
        <v>#VALUE!</v>
      </c>
      <c r="N10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10" spans="1:14" x14ac:dyDescent="0.35">
      <c r="A1010" s="113"/>
      <c r="B1010" s="119"/>
      <c r="C1010" s="119"/>
      <c r="D1010" s="185" t="e">
        <f>IF(ISBLANK(RTATimings[[#This Row],[Vehicle No.]]), VLOOKUP(RTATimings[[#This Row],[Rotation Group]], Table9[#All], 4, FALSE), VLOOKUP(RTATimings[[#This Row],[Vehicle No.]], VehLicense,2,FALSE))</f>
        <v>#N/A</v>
      </c>
      <c r="E1010" s="126"/>
      <c r="F1010" s="185" t="e">
        <f>VLOOKUP(RTATimings[[#This Row],[Route Code]], TrueRouteCodes[], 2, FALSE)</f>
        <v>#N/A</v>
      </c>
      <c r="H1010" s="194" t="str">
        <f>REPLACE(SUBSTITUTE(SUBSTITUTE(SUBSTITUTE(SUBSTITUTE(SUBSTITUTE(TRIM(RTATimings[[#This Row],[Dep Txt]]), ": ",":"), "a.m", "AM",1), "p.m", "PM"),"  AM"," AM"),"  PM", " PM"), 9,100,"")</f>
        <v/>
      </c>
      <c r="I1010" s="195" t="e">
        <f>TIMEVALUE(RTATimings[[#This Row],[Dep Tm Txt]])</f>
        <v>#VALUE!</v>
      </c>
      <c r="N10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11" spans="1:14" x14ac:dyDescent="0.35">
      <c r="A1011" s="113"/>
      <c r="B1011" s="119"/>
      <c r="C1011" s="119"/>
      <c r="D1011" s="185" t="e">
        <f>IF(ISBLANK(RTATimings[[#This Row],[Vehicle No.]]), VLOOKUP(RTATimings[[#This Row],[Rotation Group]], Table9[#All], 4, FALSE), VLOOKUP(RTATimings[[#This Row],[Vehicle No.]], VehLicense,2,FALSE))</f>
        <v>#N/A</v>
      </c>
      <c r="E1011" s="126"/>
      <c r="F1011" s="185" t="e">
        <f>VLOOKUP(RTATimings[[#This Row],[Route Code]], TrueRouteCodes[], 2, FALSE)</f>
        <v>#N/A</v>
      </c>
      <c r="H1011" s="194" t="str">
        <f>REPLACE(SUBSTITUTE(SUBSTITUTE(SUBSTITUTE(SUBSTITUTE(SUBSTITUTE(TRIM(RTATimings[[#This Row],[Dep Txt]]), ": ",":"), "a.m", "AM",1), "p.m", "PM"),"  AM"," AM"),"  PM", " PM"), 9,100,"")</f>
        <v/>
      </c>
      <c r="I1011" s="195" t="e">
        <f>TIMEVALUE(RTATimings[[#This Row],[Dep Tm Txt]])</f>
        <v>#VALUE!</v>
      </c>
      <c r="N10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12" spans="1:14" x14ac:dyDescent="0.35">
      <c r="A1012" s="113"/>
      <c r="B1012" s="119"/>
      <c r="C1012" s="119"/>
      <c r="D1012" s="185" t="e">
        <f>IF(ISBLANK(RTATimings[[#This Row],[Vehicle No.]]), VLOOKUP(RTATimings[[#This Row],[Rotation Group]], Table9[#All], 4, FALSE), VLOOKUP(RTATimings[[#This Row],[Vehicle No.]], VehLicense,2,FALSE))</f>
        <v>#N/A</v>
      </c>
      <c r="E1012" s="126"/>
      <c r="F1012" s="185" t="e">
        <f>VLOOKUP(RTATimings[[#This Row],[Route Code]], TrueRouteCodes[], 2, FALSE)</f>
        <v>#N/A</v>
      </c>
      <c r="H1012" s="194" t="str">
        <f>REPLACE(SUBSTITUTE(SUBSTITUTE(SUBSTITUTE(SUBSTITUTE(SUBSTITUTE(TRIM(RTATimings[[#This Row],[Dep Txt]]), ": ",":"), "a.m", "AM",1), "p.m", "PM"),"  AM"," AM"),"  PM", " PM"), 9,100,"")</f>
        <v/>
      </c>
      <c r="I1012" s="195" t="e">
        <f>TIMEVALUE(RTATimings[[#This Row],[Dep Tm Txt]])</f>
        <v>#VALUE!</v>
      </c>
      <c r="N10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13" spans="1:14" x14ac:dyDescent="0.35">
      <c r="A1013" s="113"/>
      <c r="B1013" s="119"/>
      <c r="C1013" s="119"/>
      <c r="D1013" s="185" t="e">
        <f>IF(ISBLANK(RTATimings[[#This Row],[Vehicle No.]]), VLOOKUP(RTATimings[[#This Row],[Rotation Group]], Table9[#All], 4, FALSE), VLOOKUP(RTATimings[[#This Row],[Vehicle No.]], VehLicense,2,FALSE))</f>
        <v>#N/A</v>
      </c>
      <c r="E1013" s="126"/>
      <c r="F1013" s="185" t="e">
        <f>VLOOKUP(RTATimings[[#This Row],[Route Code]], TrueRouteCodes[], 2, FALSE)</f>
        <v>#N/A</v>
      </c>
      <c r="H1013" s="194" t="str">
        <f>REPLACE(SUBSTITUTE(SUBSTITUTE(SUBSTITUTE(SUBSTITUTE(SUBSTITUTE(TRIM(RTATimings[[#This Row],[Dep Txt]]), ": ",":"), "a.m", "AM",1), "p.m", "PM"),"  AM"," AM"),"  PM", " PM"), 9,100,"")</f>
        <v/>
      </c>
      <c r="I1013" s="195" t="e">
        <f>TIMEVALUE(RTATimings[[#This Row],[Dep Tm Txt]])</f>
        <v>#VALUE!</v>
      </c>
      <c r="N10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14" spans="1:14" x14ac:dyDescent="0.35">
      <c r="A1014" s="113"/>
      <c r="B1014" s="119"/>
      <c r="C1014" s="119"/>
      <c r="D1014" s="185" t="e">
        <f>IF(ISBLANK(RTATimings[[#This Row],[Vehicle No.]]), VLOOKUP(RTATimings[[#This Row],[Rotation Group]], Table9[#All], 4, FALSE), VLOOKUP(RTATimings[[#This Row],[Vehicle No.]], VehLicense,2,FALSE))</f>
        <v>#N/A</v>
      </c>
      <c r="E1014" s="126"/>
      <c r="F1014" s="185" t="e">
        <f>VLOOKUP(RTATimings[[#This Row],[Route Code]], TrueRouteCodes[], 2, FALSE)</f>
        <v>#N/A</v>
      </c>
      <c r="H1014" s="194" t="str">
        <f>REPLACE(SUBSTITUTE(SUBSTITUTE(SUBSTITUTE(SUBSTITUTE(SUBSTITUTE(TRIM(RTATimings[[#This Row],[Dep Txt]]), ": ",":"), "a.m", "AM",1), "p.m", "PM"),"  AM"," AM"),"  PM", " PM"), 9,100,"")</f>
        <v/>
      </c>
      <c r="I1014" s="195" t="e">
        <f>TIMEVALUE(RTATimings[[#This Row],[Dep Tm Txt]])</f>
        <v>#VALUE!</v>
      </c>
      <c r="N10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15" spans="1:14" x14ac:dyDescent="0.35">
      <c r="A1015" s="113"/>
      <c r="B1015" s="119"/>
      <c r="C1015" s="119"/>
      <c r="D1015" s="185" t="e">
        <f>IF(ISBLANK(RTATimings[[#This Row],[Vehicle No.]]), VLOOKUP(RTATimings[[#This Row],[Rotation Group]], Table9[#All], 4, FALSE), VLOOKUP(RTATimings[[#This Row],[Vehicle No.]], VehLicense,2,FALSE))</f>
        <v>#N/A</v>
      </c>
      <c r="E1015" s="126"/>
      <c r="F1015" s="185" t="e">
        <f>VLOOKUP(RTATimings[[#This Row],[Route Code]], TrueRouteCodes[], 2, FALSE)</f>
        <v>#N/A</v>
      </c>
      <c r="H1015" s="194" t="str">
        <f>REPLACE(SUBSTITUTE(SUBSTITUTE(SUBSTITUTE(SUBSTITUTE(SUBSTITUTE(TRIM(RTATimings[[#This Row],[Dep Txt]]), ": ",":"), "a.m", "AM",1), "p.m", "PM"),"  AM"," AM"),"  PM", " PM"), 9,100,"")</f>
        <v/>
      </c>
      <c r="I1015" s="195" t="e">
        <f>TIMEVALUE(RTATimings[[#This Row],[Dep Tm Txt]])</f>
        <v>#VALUE!</v>
      </c>
      <c r="N10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16" spans="1:14" x14ac:dyDescent="0.35">
      <c r="A1016" s="113"/>
      <c r="B1016" s="119"/>
      <c r="C1016" s="119"/>
      <c r="D1016" s="185" t="e">
        <f>IF(ISBLANK(RTATimings[[#This Row],[Vehicle No.]]), VLOOKUP(RTATimings[[#This Row],[Rotation Group]], Table9[#All], 4, FALSE), VLOOKUP(RTATimings[[#This Row],[Vehicle No.]], VehLicense,2,FALSE))</f>
        <v>#N/A</v>
      </c>
      <c r="E1016" s="126"/>
      <c r="F1016" s="185" t="e">
        <f>VLOOKUP(RTATimings[[#This Row],[Route Code]], TrueRouteCodes[], 2, FALSE)</f>
        <v>#N/A</v>
      </c>
      <c r="H1016" s="194" t="str">
        <f>REPLACE(SUBSTITUTE(SUBSTITUTE(SUBSTITUTE(SUBSTITUTE(SUBSTITUTE(TRIM(RTATimings[[#This Row],[Dep Txt]]), ": ",":"), "a.m", "AM",1), "p.m", "PM"),"  AM"," AM"),"  PM", " PM"), 9,100,"")</f>
        <v/>
      </c>
      <c r="I1016" s="195" t="e">
        <f>TIMEVALUE(RTATimings[[#This Row],[Dep Tm Txt]])</f>
        <v>#VALUE!</v>
      </c>
      <c r="N10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17" spans="1:14" x14ac:dyDescent="0.35">
      <c r="A1017" s="113"/>
      <c r="B1017" s="119"/>
      <c r="C1017" s="119"/>
      <c r="D1017" s="185" t="e">
        <f>IF(ISBLANK(RTATimings[[#This Row],[Vehicle No.]]), VLOOKUP(RTATimings[[#This Row],[Rotation Group]], Table9[#All], 4, FALSE), VLOOKUP(RTATimings[[#This Row],[Vehicle No.]], VehLicense,2,FALSE))</f>
        <v>#N/A</v>
      </c>
      <c r="E1017" s="126"/>
      <c r="F1017" s="185" t="e">
        <f>VLOOKUP(RTATimings[[#This Row],[Route Code]], TrueRouteCodes[], 2, FALSE)</f>
        <v>#N/A</v>
      </c>
      <c r="H1017" s="194" t="str">
        <f>REPLACE(SUBSTITUTE(SUBSTITUTE(SUBSTITUTE(SUBSTITUTE(SUBSTITUTE(TRIM(RTATimings[[#This Row],[Dep Txt]]), ": ",":"), "a.m", "AM",1), "p.m", "PM"),"  AM"," AM"),"  PM", " PM"), 9,100,"")</f>
        <v/>
      </c>
      <c r="I1017" s="195" t="e">
        <f>TIMEVALUE(RTATimings[[#This Row],[Dep Tm Txt]])</f>
        <v>#VALUE!</v>
      </c>
      <c r="N10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18" spans="1:14" x14ac:dyDescent="0.35">
      <c r="A1018" s="113"/>
      <c r="B1018" s="119"/>
      <c r="C1018" s="119"/>
      <c r="D1018" s="185" t="e">
        <f>IF(ISBLANK(RTATimings[[#This Row],[Vehicle No.]]), VLOOKUP(RTATimings[[#This Row],[Rotation Group]], Table9[#All], 4, FALSE), VLOOKUP(RTATimings[[#This Row],[Vehicle No.]], VehLicense,2,FALSE))</f>
        <v>#N/A</v>
      </c>
      <c r="E1018" s="126"/>
      <c r="F1018" s="185" t="e">
        <f>VLOOKUP(RTATimings[[#This Row],[Route Code]], TrueRouteCodes[], 2, FALSE)</f>
        <v>#N/A</v>
      </c>
      <c r="H1018" s="194" t="str">
        <f>REPLACE(SUBSTITUTE(SUBSTITUTE(SUBSTITUTE(SUBSTITUTE(SUBSTITUTE(TRIM(RTATimings[[#This Row],[Dep Txt]]), ": ",":"), "a.m", "AM",1), "p.m", "PM"),"  AM"," AM"),"  PM", " PM"), 9,100,"")</f>
        <v/>
      </c>
      <c r="I1018" s="195" t="e">
        <f>TIMEVALUE(RTATimings[[#This Row],[Dep Tm Txt]])</f>
        <v>#VALUE!</v>
      </c>
      <c r="N10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19" spans="1:14" x14ac:dyDescent="0.35">
      <c r="A1019" s="113"/>
      <c r="B1019" s="119"/>
      <c r="C1019" s="119"/>
      <c r="D1019" s="185" t="e">
        <f>IF(ISBLANK(RTATimings[[#This Row],[Vehicle No.]]), VLOOKUP(RTATimings[[#This Row],[Rotation Group]], Table9[#All], 4, FALSE), VLOOKUP(RTATimings[[#This Row],[Vehicle No.]], VehLicense,2,FALSE))</f>
        <v>#N/A</v>
      </c>
      <c r="E1019" s="126"/>
      <c r="F1019" s="185" t="e">
        <f>VLOOKUP(RTATimings[[#This Row],[Route Code]], TrueRouteCodes[], 2, FALSE)</f>
        <v>#N/A</v>
      </c>
      <c r="H1019" s="194" t="str">
        <f>REPLACE(SUBSTITUTE(SUBSTITUTE(SUBSTITUTE(SUBSTITUTE(SUBSTITUTE(TRIM(RTATimings[[#This Row],[Dep Txt]]), ": ",":"), "a.m", "AM",1), "p.m", "PM"),"  AM"," AM"),"  PM", " PM"), 9,100,"")</f>
        <v/>
      </c>
      <c r="I1019" s="195" t="e">
        <f>TIMEVALUE(RTATimings[[#This Row],[Dep Tm Txt]])</f>
        <v>#VALUE!</v>
      </c>
      <c r="N10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20" spans="1:14" x14ac:dyDescent="0.35">
      <c r="A1020" s="113"/>
      <c r="B1020" s="119"/>
      <c r="C1020" s="119"/>
      <c r="D1020" s="185" t="e">
        <f>IF(ISBLANK(RTATimings[[#This Row],[Vehicle No.]]), VLOOKUP(RTATimings[[#This Row],[Rotation Group]], Table9[#All], 4, FALSE), VLOOKUP(RTATimings[[#This Row],[Vehicle No.]], VehLicense,2,FALSE))</f>
        <v>#N/A</v>
      </c>
      <c r="E1020" s="126"/>
      <c r="F1020" s="185" t="e">
        <f>VLOOKUP(RTATimings[[#This Row],[Route Code]], TrueRouteCodes[], 2, FALSE)</f>
        <v>#N/A</v>
      </c>
      <c r="H1020" s="194" t="str">
        <f>REPLACE(SUBSTITUTE(SUBSTITUTE(SUBSTITUTE(SUBSTITUTE(SUBSTITUTE(TRIM(RTATimings[[#This Row],[Dep Txt]]), ": ",":"), "a.m", "AM",1), "p.m", "PM"),"  AM"," AM"),"  PM", " PM"), 9,100,"")</f>
        <v/>
      </c>
      <c r="I1020" s="195" t="e">
        <f>TIMEVALUE(RTATimings[[#This Row],[Dep Tm Txt]])</f>
        <v>#VALUE!</v>
      </c>
      <c r="N10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21" spans="1:14" x14ac:dyDescent="0.35">
      <c r="A1021" s="113"/>
      <c r="B1021" s="119"/>
      <c r="C1021" s="119"/>
      <c r="D1021" s="185" t="e">
        <f>IF(ISBLANK(RTATimings[[#This Row],[Vehicle No.]]), VLOOKUP(RTATimings[[#This Row],[Rotation Group]], Table9[#All], 4, FALSE), VLOOKUP(RTATimings[[#This Row],[Vehicle No.]], VehLicense,2,FALSE))</f>
        <v>#N/A</v>
      </c>
      <c r="E1021" s="126"/>
      <c r="F1021" s="185" t="e">
        <f>VLOOKUP(RTATimings[[#This Row],[Route Code]], TrueRouteCodes[], 2, FALSE)</f>
        <v>#N/A</v>
      </c>
      <c r="H1021" s="194" t="str">
        <f>REPLACE(SUBSTITUTE(SUBSTITUTE(SUBSTITUTE(SUBSTITUTE(SUBSTITUTE(TRIM(RTATimings[[#This Row],[Dep Txt]]), ": ",":"), "a.m", "AM",1), "p.m", "PM"),"  AM"," AM"),"  PM", " PM"), 9,100,"")</f>
        <v/>
      </c>
      <c r="I1021" s="195" t="e">
        <f>TIMEVALUE(RTATimings[[#This Row],[Dep Tm Txt]])</f>
        <v>#VALUE!</v>
      </c>
      <c r="N10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22" spans="1:14" x14ac:dyDescent="0.35">
      <c r="A1022" s="113"/>
      <c r="B1022" s="119"/>
      <c r="C1022" s="119"/>
      <c r="D1022" s="185" t="e">
        <f>IF(ISBLANK(RTATimings[[#This Row],[Vehicle No.]]), VLOOKUP(RTATimings[[#This Row],[Rotation Group]], Table9[#All], 4, FALSE), VLOOKUP(RTATimings[[#This Row],[Vehicle No.]], VehLicense,2,FALSE))</f>
        <v>#N/A</v>
      </c>
      <c r="E1022" s="126"/>
      <c r="F1022" s="185" t="e">
        <f>VLOOKUP(RTATimings[[#This Row],[Route Code]], TrueRouteCodes[], 2, FALSE)</f>
        <v>#N/A</v>
      </c>
      <c r="H1022" s="194" t="str">
        <f>REPLACE(SUBSTITUTE(SUBSTITUTE(SUBSTITUTE(SUBSTITUTE(SUBSTITUTE(TRIM(RTATimings[[#This Row],[Dep Txt]]), ": ",":"), "a.m", "AM",1), "p.m", "PM"),"  AM"," AM"),"  PM", " PM"), 9,100,"")</f>
        <v/>
      </c>
      <c r="I1022" s="195" t="e">
        <f>TIMEVALUE(RTATimings[[#This Row],[Dep Tm Txt]])</f>
        <v>#VALUE!</v>
      </c>
      <c r="N10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23" spans="1:14" x14ac:dyDescent="0.35">
      <c r="A1023" s="113"/>
      <c r="B1023" s="119"/>
      <c r="C1023" s="119"/>
      <c r="D1023" s="185" t="e">
        <f>IF(ISBLANK(RTATimings[[#This Row],[Vehicle No.]]), VLOOKUP(RTATimings[[#This Row],[Rotation Group]], Table9[#All], 4, FALSE), VLOOKUP(RTATimings[[#This Row],[Vehicle No.]], VehLicense,2,FALSE))</f>
        <v>#N/A</v>
      </c>
      <c r="E1023" s="126"/>
      <c r="F1023" s="185" t="e">
        <f>VLOOKUP(RTATimings[[#This Row],[Route Code]], TrueRouteCodes[], 2, FALSE)</f>
        <v>#N/A</v>
      </c>
      <c r="H1023" s="194" t="str">
        <f>REPLACE(SUBSTITUTE(SUBSTITUTE(SUBSTITUTE(SUBSTITUTE(SUBSTITUTE(TRIM(RTATimings[[#This Row],[Dep Txt]]), ": ",":"), "a.m", "AM",1), "p.m", "PM"),"  AM"," AM"),"  PM", " PM"), 9,100,"")</f>
        <v/>
      </c>
      <c r="I1023" s="195" t="e">
        <f>TIMEVALUE(RTATimings[[#This Row],[Dep Tm Txt]])</f>
        <v>#VALUE!</v>
      </c>
      <c r="N10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24" spans="1:14" x14ac:dyDescent="0.35">
      <c r="A1024" s="113"/>
      <c r="B1024" s="119"/>
      <c r="C1024" s="119"/>
      <c r="D1024" s="185" t="e">
        <f>IF(ISBLANK(RTATimings[[#This Row],[Vehicle No.]]), VLOOKUP(RTATimings[[#This Row],[Rotation Group]], Table9[#All], 4, FALSE), VLOOKUP(RTATimings[[#This Row],[Vehicle No.]], VehLicense,2,FALSE))</f>
        <v>#N/A</v>
      </c>
      <c r="E1024" s="126"/>
      <c r="F1024" s="185" t="e">
        <f>VLOOKUP(RTATimings[[#This Row],[Route Code]], TrueRouteCodes[], 2, FALSE)</f>
        <v>#N/A</v>
      </c>
      <c r="H1024" s="194" t="str">
        <f>REPLACE(SUBSTITUTE(SUBSTITUTE(SUBSTITUTE(SUBSTITUTE(SUBSTITUTE(TRIM(RTATimings[[#This Row],[Dep Txt]]), ": ",":"), "a.m", "AM",1), "p.m", "PM"),"  AM"," AM"),"  PM", " PM"), 9,100,"")</f>
        <v/>
      </c>
      <c r="I1024" s="195" t="e">
        <f>TIMEVALUE(RTATimings[[#This Row],[Dep Tm Txt]])</f>
        <v>#VALUE!</v>
      </c>
      <c r="N10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25" spans="1:14" x14ac:dyDescent="0.35">
      <c r="A1025" s="113"/>
      <c r="B1025" s="119"/>
      <c r="C1025" s="119"/>
      <c r="D1025" s="185" t="e">
        <f>IF(ISBLANK(RTATimings[[#This Row],[Vehicle No.]]), VLOOKUP(RTATimings[[#This Row],[Rotation Group]], Table9[#All], 4, FALSE), VLOOKUP(RTATimings[[#This Row],[Vehicle No.]], VehLicense,2,FALSE))</f>
        <v>#N/A</v>
      </c>
      <c r="E1025" s="126"/>
      <c r="F1025" s="185" t="e">
        <f>VLOOKUP(RTATimings[[#This Row],[Route Code]], TrueRouteCodes[], 2, FALSE)</f>
        <v>#N/A</v>
      </c>
      <c r="H1025" s="194" t="str">
        <f>REPLACE(SUBSTITUTE(SUBSTITUTE(SUBSTITUTE(SUBSTITUTE(SUBSTITUTE(TRIM(RTATimings[[#This Row],[Dep Txt]]), ": ",":"), "a.m", "AM",1), "p.m", "PM"),"  AM"," AM"),"  PM", " PM"), 9,100,"")</f>
        <v/>
      </c>
      <c r="I1025" s="195" t="e">
        <f>TIMEVALUE(RTATimings[[#This Row],[Dep Tm Txt]])</f>
        <v>#VALUE!</v>
      </c>
      <c r="N10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26" spans="1:14" x14ac:dyDescent="0.35">
      <c r="A1026" s="113"/>
      <c r="B1026" s="119"/>
      <c r="C1026" s="119"/>
      <c r="D1026" s="185" t="e">
        <f>IF(ISBLANK(RTATimings[[#This Row],[Vehicle No.]]), VLOOKUP(RTATimings[[#This Row],[Rotation Group]], Table9[#All], 4, FALSE), VLOOKUP(RTATimings[[#This Row],[Vehicle No.]], VehLicense,2,FALSE))</f>
        <v>#N/A</v>
      </c>
      <c r="E1026" s="126"/>
      <c r="F1026" s="185" t="e">
        <f>VLOOKUP(RTATimings[[#This Row],[Route Code]], TrueRouteCodes[], 2, FALSE)</f>
        <v>#N/A</v>
      </c>
      <c r="H1026" s="194" t="str">
        <f>REPLACE(SUBSTITUTE(SUBSTITUTE(SUBSTITUTE(SUBSTITUTE(SUBSTITUTE(TRIM(RTATimings[[#This Row],[Dep Txt]]), ": ",":"), "a.m", "AM",1), "p.m", "PM"),"  AM"," AM"),"  PM", " PM"), 9,100,"")</f>
        <v/>
      </c>
      <c r="I1026" s="195" t="e">
        <f>TIMEVALUE(RTATimings[[#This Row],[Dep Tm Txt]])</f>
        <v>#VALUE!</v>
      </c>
      <c r="N10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27" spans="1:14" x14ac:dyDescent="0.35">
      <c r="A1027" s="113"/>
      <c r="B1027" s="119"/>
      <c r="C1027" s="119"/>
      <c r="D1027" s="185" t="e">
        <f>IF(ISBLANK(RTATimings[[#This Row],[Vehicle No.]]), VLOOKUP(RTATimings[[#This Row],[Rotation Group]], Table9[#All], 4, FALSE), VLOOKUP(RTATimings[[#This Row],[Vehicle No.]], VehLicense,2,FALSE))</f>
        <v>#N/A</v>
      </c>
      <c r="E1027" s="126"/>
      <c r="F1027" s="185" t="e">
        <f>VLOOKUP(RTATimings[[#This Row],[Route Code]], TrueRouteCodes[], 2, FALSE)</f>
        <v>#N/A</v>
      </c>
      <c r="H1027" s="194" t="str">
        <f>REPLACE(SUBSTITUTE(SUBSTITUTE(SUBSTITUTE(SUBSTITUTE(SUBSTITUTE(TRIM(RTATimings[[#This Row],[Dep Txt]]), ": ",":"), "a.m", "AM",1), "p.m", "PM"),"  AM"," AM"),"  PM", " PM"), 9,100,"")</f>
        <v/>
      </c>
      <c r="I1027" s="195" t="e">
        <f>TIMEVALUE(RTATimings[[#This Row],[Dep Tm Txt]])</f>
        <v>#VALUE!</v>
      </c>
      <c r="N10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28" spans="1:14" x14ac:dyDescent="0.35">
      <c r="A1028" s="113"/>
      <c r="B1028" s="119"/>
      <c r="C1028" s="119"/>
      <c r="D1028" s="185" t="e">
        <f>IF(ISBLANK(RTATimings[[#This Row],[Vehicle No.]]), VLOOKUP(RTATimings[[#This Row],[Rotation Group]], Table9[#All], 4, FALSE), VLOOKUP(RTATimings[[#This Row],[Vehicle No.]], VehLicense,2,FALSE))</f>
        <v>#N/A</v>
      </c>
      <c r="E1028" s="126"/>
      <c r="F1028" s="185" t="e">
        <f>VLOOKUP(RTATimings[[#This Row],[Route Code]], TrueRouteCodes[], 2, FALSE)</f>
        <v>#N/A</v>
      </c>
      <c r="H1028" s="194" t="str">
        <f>REPLACE(SUBSTITUTE(SUBSTITUTE(SUBSTITUTE(SUBSTITUTE(SUBSTITUTE(TRIM(RTATimings[[#This Row],[Dep Txt]]), ": ",":"), "a.m", "AM",1), "p.m", "PM"),"  AM"," AM"),"  PM", " PM"), 9,100,"")</f>
        <v/>
      </c>
      <c r="I1028" s="195" t="e">
        <f>TIMEVALUE(RTATimings[[#This Row],[Dep Tm Txt]])</f>
        <v>#VALUE!</v>
      </c>
      <c r="N10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29" spans="1:14" x14ac:dyDescent="0.35">
      <c r="A1029" s="113"/>
      <c r="B1029" s="119"/>
      <c r="C1029" s="119"/>
      <c r="D1029" s="185" t="e">
        <f>IF(ISBLANK(RTATimings[[#This Row],[Vehicle No.]]), VLOOKUP(RTATimings[[#This Row],[Rotation Group]], Table9[#All], 4, FALSE), VLOOKUP(RTATimings[[#This Row],[Vehicle No.]], VehLicense,2,FALSE))</f>
        <v>#N/A</v>
      </c>
      <c r="E1029" s="126"/>
      <c r="F1029" s="185" t="e">
        <f>VLOOKUP(RTATimings[[#This Row],[Route Code]], TrueRouteCodes[], 2, FALSE)</f>
        <v>#N/A</v>
      </c>
      <c r="H1029" s="194" t="str">
        <f>REPLACE(SUBSTITUTE(SUBSTITUTE(SUBSTITUTE(SUBSTITUTE(SUBSTITUTE(TRIM(RTATimings[[#This Row],[Dep Txt]]), ": ",":"), "a.m", "AM",1), "p.m", "PM"),"  AM"," AM"),"  PM", " PM"), 9,100,"")</f>
        <v/>
      </c>
      <c r="I1029" s="195" t="e">
        <f>TIMEVALUE(RTATimings[[#This Row],[Dep Tm Txt]])</f>
        <v>#VALUE!</v>
      </c>
      <c r="N10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30" spans="1:14" x14ac:dyDescent="0.35">
      <c r="A1030" s="113"/>
      <c r="B1030" s="119"/>
      <c r="C1030" s="119"/>
      <c r="D1030" s="185" t="e">
        <f>IF(ISBLANK(RTATimings[[#This Row],[Vehicle No.]]), VLOOKUP(RTATimings[[#This Row],[Rotation Group]], Table9[#All], 4, FALSE), VLOOKUP(RTATimings[[#This Row],[Vehicle No.]], VehLicense,2,FALSE))</f>
        <v>#N/A</v>
      </c>
      <c r="E1030" s="126"/>
      <c r="F1030" s="185" t="e">
        <f>VLOOKUP(RTATimings[[#This Row],[Route Code]], TrueRouteCodes[], 2, FALSE)</f>
        <v>#N/A</v>
      </c>
      <c r="H1030" s="194" t="str">
        <f>REPLACE(SUBSTITUTE(SUBSTITUTE(SUBSTITUTE(SUBSTITUTE(SUBSTITUTE(TRIM(RTATimings[[#This Row],[Dep Txt]]), ": ",":"), "a.m", "AM",1), "p.m", "PM"),"  AM"," AM"),"  PM", " PM"), 9,100,"")</f>
        <v/>
      </c>
      <c r="I1030" s="195" t="e">
        <f>TIMEVALUE(RTATimings[[#This Row],[Dep Tm Txt]])</f>
        <v>#VALUE!</v>
      </c>
      <c r="N10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31" spans="1:14" x14ac:dyDescent="0.35">
      <c r="A1031" s="113"/>
      <c r="B1031" s="119"/>
      <c r="C1031" s="119"/>
      <c r="D1031" s="185" t="e">
        <f>IF(ISBLANK(RTATimings[[#This Row],[Vehicle No.]]), VLOOKUP(RTATimings[[#This Row],[Rotation Group]], Table9[#All], 4, FALSE), VLOOKUP(RTATimings[[#This Row],[Vehicle No.]], VehLicense,2,FALSE))</f>
        <v>#N/A</v>
      </c>
      <c r="E1031" s="126"/>
      <c r="F1031" s="185" t="e">
        <f>VLOOKUP(RTATimings[[#This Row],[Route Code]], TrueRouteCodes[], 2, FALSE)</f>
        <v>#N/A</v>
      </c>
      <c r="H1031" s="194" t="str">
        <f>REPLACE(SUBSTITUTE(SUBSTITUTE(SUBSTITUTE(SUBSTITUTE(SUBSTITUTE(TRIM(RTATimings[[#This Row],[Dep Txt]]), ": ",":"), "a.m", "AM",1), "p.m", "PM"),"  AM"," AM"),"  PM", " PM"), 9,100,"")</f>
        <v/>
      </c>
      <c r="I1031" s="195" t="e">
        <f>TIMEVALUE(RTATimings[[#This Row],[Dep Tm Txt]])</f>
        <v>#VALUE!</v>
      </c>
      <c r="N10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32" spans="1:14" x14ac:dyDescent="0.35">
      <c r="A1032" s="113"/>
      <c r="B1032" s="119"/>
      <c r="C1032" s="119"/>
      <c r="D1032" s="185" t="e">
        <f>IF(ISBLANK(RTATimings[[#This Row],[Vehicle No.]]), VLOOKUP(RTATimings[[#This Row],[Rotation Group]], Table9[#All], 4, FALSE), VLOOKUP(RTATimings[[#This Row],[Vehicle No.]], VehLicense,2,FALSE))</f>
        <v>#N/A</v>
      </c>
      <c r="E1032" s="126"/>
      <c r="F1032" s="185" t="e">
        <f>VLOOKUP(RTATimings[[#This Row],[Route Code]], TrueRouteCodes[], 2, FALSE)</f>
        <v>#N/A</v>
      </c>
      <c r="H1032" s="194" t="str">
        <f>REPLACE(SUBSTITUTE(SUBSTITUTE(SUBSTITUTE(SUBSTITUTE(SUBSTITUTE(TRIM(RTATimings[[#This Row],[Dep Txt]]), ": ",":"), "a.m", "AM",1), "p.m", "PM"),"  AM"," AM"),"  PM", " PM"), 9,100,"")</f>
        <v/>
      </c>
      <c r="I1032" s="195" t="e">
        <f>TIMEVALUE(RTATimings[[#This Row],[Dep Tm Txt]])</f>
        <v>#VALUE!</v>
      </c>
      <c r="N10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33" spans="1:14" x14ac:dyDescent="0.35">
      <c r="A1033" s="113"/>
      <c r="B1033" s="119"/>
      <c r="C1033" s="119"/>
      <c r="D1033" s="185" t="e">
        <f>IF(ISBLANK(RTATimings[[#This Row],[Vehicle No.]]), VLOOKUP(RTATimings[[#This Row],[Rotation Group]], Table9[#All], 4, FALSE), VLOOKUP(RTATimings[[#This Row],[Vehicle No.]], VehLicense,2,FALSE))</f>
        <v>#N/A</v>
      </c>
      <c r="E1033" s="126"/>
      <c r="F1033" s="185" t="e">
        <f>VLOOKUP(RTATimings[[#This Row],[Route Code]], TrueRouteCodes[], 2, FALSE)</f>
        <v>#N/A</v>
      </c>
      <c r="H1033" s="194" t="str">
        <f>REPLACE(SUBSTITUTE(SUBSTITUTE(SUBSTITUTE(SUBSTITUTE(SUBSTITUTE(TRIM(RTATimings[[#This Row],[Dep Txt]]), ": ",":"), "a.m", "AM",1), "p.m", "PM"),"  AM"," AM"),"  PM", " PM"), 9,100,"")</f>
        <v/>
      </c>
      <c r="I1033" s="195" t="e">
        <f>TIMEVALUE(RTATimings[[#This Row],[Dep Tm Txt]])</f>
        <v>#VALUE!</v>
      </c>
      <c r="N10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34" spans="1:14" x14ac:dyDescent="0.35">
      <c r="A1034" s="113"/>
      <c r="B1034" s="119"/>
      <c r="C1034" s="119"/>
      <c r="D1034" s="185" t="e">
        <f>IF(ISBLANK(RTATimings[[#This Row],[Vehicle No.]]), VLOOKUP(RTATimings[[#This Row],[Rotation Group]], Table9[#All], 4, FALSE), VLOOKUP(RTATimings[[#This Row],[Vehicle No.]], VehLicense,2,FALSE))</f>
        <v>#N/A</v>
      </c>
      <c r="E1034" s="126"/>
      <c r="F1034" s="185" t="e">
        <f>VLOOKUP(RTATimings[[#This Row],[Route Code]], TrueRouteCodes[], 2, FALSE)</f>
        <v>#N/A</v>
      </c>
      <c r="H1034" s="194" t="str">
        <f>REPLACE(SUBSTITUTE(SUBSTITUTE(SUBSTITUTE(SUBSTITUTE(SUBSTITUTE(TRIM(RTATimings[[#This Row],[Dep Txt]]), ": ",":"), "a.m", "AM",1), "p.m", "PM"),"  AM"," AM"),"  PM", " PM"), 9,100,"")</f>
        <v/>
      </c>
      <c r="I1034" s="195" t="e">
        <f>TIMEVALUE(RTATimings[[#This Row],[Dep Tm Txt]])</f>
        <v>#VALUE!</v>
      </c>
      <c r="N10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35" spans="1:14" x14ac:dyDescent="0.35">
      <c r="A1035" s="113"/>
      <c r="B1035" s="119"/>
      <c r="C1035" s="119"/>
      <c r="D1035" s="185" t="e">
        <f>IF(ISBLANK(RTATimings[[#This Row],[Vehicle No.]]), VLOOKUP(RTATimings[[#This Row],[Rotation Group]], Table9[#All], 4, FALSE), VLOOKUP(RTATimings[[#This Row],[Vehicle No.]], VehLicense,2,FALSE))</f>
        <v>#N/A</v>
      </c>
      <c r="E1035" s="126"/>
      <c r="F1035" s="185" t="e">
        <f>VLOOKUP(RTATimings[[#This Row],[Route Code]], TrueRouteCodes[], 2, FALSE)</f>
        <v>#N/A</v>
      </c>
      <c r="H1035" s="194" t="str">
        <f>REPLACE(SUBSTITUTE(SUBSTITUTE(SUBSTITUTE(SUBSTITUTE(SUBSTITUTE(TRIM(RTATimings[[#This Row],[Dep Txt]]), ": ",":"), "a.m", "AM",1), "p.m", "PM"),"  AM"," AM"),"  PM", " PM"), 9,100,"")</f>
        <v/>
      </c>
      <c r="I1035" s="195" t="e">
        <f>TIMEVALUE(RTATimings[[#This Row],[Dep Tm Txt]])</f>
        <v>#VALUE!</v>
      </c>
      <c r="N10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36" spans="1:14" x14ac:dyDescent="0.35">
      <c r="A1036" s="113"/>
      <c r="B1036" s="119"/>
      <c r="C1036" s="119"/>
      <c r="D1036" s="185" t="e">
        <f>IF(ISBLANK(RTATimings[[#This Row],[Vehicle No.]]), VLOOKUP(RTATimings[[#This Row],[Rotation Group]], Table9[#All], 4, FALSE), VLOOKUP(RTATimings[[#This Row],[Vehicle No.]], VehLicense,2,FALSE))</f>
        <v>#N/A</v>
      </c>
      <c r="E1036" s="126"/>
      <c r="F1036" s="185" t="e">
        <f>VLOOKUP(RTATimings[[#This Row],[Route Code]], TrueRouteCodes[], 2, FALSE)</f>
        <v>#N/A</v>
      </c>
      <c r="H1036" s="194" t="str">
        <f>REPLACE(SUBSTITUTE(SUBSTITUTE(SUBSTITUTE(SUBSTITUTE(SUBSTITUTE(TRIM(RTATimings[[#This Row],[Dep Txt]]), ": ",":"), "a.m", "AM",1), "p.m", "PM"),"  AM"," AM"),"  PM", " PM"), 9,100,"")</f>
        <v/>
      </c>
      <c r="I1036" s="195" t="e">
        <f>TIMEVALUE(RTATimings[[#This Row],[Dep Tm Txt]])</f>
        <v>#VALUE!</v>
      </c>
      <c r="N10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37" spans="1:14" x14ac:dyDescent="0.35">
      <c r="A1037" s="113"/>
      <c r="B1037" s="119"/>
      <c r="C1037" s="119"/>
      <c r="D1037" s="185" t="e">
        <f>IF(ISBLANK(RTATimings[[#This Row],[Vehicle No.]]), VLOOKUP(RTATimings[[#This Row],[Rotation Group]], Table9[#All], 4, FALSE), VLOOKUP(RTATimings[[#This Row],[Vehicle No.]], VehLicense,2,FALSE))</f>
        <v>#N/A</v>
      </c>
      <c r="E1037" s="126"/>
      <c r="F1037" s="185" t="e">
        <f>VLOOKUP(RTATimings[[#This Row],[Route Code]], TrueRouteCodes[], 2, FALSE)</f>
        <v>#N/A</v>
      </c>
      <c r="H1037" s="194" t="str">
        <f>REPLACE(SUBSTITUTE(SUBSTITUTE(SUBSTITUTE(SUBSTITUTE(SUBSTITUTE(TRIM(RTATimings[[#This Row],[Dep Txt]]), ": ",":"), "a.m", "AM",1), "p.m", "PM"),"  AM"," AM"),"  PM", " PM"), 9,100,"")</f>
        <v/>
      </c>
      <c r="I1037" s="195" t="e">
        <f>TIMEVALUE(RTATimings[[#This Row],[Dep Tm Txt]])</f>
        <v>#VALUE!</v>
      </c>
      <c r="N10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38" spans="1:14" x14ac:dyDescent="0.35">
      <c r="A1038" s="113"/>
      <c r="B1038" s="119"/>
      <c r="C1038" s="119"/>
      <c r="D1038" s="185" t="e">
        <f>IF(ISBLANK(RTATimings[[#This Row],[Vehicle No.]]), VLOOKUP(RTATimings[[#This Row],[Rotation Group]], Table9[#All], 4, FALSE), VLOOKUP(RTATimings[[#This Row],[Vehicle No.]], VehLicense,2,FALSE))</f>
        <v>#N/A</v>
      </c>
      <c r="E1038" s="126"/>
      <c r="F1038" s="185" t="e">
        <f>VLOOKUP(RTATimings[[#This Row],[Route Code]], TrueRouteCodes[], 2, FALSE)</f>
        <v>#N/A</v>
      </c>
      <c r="H1038" s="194" t="str">
        <f>REPLACE(SUBSTITUTE(SUBSTITUTE(SUBSTITUTE(SUBSTITUTE(SUBSTITUTE(TRIM(RTATimings[[#This Row],[Dep Txt]]), ": ",":"), "a.m", "AM",1), "p.m", "PM"),"  AM"," AM"),"  PM", " PM"), 9,100,"")</f>
        <v/>
      </c>
      <c r="I1038" s="195" t="e">
        <f>TIMEVALUE(RTATimings[[#This Row],[Dep Tm Txt]])</f>
        <v>#VALUE!</v>
      </c>
      <c r="N10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39" spans="1:14" x14ac:dyDescent="0.35">
      <c r="A1039" s="113"/>
      <c r="B1039" s="119"/>
      <c r="C1039" s="119"/>
      <c r="D1039" s="185" t="e">
        <f>IF(ISBLANK(RTATimings[[#This Row],[Vehicle No.]]), VLOOKUP(RTATimings[[#This Row],[Rotation Group]], Table9[#All], 4, FALSE), VLOOKUP(RTATimings[[#This Row],[Vehicle No.]], VehLicense,2,FALSE))</f>
        <v>#N/A</v>
      </c>
      <c r="E1039" s="126"/>
      <c r="F1039" s="185" t="e">
        <f>VLOOKUP(RTATimings[[#This Row],[Route Code]], TrueRouteCodes[], 2, FALSE)</f>
        <v>#N/A</v>
      </c>
      <c r="H1039" s="194" t="str">
        <f>REPLACE(SUBSTITUTE(SUBSTITUTE(SUBSTITUTE(SUBSTITUTE(SUBSTITUTE(TRIM(RTATimings[[#This Row],[Dep Txt]]), ": ",":"), "a.m", "AM",1), "p.m", "PM"),"  AM"," AM"),"  PM", " PM"), 9,100,"")</f>
        <v/>
      </c>
      <c r="I1039" s="195" t="e">
        <f>TIMEVALUE(RTATimings[[#This Row],[Dep Tm Txt]])</f>
        <v>#VALUE!</v>
      </c>
      <c r="N10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40" spans="1:14" x14ac:dyDescent="0.35">
      <c r="A1040" s="113"/>
      <c r="B1040" s="119"/>
      <c r="C1040" s="119"/>
      <c r="D1040" s="185" t="e">
        <f>IF(ISBLANK(RTATimings[[#This Row],[Vehicle No.]]), VLOOKUP(RTATimings[[#This Row],[Rotation Group]], Table9[#All], 4, FALSE), VLOOKUP(RTATimings[[#This Row],[Vehicle No.]], VehLicense,2,FALSE))</f>
        <v>#N/A</v>
      </c>
      <c r="E1040" s="126"/>
      <c r="F1040" s="185" t="e">
        <f>VLOOKUP(RTATimings[[#This Row],[Route Code]], TrueRouteCodes[], 2, FALSE)</f>
        <v>#N/A</v>
      </c>
      <c r="H1040" s="194" t="str">
        <f>REPLACE(SUBSTITUTE(SUBSTITUTE(SUBSTITUTE(SUBSTITUTE(SUBSTITUTE(TRIM(RTATimings[[#This Row],[Dep Txt]]), ": ",":"), "a.m", "AM",1), "p.m", "PM"),"  AM"," AM"),"  PM", " PM"), 9,100,"")</f>
        <v/>
      </c>
      <c r="I1040" s="195" t="e">
        <f>TIMEVALUE(RTATimings[[#This Row],[Dep Tm Txt]])</f>
        <v>#VALUE!</v>
      </c>
      <c r="N10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41" spans="1:14" x14ac:dyDescent="0.35">
      <c r="A1041" s="113"/>
      <c r="B1041" s="119"/>
      <c r="C1041" s="119"/>
      <c r="D1041" s="185" t="e">
        <f>IF(ISBLANK(RTATimings[[#This Row],[Vehicle No.]]), VLOOKUP(RTATimings[[#This Row],[Rotation Group]], Table9[#All], 4, FALSE), VLOOKUP(RTATimings[[#This Row],[Vehicle No.]], VehLicense,2,FALSE))</f>
        <v>#N/A</v>
      </c>
      <c r="E1041" s="126"/>
      <c r="F1041" s="185" t="e">
        <f>VLOOKUP(RTATimings[[#This Row],[Route Code]], TrueRouteCodes[], 2, FALSE)</f>
        <v>#N/A</v>
      </c>
      <c r="H1041" s="194" t="str">
        <f>REPLACE(SUBSTITUTE(SUBSTITUTE(SUBSTITUTE(SUBSTITUTE(SUBSTITUTE(TRIM(RTATimings[[#This Row],[Dep Txt]]), ": ",":"), "a.m", "AM",1), "p.m", "PM"),"  AM"," AM"),"  PM", " PM"), 9,100,"")</f>
        <v/>
      </c>
      <c r="I1041" s="195" t="e">
        <f>TIMEVALUE(RTATimings[[#This Row],[Dep Tm Txt]])</f>
        <v>#VALUE!</v>
      </c>
      <c r="N10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42" spans="1:14" x14ac:dyDescent="0.35">
      <c r="A1042" s="113"/>
      <c r="B1042" s="119"/>
      <c r="C1042" s="119"/>
      <c r="D1042" s="185" t="e">
        <f>IF(ISBLANK(RTATimings[[#This Row],[Vehicle No.]]), VLOOKUP(RTATimings[[#This Row],[Rotation Group]], Table9[#All], 4, FALSE), VLOOKUP(RTATimings[[#This Row],[Vehicle No.]], VehLicense,2,FALSE))</f>
        <v>#N/A</v>
      </c>
      <c r="E1042" s="126"/>
      <c r="F1042" s="185" t="e">
        <f>VLOOKUP(RTATimings[[#This Row],[Route Code]], TrueRouteCodes[], 2, FALSE)</f>
        <v>#N/A</v>
      </c>
      <c r="H1042" s="194" t="str">
        <f>REPLACE(SUBSTITUTE(SUBSTITUTE(SUBSTITUTE(SUBSTITUTE(SUBSTITUTE(TRIM(RTATimings[[#This Row],[Dep Txt]]), ": ",":"), "a.m", "AM",1), "p.m", "PM"),"  AM"," AM"),"  PM", " PM"), 9,100,"")</f>
        <v/>
      </c>
      <c r="I1042" s="195" t="e">
        <f>TIMEVALUE(RTATimings[[#This Row],[Dep Tm Txt]])</f>
        <v>#VALUE!</v>
      </c>
      <c r="N10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43" spans="1:14" x14ac:dyDescent="0.35">
      <c r="A1043" s="113"/>
      <c r="B1043" s="119"/>
      <c r="C1043" s="119"/>
      <c r="D1043" s="185" t="e">
        <f>IF(ISBLANK(RTATimings[[#This Row],[Vehicle No.]]), VLOOKUP(RTATimings[[#This Row],[Rotation Group]], Table9[#All], 4, FALSE), VLOOKUP(RTATimings[[#This Row],[Vehicle No.]], VehLicense,2,FALSE))</f>
        <v>#N/A</v>
      </c>
      <c r="E1043" s="126"/>
      <c r="F1043" s="185" t="e">
        <f>VLOOKUP(RTATimings[[#This Row],[Route Code]], TrueRouteCodes[], 2, FALSE)</f>
        <v>#N/A</v>
      </c>
      <c r="H1043" s="194" t="str">
        <f>REPLACE(SUBSTITUTE(SUBSTITUTE(SUBSTITUTE(SUBSTITUTE(SUBSTITUTE(TRIM(RTATimings[[#This Row],[Dep Txt]]), ": ",":"), "a.m", "AM",1), "p.m", "PM"),"  AM"," AM"),"  PM", " PM"), 9,100,"")</f>
        <v/>
      </c>
      <c r="I1043" s="195" t="e">
        <f>TIMEVALUE(RTATimings[[#This Row],[Dep Tm Txt]])</f>
        <v>#VALUE!</v>
      </c>
      <c r="N10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44" spans="1:14" x14ac:dyDescent="0.35">
      <c r="A1044" s="113"/>
      <c r="B1044" s="119"/>
      <c r="C1044" s="119"/>
      <c r="D1044" s="185" t="e">
        <f>IF(ISBLANK(RTATimings[[#This Row],[Vehicle No.]]), VLOOKUP(RTATimings[[#This Row],[Rotation Group]], Table9[#All], 4, FALSE), VLOOKUP(RTATimings[[#This Row],[Vehicle No.]], VehLicense,2,FALSE))</f>
        <v>#N/A</v>
      </c>
      <c r="E1044" s="126"/>
      <c r="F1044" s="185" t="e">
        <f>VLOOKUP(RTATimings[[#This Row],[Route Code]], TrueRouteCodes[], 2, FALSE)</f>
        <v>#N/A</v>
      </c>
      <c r="H1044" s="194" t="str">
        <f>REPLACE(SUBSTITUTE(SUBSTITUTE(SUBSTITUTE(SUBSTITUTE(SUBSTITUTE(TRIM(RTATimings[[#This Row],[Dep Txt]]), ": ",":"), "a.m", "AM",1), "p.m", "PM"),"  AM"," AM"),"  PM", " PM"), 9,100,"")</f>
        <v/>
      </c>
      <c r="I1044" s="195" t="e">
        <f>TIMEVALUE(RTATimings[[#This Row],[Dep Tm Txt]])</f>
        <v>#VALUE!</v>
      </c>
      <c r="N10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45" spans="1:14" x14ac:dyDescent="0.35">
      <c r="A1045" s="113"/>
      <c r="B1045" s="119"/>
      <c r="C1045" s="119"/>
      <c r="D1045" s="185" t="e">
        <f>IF(ISBLANK(RTATimings[[#This Row],[Vehicle No.]]), VLOOKUP(RTATimings[[#This Row],[Rotation Group]], Table9[#All], 4, FALSE), VLOOKUP(RTATimings[[#This Row],[Vehicle No.]], VehLicense,2,FALSE))</f>
        <v>#N/A</v>
      </c>
      <c r="E1045" s="126"/>
      <c r="F1045" s="185" t="e">
        <f>VLOOKUP(RTATimings[[#This Row],[Route Code]], TrueRouteCodes[], 2, FALSE)</f>
        <v>#N/A</v>
      </c>
      <c r="H1045" s="194" t="str">
        <f>REPLACE(SUBSTITUTE(SUBSTITUTE(SUBSTITUTE(SUBSTITUTE(SUBSTITUTE(TRIM(RTATimings[[#This Row],[Dep Txt]]), ": ",":"), "a.m", "AM",1), "p.m", "PM"),"  AM"," AM"),"  PM", " PM"), 9,100,"")</f>
        <v/>
      </c>
      <c r="I1045" s="195" t="e">
        <f>TIMEVALUE(RTATimings[[#This Row],[Dep Tm Txt]])</f>
        <v>#VALUE!</v>
      </c>
      <c r="N10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46" spans="1:14" x14ac:dyDescent="0.35">
      <c r="A1046" s="113"/>
      <c r="B1046" s="119"/>
      <c r="C1046" s="119"/>
      <c r="D1046" s="185" t="e">
        <f>IF(ISBLANK(RTATimings[[#This Row],[Vehicle No.]]), VLOOKUP(RTATimings[[#This Row],[Rotation Group]], Table9[#All], 4, FALSE), VLOOKUP(RTATimings[[#This Row],[Vehicle No.]], VehLicense,2,FALSE))</f>
        <v>#N/A</v>
      </c>
      <c r="E1046" s="126"/>
      <c r="F1046" s="185" t="e">
        <f>VLOOKUP(RTATimings[[#This Row],[Route Code]], TrueRouteCodes[], 2, FALSE)</f>
        <v>#N/A</v>
      </c>
      <c r="H1046" s="194" t="str">
        <f>REPLACE(SUBSTITUTE(SUBSTITUTE(SUBSTITUTE(SUBSTITUTE(SUBSTITUTE(TRIM(RTATimings[[#This Row],[Dep Txt]]), ": ",":"), "a.m", "AM",1), "p.m", "PM"),"  AM"," AM"),"  PM", " PM"), 9,100,"")</f>
        <v/>
      </c>
      <c r="I1046" s="195" t="e">
        <f>TIMEVALUE(RTATimings[[#This Row],[Dep Tm Txt]])</f>
        <v>#VALUE!</v>
      </c>
      <c r="N10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47" spans="1:14" x14ac:dyDescent="0.35">
      <c r="A1047" s="113"/>
      <c r="B1047" s="119"/>
      <c r="C1047" s="119"/>
      <c r="D1047" s="185" t="e">
        <f>IF(ISBLANK(RTATimings[[#This Row],[Vehicle No.]]), VLOOKUP(RTATimings[[#This Row],[Rotation Group]], Table9[#All], 4, FALSE), VLOOKUP(RTATimings[[#This Row],[Vehicle No.]], VehLicense,2,FALSE))</f>
        <v>#N/A</v>
      </c>
      <c r="E1047" s="126"/>
      <c r="F1047" s="185" t="e">
        <f>VLOOKUP(RTATimings[[#This Row],[Route Code]], TrueRouteCodes[], 2, FALSE)</f>
        <v>#N/A</v>
      </c>
      <c r="H1047" s="194" t="str">
        <f>REPLACE(SUBSTITUTE(SUBSTITUTE(SUBSTITUTE(SUBSTITUTE(SUBSTITUTE(TRIM(RTATimings[[#This Row],[Dep Txt]]), ": ",":"), "a.m", "AM",1), "p.m", "PM"),"  AM"," AM"),"  PM", " PM"), 9,100,"")</f>
        <v/>
      </c>
      <c r="I1047" s="195" t="e">
        <f>TIMEVALUE(RTATimings[[#This Row],[Dep Tm Txt]])</f>
        <v>#VALUE!</v>
      </c>
      <c r="N10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48" spans="1:14" x14ac:dyDescent="0.35">
      <c r="A1048" s="113"/>
      <c r="B1048" s="119"/>
      <c r="C1048" s="119"/>
      <c r="D1048" s="185" t="e">
        <f>IF(ISBLANK(RTATimings[[#This Row],[Vehicle No.]]), VLOOKUP(RTATimings[[#This Row],[Rotation Group]], Table9[#All], 4, FALSE), VLOOKUP(RTATimings[[#This Row],[Vehicle No.]], VehLicense,2,FALSE))</f>
        <v>#N/A</v>
      </c>
      <c r="E1048" s="126"/>
      <c r="F1048" s="185" t="e">
        <f>VLOOKUP(RTATimings[[#This Row],[Route Code]], TrueRouteCodes[], 2, FALSE)</f>
        <v>#N/A</v>
      </c>
      <c r="H1048" s="194" t="str">
        <f>REPLACE(SUBSTITUTE(SUBSTITUTE(SUBSTITUTE(SUBSTITUTE(SUBSTITUTE(TRIM(RTATimings[[#This Row],[Dep Txt]]), ": ",":"), "a.m", "AM",1), "p.m", "PM"),"  AM"," AM"),"  PM", " PM"), 9,100,"")</f>
        <v/>
      </c>
      <c r="I1048" s="195" t="e">
        <f>TIMEVALUE(RTATimings[[#This Row],[Dep Tm Txt]])</f>
        <v>#VALUE!</v>
      </c>
      <c r="N10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49" spans="1:14" x14ac:dyDescent="0.35">
      <c r="A1049" s="113"/>
      <c r="B1049" s="119"/>
      <c r="C1049" s="119"/>
      <c r="D1049" s="185" t="e">
        <f>IF(ISBLANK(RTATimings[[#This Row],[Vehicle No.]]), VLOOKUP(RTATimings[[#This Row],[Rotation Group]], Table9[#All], 4, FALSE), VLOOKUP(RTATimings[[#This Row],[Vehicle No.]], VehLicense,2,FALSE))</f>
        <v>#N/A</v>
      </c>
      <c r="E1049" s="126"/>
      <c r="F1049" s="185" t="e">
        <f>VLOOKUP(RTATimings[[#This Row],[Route Code]], TrueRouteCodes[], 2, FALSE)</f>
        <v>#N/A</v>
      </c>
      <c r="H1049" s="194" t="str">
        <f>REPLACE(SUBSTITUTE(SUBSTITUTE(SUBSTITUTE(SUBSTITUTE(SUBSTITUTE(TRIM(RTATimings[[#This Row],[Dep Txt]]), ": ",":"), "a.m", "AM",1), "p.m", "PM"),"  AM"," AM"),"  PM", " PM"), 9,100,"")</f>
        <v/>
      </c>
      <c r="I1049" s="195" t="e">
        <f>TIMEVALUE(RTATimings[[#This Row],[Dep Tm Txt]])</f>
        <v>#VALUE!</v>
      </c>
      <c r="N10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50" spans="1:14" x14ac:dyDescent="0.35">
      <c r="A1050" s="113"/>
      <c r="B1050" s="119"/>
      <c r="C1050" s="119"/>
      <c r="D1050" s="185" t="e">
        <f>IF(ISBLANK(RTATimings[[#This Row],[Vehicle No.]]), VLOOKUP(RTATimings[[#This Row],[Rotation Group]], Table9[#All], 4, FALSE), VLOOKUP(RTATimings[[#This Row],[Vehicle No.]], VehLicense,2,FALSE))</f>
        <v>#N/A</v>
      </c>
      <c r="E1050" s="126"/>
      <c r="F1050" s="185" t="e">
        <f>VLOOKUP(RTATimings[[#This Row],[Route Code]], TrueRouteCodes[], 2, FALSE)</f>
        <v>#N/A</v>
      </c>
      <c r="H1050" s="194" t="str">
        <f>REPLACE(SUBSTITUTE(SUBSTITUTE(SUBSTITUTE(SUBSTITUTE(SUBSTITUTE(TRIM(RTATimings[[#This Row],[Dep Txt]]), ": ",":"), "a.m", "AM",1), "p.m", "PM"),"  AM"," AM"),"  PM", " PM"), 9,100,"")</f>
        <v/>
      </c>
      <c r="I1050" s="195" t="e">
        <f>TIMEVALUE(RTATimings[[#This Row],[Dep Tm Txt]])</f>
        <v>#VALUE!</v>
      </c>
      <c r="N10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51" spans="1:14" x14ac:dyDescent="0.35">
      <c r="A1051" s="113"/>
      <c r="B1051" s="119"/>
      <c r="C1051" s="119"/>
      <c r="D1051" s="185" t="e">
        <f>IF(ISBLANK(RTATimings[[#This Row],[Vehicle No.]]), VLOOKUP(RTATimings[[#This Row],[Rotation Group]], Table9[#All], 4, FALSE), VLOOKUP(RTATimings[[#This Row],[Vehicle No.]], VehLicense,2,FALSE))</f>
        <v>#N/A</v>
      </c>
      <c r="E1051" s="126"/>
      <c r="F1051" s="185" t="e">
        <f>VLOOKUP(RTATimings[[#This Row],[Route Code]], TrueRouteCodes[], 2, FALSE)</f>
        <v>#N/A</v>
      </c>
      <c r="H1051" s="194" t="str">
        <f>REPLACE(SUBSTITUTE(SUBSTITUTE(SUBSTITUTE(SUBSTITUTE(SUBSTITUTE(TRIM(RTATimings[[#This Row],[Dep Txt]]), ": ",":"), "a.m", "AM",1), "p.m", "PM"),"  AM"," AM"),"  PM", " PM"), 9,100,"")</f>
        <v/>
      </c>
      <c r="I1051" s="195" t="e">
        <f>TIMEVALUE(RTATimings[[#This Row],[Dep Tm Txt]])</f>
        <v>#VALUE!</v>
      </c>
      <c r="N10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52" spans="1:14" x14ac:dyDescent="0.35">
      <c r="A1052" s="113"/>
      <c r="B1052" s="119"/>
      <c r="C1052" s="119"/>
      <c r="D1052" s="185" t="e">
        <f>IF(ISBLANK(RTATimings[[#This Row],[Vehicle No.]]), VLOOKUP(RTATimings[[#This Row],[Rotation Group]], Table9[#All], 4, FALSE), VLOOKUP(RTATimings[[#This Row],[Vehicle No.]], VehLicense,2,FALSE))</f>
        <v>#N/A</v>
      </c>
      <c r="E1052" s="126"/>
      <c r="F1052" s="185" t="e">
        <f>VLOOKUP(RTATimings[[#This Row],[Route Code]], TrueRouteCodes[], 2, FALSE)</f>
        <v>#N/A</v>
      </c>
      <c r="H1052" s="194" t="str">
        <f>REPLACE(SUBSTITUTE(SUBSTITUTE(SUBSTITUTE(SUBSTITUTE(SUBSTITUTE(TRIM(RTATimings[[#This Row],[Dep Txt]]), ": ",":"), "a.m", "AM",1), "p.m", "PM"),"  AM"," AM"),"  PM", " PM"), 9,100,"")</f>
        <v/>
      </c>
      <c r="I1052" s="195" t="e">
        <f>TIMEVALUE(RTATimings[[#This Row],[Dep Tm Txt]])</f>
        <v>#VALUE!</v>
      </c>
      <c r="N10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53" spans="1:14" x14ac:dyDescent="0.35">
      <c r="A1053" s="113"/>
      <c r="B1053" s="119"/>
      <c r="C1053" s="119"/>
      <c r="D1053" s="185" t="e">
        <f>IF(ISBLANK(RTATimings[[#This Row],[Vehicle No.]]), VLOOKUP(RTATimings[[#This Row],[Rotation Group]], Table9[#All], 4, FALSE), VLOOKUP(RTATimings[[#This Row],[Vehicle No.]], VehLicense,2,FALSE))</f>
        <v>#N/A</v>
      </c>
      <c r="E1053" s="126"/>
      <c r="F1053" s="185" t="e">
        <f>VLOOKUP(RTATimings[[#This Row],[Route Code]], TrueRouteCodes[], 2, FALSE)</f>
        <v>#N/A</v>
      </c>
      <c r="H1053" s="194" t="str">
        <f>REPLACE(SUBSTITUTE(SUBSTITUTE(SUBSTITUTE(SUBSTITUTE(SUBSTITUTE(TRIM(RTATimings[[#This Row],[Dep Txt]]), ": ",":"), "a.m", "AM",1), "p.m", "PM"),"  AM"," AM"),"  PM", " PM"), 9,100,"")</f>
        <v/>
      </c>
      <c r="I1053" s="195" t="e">
        <f>TIMEVALUE(RTATimings[[#This Row],[Dep Tm Txt]])</f>
        <v>#VALUE!</v>
      </c>
      <c r="N10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54" spans="1:14" x14ac:dyDescent="0.35">
      <c r="A1054" s="113"/>
      <c r="B1054" s="119"/>
      <c r="C1054" s="119"/>
      <c r="D1054" s="185" t="e">
        <f>IF(ISBLANK(RTATimings[[#This Row],[Vehicle No.]]), VLOOKUP(RTATimings[[#This Row],[Rotation Group]], Table9[#All], 4, FALSE), VLOOKUP(RTATimings[[#This Row],[Vehicle No.]], VehLicense,2,FALSE))</f>
        <v>#N/A</v>
      </c>
      <c r="E1054" s="126"/>
      <c r="F1054" s="185" t="e">
        <f>VLOOKUP(RTATimings[[#This Row],[Route Code]], TrueRouteCodes[], 2, FALSE)</f>
        <v>#N/A</v>
      </c>
      <c r="H1054" s="194" t="str">
        <f>REPLACE(SUBSTITUTE(SUBSTITUTE(SUBSTITUTE(SUBSTITUTE(SUBSTITUTE(TRIM(RTATimings[[#This Row],[Dep Txt]]), ": ",":"), "a.m", "AM",1), "p.m", "PM"),"  AM"," AM"),"  PM", " PM"), 9,100,"")</f>
        <v/>
      </c>
      <c r="I1054" s="195" t="e">
        <f>TIMEVALUE(RTATimings[[#This Row],[Dep Tm Txt]])</f>
        <v>#VALUE!</v>
      </c>
      <c r="N10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55" spans="1:14" x14ac:dyDescent="0.35">
      <c r="A1055" s="113"/>
      <c r="B1055" s="119"/>
      <c r="C1055" s="119"/>
      <c r="D1055" s="185" t="e">
        <f>IF(ISBLANK(RTATimings[[#This Row],[Vehicle No.]]), VLOOKUP(RTATimings[[#This Row],[Rotation Group]], Table9[#All], 4, FALSE), VLOOKUP(RTATimings[[#This Row],[Vehicle No.]], VehLicense,2,FALSE))</f>
        <v>#N/A</v>
      </c>
      <c r="E1055" s="126"/>
      <c r="F1055" s="185" t="e">
        <f>VLOOKUP(RTATimings[[#This Row],[Route Code]], TrueRouteCodes[], 2, FALSE)</f>
        <v>#N/A</v>
      </c>
      <c r="H1055" s="194" t="str">
        <f>REPLACE(SUBSTITUTE(SUBSTITUTE(SUBSTITUTE(SUBSTITUTE(SUBSTITUTE(TRIM(RTATimings[[#This Row],[Dep Txt]]), ": ",":"), "a.m", "AM",1), "p.m", "PM"),"  AM"," AM"),"  PM", " PM"), 9,100,"")</f>
        <v/>
      </c>
      <c r="I1055" s="195" t="e">
        <f>TIMEVALUE(RTATimings[[#This Row],[Dep Tm Txt]])</f>
        <v>#VALUE!</v>
      </c>
      <c r="N10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56" spans="1:14" x14ac:dyDescent="0.35">
      <c r="A1056" s="113"/>
      <c r="B1056" s="119"/>
      <c r="C1056" s="119"/>
      <c r="D1056" s="185" t="e">
        <f>IF(ISBLANK(RTATimings[[#This Row],[Vehicle No.]]), VLOOKUP(RTATimings[[#This Row],[Rotation Group]], Table9[#All], 4, FALSE), VLOOKUP(RTATimings[[#This Row],[Vehicle No.]], VehLicense,2,FALSE))</f>
        <v>#N/A</v>
      </c>
      <c r="E1056" s="126"/>
      <c r="F1056" s="185" t="e">
        <f>VLOOKUP(RTATimings[[#This Row],[Route Code]], TrueRouteCodes[], 2, FALSE)</f>
        <v>#N/A</v>
      </c>
      <c r="H1056" s="194" t="str">
        <f>REPLACE(SUBSTITUTE(SUBSTITUTE(SUBSTITUTE(SUBSTITUTE(SUBSTITUTE(TRIM(RTATimings[[#This Row],[Dep Txt]]), ": ",":"), "a.m", "AM",1), "p.m", "PM"),"  AM"," AM"),"  PM", " PM"), 9,100,"")</f>
        <v/>
      </c>
      <c r="I1056" s="195" t="e">
        <f>TIMEVALUE(RTATimings[[#This Row],[Dep Tm Txt]])</f>
        <v>#VALUE!</v>
      </c>
      <c r="N10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57" spans="1:14" x14ac:dyDescent="0.35">
      <c r="A1057" s="113"/>
      <c r="B1057" s="119"/>
      <c r="C1057" s="119"/>
      <c r="D1057" s="185" t="e">
        <f>IF(ISBLANK(RTATimings[[#This Row],[Vehicle No.]]), VLOOKUP(RTATimings[[#This Row],[Rotation Group]], Table9[#All], 4, FALSE), VLOOKUP(RTATimings[[#This Row],[Vehicle No.]], VehLicense,2,FALSE))</f>
        <v>#N/A</v>
      </c>
      <c r="E1057" s="126"/>
      <c r="F1057" s="185" t="e">
        <f>VLOOKUP(RTATimings[[#This Row],[Route Code]], TrueRouteCodes[], 2, FALSE)</f>
        <v>#N/A</v>
      </c>
      <c r="H1057" s="194" t="str">
        <f>REPLACE(SUBSTITUTE(SUBSTITUTE(SUBSTITUTE(SUBSTITUTE(SUBSTITUTE(TRIM(RTATimings[[#This Row],[Dep Txt]]), ": ",":"), "a.m", "AM",1), "p.m", "PM"),"  AM"," AM"),"  PM", " PM"), 9,100,"")</f>
        <v/>
      </c>
      <c r="I1057" s="195" t="e">
        <f>TIMEVALUE(RTATimings[[#This Row],[Dep Tm Txt]])</f>
        <v>#VALUE!</v>
      </c>
      <c r="N10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58" spans="1:14" x14ac:dyDescent="0.35">
      <c r="A1058" s="113"/>
      <c r="B1058" s="119"/>
      <c r="C1058" s="119"/>
      <c r="D1058" s="185" t="e">
        <f>IF(ISBLANK(RTATimings[[#This Row],[Vehicle No.]]), VLOOKUP(RTATimings[[#This Row],[Rotation Group]], Table9[#All], 4, FALSE), VLOOKUP(RTATimings[[#This Row],[Vehicle No.]], VehLicense,2,FALSE))</f>
        <v>#N/A</v>
      </c>
      <c r="E1058" s="126"/>
      <c r="F1058" s="185" t="e">
        <f>VLOOKUP(RTATimings[[#This Row],[Route Code]], TrueRouteCodes[], 2, FALSE)</f>
        <v>#N/A</v>
      </c>
      <c r="H1058" s="194" t="str">
        <f>REPLACE(SUBSTITUTE(SUBSTITUTE(SUBSTITUTE(SUBSTITUTE(SUBSTITUTE(TRIM(RTATimings[[#This Row],[Dep Txt]]), ": ",":"), "a.m", "AM",1), "p.m", "PM"),"  AM"," AM"),"  PM", " PM"), 9,100,"")</f>
        <v/>
      </c>
      <c r="I1058" s="195" t="e">
        <f>TIMEVALUE(RTATimings[[#This Row],[Dep Tm Txt]])</f>
        <v>#VALUE!</v>
      </c>
      <c r="N10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59" spans="1:14" x14ac:dyDescent="0.35">
      <c r="A1059" s="113"/>
      <c r="B1059" s="119"/>
      <c r="C1059" s="119"/>
      <c r="D1059" s="185" t="e">
        <f>IF(ISBLANK(RTATimings[[#This Row],[Vehicle No.]]), VLOOKUP(RTATimings[[#This Row],[Rotation Group]], Table9[#All], 4, FALSE), VLOOKUP(RTATimings[[#This Row],[Vehicle No.]], VehLicense,2,FALSE))</f>
        <v>#N/A</v>
      </c>
      <c r="E1059" s="126"/>
      <c r="F1059" s="185" t="e">
        <f>VLOOKUP(RTATimings[[#This Row],[Route Code]], TrueRouteCodes[], 2, FALSE)</f>
        <v>#N/A</v>
      </c>
      <c r="H1059" s="194" t="str">
        <f>REPLACE(SUBSTITUTE(SUBSTITUTE(SUBSTITUTE(SUBSTITUTE(SUBSTITUTE(TRIM(RTATimings[[#This Row],[Dep Txt]]), ": ",":"), "a.m", "AM",1), "p.m", "PM"),"  AM"," AM"),"  PM", " PM"), 9,100,"")</f>
        <v/>
      </c>
      <c r="I1059" s="195" t="e">
        <f>TIMEVALUE(RTATimings[[#This Row],[Dep Tm Txt]])</f>
        <v>#VALUE!</v>
      </c>
      <c r="N10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60" spans="1:14" x14ac:dyDescent="0.35">
      <c r="A1060" s="113"/>
      <c r="B1060" s="119"/>
      <c r="C1060" s="119"/>
      <c r="D1060" s="185" t="e">
        <f>IF(ISBLANK(RTATimings[[#This Row],[Vehicle No.]]), VLOOKUP(RTATimings[[#This Row],[Rotation Group]], Table9[#All], 4, FALSE), VLOOKUP(RTATimings[[#This Row],[Vehicle No.]], VehLicense,2,FALSE))</f>
        <v>#N/A</v>
      </c>
      <c r="E1060" s="126"/>
      <c r="F1060" s="185" t="e">
        <f>VLOOKUP(RTATimings[[#This Row],[Route Code]], TrueRouteCodes[], 2, FALSE)</f>
        <v>#N/A</v>
      </c>
      <c r="H1060" s="194" t="str">
        <f>REPLACE(SUBSTITUTE(SUBSTITUTE(SUBSTITUTE(SUBSTITUTE(SUBSTITUTE(TRIM(RTATimings[[#This Row],[Dep Txt]]), ": ",":"), "a.m", "AM",1), "p.m", "PM"),"  AM"," AM"),"  PM", " PM"), 9,100,"")</f>
        <v/>
      </c>
      <c r="I1060" s="195" t="e">
        <f>TIMEVALUE(RTATimings[[#This Row],[Dep Tm Txt]])</f>
        <v>#VALUE!</v>
      </c>
      <c r="N10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61" spans="1:14" x14ac:dyDescent="0.35">
      <c r="A1061" s="113"/>
      <c r="B1061" s="119"/>
      <c r="C1061" s="119"/>
      <c r="D1061" s="185" t="e">
        <f>IF(ISBLANK(RTATimings[[#This Row],[Vehicle No.]]), VLOOKUP(RTATimings[[#This Row],[Rotation Group]], Table9[#All], 4, FALSE), VLOOKUP(RTATimings[[#This Row],[Vehicle No.]], VehLicense,2,FALSE))</f>
        <v>#N/A</v>
      </c>
      <c r="E1061" s="126"/>
      <c r="F1061" s="185" t="e">
        <f>VLOOKUP(RTATimings[[#This Row],[Route Code]], TrueRouteCodes[], 2, FALSE)</f>
        <v>#N/A</v>
      </c>
      <c r="H1061" s="194" t="str">
        <f>REPLACE(SUBSTITUTE(SUBSTITUTE(SUBSTITUTE(SUBSTITUTE(SUBSTITUTE(TRIM(RTATimings[[#This Row],[Dep Txt]]), ": ",":"), "a.m", "AM",1), "p.m", "PM"),"  AM"," AM"),"  PM", " PM"), 9,100,"")</f>
        <v/>
      </c>
      <c r="I1061" s="195" t="e">
        <f>TIMEVALUE(RTATimings[[#This Row],[Dep Tm Txt]])</f>
        <v>#VALUE!</v>
      </c>
      <c r="N10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62" spans="1:14" x14ac:dyDescent="0.35">
      <c r="A1062" s="113"/>
      <c r="B1062" s="119"/>
      <c r="C1062" s="119"/>
      <c r="D1062" s="185" t="e">
        <f>IF(ISBLANK(RTATimings[[#This Row],[Vehicle No.]]), VLOOKUP(RTATimings[[#This Row],[Rotation Group]], Table9[#All], 4, FALSE), VLOOKUP(RTATimings[[#This Row],[Vehicle No.]], VehLicense,2,FALSE))</f>
        <v>#N/A</v>
      </c>
      <c r="E1062" s="126"/>
      <c r="F1062" s="185" t="e">
        <f>VLOOKUP(RTATimings[[#This Row],[Route Code]], TrueRouteCodes[], 2, FALSE)</f>
        <v>#N/A</v>
      </c>
      <c r="H1062" s="194" t="str">
        <f>REPLACE(SUBSTITUTE(SUBSTITUTE(SUBSTITUTE(SUBSTITUTE(SUBSTITUTE(TRIM(RTATimings[[#This Row],[Dep Txt]]), ": ",":"), "a.m", "AM",1), "p.m", "PM"),"  AM"," AM"),"  PM", " PM"), 9,100,"")</f>
        <v/>
      </c>
      <c r="I1062" s="195" t="e">
        <f>TIMEVALUE(RTATimings[[#This Row],[Dep Tm Txt]])</f>
        <v>#VALUE!</v>
      </c>
      <c r="N10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63" spans="1:14" x14ac:dyDescent="0.35">
      <c r="A1063" s="113"/>
      <c r="B1063" s="119"/>
      <c r="C1063" s="119"/>
      <c r="D1063" s="185" t="e">
        <f>IF(ISBLANK(RTATimings[[#This Row],[Vehicle No.]]), VLOOKUP(RTATimings[[#This Row],[Rotation Group]], Table9[#All], 4, FALSE), VLOOKUP(RTATimings[[#This Row],[Vehicle No.]], VehLicense,2,FALSE))</f>
        <v>#N/A</v>
      </c>
      <c r="E1063" s="126"/>
      <c r="F1063" s="185" t="e">
        <f>VLOOKUP(RTATimings[[#This Row],[Route Code]], TrueRouteCodes[], 2, FALSE)</f>
        <v>#N/A</v>
      </c>
      <c r="H1063" s="194" t="str">
        <f>REPLACE(SUBSTITUTE(SUBSTITUTE(SUBSTITUTE(SUBSTITUTE(SUBSTITUTE(TRIM(RTATimings[[#This Row],[Dep Txt]]), ": ",":"), "a.m", "AM",1), "p.m", "PM"),"  AM"," AM"),"  PM", " PM"), 9,100,"")</f>
        <v/>
      </c>
      <c r="I1063" s="195" t="e">
        <f>TIMEVALUE(RTATimings[[#This Row],[Dep Tm Txt]])</f>
        <v>#VALUE!</v>
      </c>
      <c r="N10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64" spans="1:14" x14ac:dyDescent="0.35">
      <c r="A1064" s="113"/>
      <c r="B1064" s="119"/>
      <c r="C1064" s="119"/>
      <c r="D1064" s="185" t="e">
        <f>IF(ISBLANK(RTATimings[[#This Row],[Vehicle No.]]), VLOOKUP(RTATimings[[#This Row],[Rotation Group]], Table9[#All], 4, FALSE), VLOOKUP(RTATimings[[#This Row],[Vehicle No.]], VehLicense,2,FALSE))</f>
        <v>#N/A</v>
      </c>
      <c r="E1064" s="126"/>
      <c r="F1064" s="185" t="e">
        <f>VLOOKUP(RTATimings[[#This Row],[Route Code]], TrueRouteCodes[], 2, FALSE)</f>
        <v>#N/A</v>
      </c>
      <c r="H1064" s="194" t="str">
        <f>REPLACE(SUBSTITUTE(SUBSTITUTE(SUBSTITUTE(SUBSTITUTE(SUBSTITUTE(TRIM(RTATimings[[#This Row],[Dep Txt]]), ": ",":"), "a.m", "AM",1), "p.m", "PM"),"  AM"," AM"),"  PM", " PM"), 9,100,"")</f>
        <v/>
      </c>
      <c r="I1064" s="195" t="e">
        <f>TIMEVALUE(RTATimings[[#This Row],[Dep Tm Txt]])</f>
        <v>#VALUE!</v>
      </c>
      <c r="N10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65" spans="1:14" x14ac:dyDescent="0.35">
      <c r="A1065" s="113"/>
      <c r="B1065" s="119"/>
      <c r="C1065" s="119"/>
      <c r="D1065" s="185" t="e">
        <f>IF(ISBLANK(RTATimings[[#This Row],[Vehicle No.]]), VLOOKUP(RTATimings[[#This Row],[Rotation Group]], Table9[#All], 4, FALSE), VLOOKUP(RTATimings[[#This Row],[Vehicle No.]], VehLicense,2,FALSE))</f>
        <v>#N/A</v>
      </c>
      <c r="E1065" s="126"/>
      <c r="F1065" s="185" t="e">
        <f>VLOOKUP(RTATimings[[#This Row],[Route Code]], TrueRouteCodes[], 2, FALSE)</f>
        <v>#N/A</v>
      </c>
      <c r="H1065" s="194" t="str">
        <f>REPLACE(SUBSTITUTE(SUBSTITUTE(SUBSTITUTE(SUBSTITUTE(SUBSTITUTE(TRIM(RTATimings[[#This Row],[Dep Txt]]), ": ",":"), "a.m", "AM",1), "p.m", "PM"),"  AM"," AM"),"  PM", " PM"), 9,100,"")</f>
        <v/>
      </c>
      <c r="I1065" s="195" t="e">
        <f>TIMEVALUE(RTATimings[[#This Row],[Dep Tm Txt]])</f>
        <v>#VALUE!</v>
      </c>
      <c r="N10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66" spans="1:14" x14ac:dyDescent="0.35">
      <c r="A1066" s="113"/>
      <c r="B1066" s="119"/>
      <c r="C1066" s="119"/>
      <c r="D1066" s="185" t="e">
        <f>IF(ISBLANK(RTATimings[[#This Row],[Vehicle No.]]), VLOOKUP(RTATimings[[#This Row],[Rotation Group]], Table9[#All], 4, FALSE), VLOOKUP(RTATimings[[#This Row],[Vehicle No.]], VehLicense,2,FALSE))</f>
        <v>#N/A</v>
      </c>
      <c r="E1066" s="126"/>
      <c r="F1066" s="185" t="e">
        <f>VLOOKUP(RTATimings[[#This Row],[Route Code]], TrueRouteCodes[], 2, FALSE)</f>
        <v>#N/A</v>
      </c>
      <c r="H1066" s="194" t="str">
        <f>REPLACE(SUBSTITUTE(SUBSTITUTE(SUBSTITUTE(SUBSTITUTE(SUBSTITUTE(TRIM(RTATimings[[#This Row],[Dep Txt]]), ": ",":"), "a.m", "AM",1), "p.m", "PM"),"  AM"," AM"),"  PM", " PM"), 9,100,"")</f>
        <v/>
      </c>
      <c r="I1066" s="195" t="e">
        <f>TIMEVALUE(RTATimings[[#This Row],[Dep Tm Txt]])</f>
        <v>#VALUE!</v>
      </c>
      <c r="N10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67" spans="1:14" x14ac:dyDescent="0.35">
      <c r="A1067" s="113"/>
      <c r="B1067" s="119"/>
      <c r="C1067" s="119"/>
      <c r="D1067" s="185" t="e">
        <f>IF(ISBLANK(RTATimings[[#This Row],[Vehicle No.]]), VLOOKUP(RTATimings[[#This Row],[Rotation Group]], Table9[#All], 4, FALSE), VLOOKUP(RTATimings[[#This Row],[Vehicle No.]], VehLicense,2,FALSE))</f>
        <v>#N/A</v>
      </c>
      <c r="E1067" s="126"/>
      <c r="F1067" s="185" t="e">
        <f>VLOOKUP(RTATimings[[#This Row],[Route Code]], TrueRouteCodes[], 2, FALSE)</f>
        <v>#N/A</v>
      </c>
      <c r="H1067" s="194" t="str">
        <f>REPLACE(SUBSTITUTE(SUBSTITUTE(SUBSTITUTE(SUBSTITUTE(SUBSTITUTE(TRIM(RTATimings[[#This Row],[Dep Txt]]), ": ",":"), "a.m", "AM",1), "p.m", "PM"),"  AM"," AM"),"  PM", " PM"), 9,100,"")</f>
        <v/>
      </c>
      <c r="I1067" s="195" t="e">
        <f>TIMEVALUE(RTATimings[[#This Row],[Dep Tm Txt]])</f>
        <v>#VALUE!</v>
      </c>
      <c r="N10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68" spans="1:14" x14ac:dyDescent="0.35">
      <c r="A1068" s="113"/>
      <c r="B1068" s="119"/>
      <c r="C1068" s="119"/>
      <c r="D1068" s="185" t="e">
        <f>IF(ISBLANK(RTATimings[[#This Row],[Vehicle No.]]), VLOOKUP(RTATimings[[#This Row],[Rotation Group]], Table9[#All], 4, FALSE), VLOOKUP(RTATimings[[#This Row],[Vehicle No.]], VehLicense,2,FALSE))</f>
        <v>#N/A</v>
      </c>
      <c r="E1068" s="126"/>
      <c r="F1068" s="185" t="e">
        <f>VLOOKUP(RTATimings[[#This Row],[Route Code]], TrueRouteCodes[], 2, FALSE)</f>
        <v>#N/A</v>
      </c>
      <c r="H1068" s="194" t="str">
        <f>REPLACE(SUBSTITUTE(SUBSTITUTE(SUBSTITUTE(SUBSTITUTE(SUBSTITUTE(TRIM(RTATimings[[#This Row],[Dep Txt]]), ": ",":"), "a.m", "AM",1), "p.m", "PM"),"  AM"," AM"),"  PM", " PM"), 9,100,"")</f>
        <v/>
      </c>
      <c r="I1068" s="195" t="e">
        <f>TIMEVALUE(RTATimings[[#This Row],[Dep Tm Txt]])</f>
        <v>#VALUE!</v>
      </c>
      <c r="N10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69" spans="1:14" x14ac:dyDescent="0.35">
      <c r="A1069" s="113"/>
      <c r="B1069" s="119"/>
      <c r="C1069" s="119"/>
      <c r="D1069" s="185" t="e">
        <f>IF(ISBLANK(RTATimings[[#This Row],[Vehicle No.]]), VLOOKUP(RTATimings[[#This Row],[Rotation Group]], Table9[#All], 4, FALSE), VLOOKUP(RTATimings[[#This Row],[Vehicle No.]], VehLicense,2,FALSE))</f>
        <v>#N/A</v>
      </c>
      <c r="E1069" s="126"/>
      <c r="F1069" s="185" t="e">
        <f>VLOOKUP(RTATimings[[#This Row],[Route Code]], TrueRouteCodes[], 2, FALSE)</f>
        <v>#N/A</v>
      </c>
      <c r="H1069" s="194" t="str">
        <f>REPLACE(SUBSTITUTE(SUBSTITUTE(SUBSTITUTE(SUBSTITUTE(SUBSTITUTE(TRIM(RTATimings[[#This Row],[Dep Txt]]), ": ",":"), "a.m", "AM",1), "p.m", "PM"),"  AM"," AM"),"  PM", " PM"), 9,100,"")</f>
        <v/>
      </c>
      <c r="I1069" s="195" t="e">
        <f>TIMEVALUE(RTATimings[[#This Row],[Dep Tm Txt]])</f>
        <v>#VALUE!</v>
      </c>
      <c r="N10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70" spans="1:14" x14ac:dyDescent="0.35">
      <c r="A1070" s="113"/>
      <c r="B1070" s="119"/>
      <c r="C1070" s="119"/>
      <c r="D1070" s="185" t="e">
        <f>IF(ISBLANK(RTATimings[[#This Row],[Vehicle No.]]), VLOOKUP(RTATimings[[#This Row],[Rotation Group]], Table9[#All], 4, FALSE), VLOOKUP(RTATimings[[#This Row],[Vehicle No.]], VehLicense,2,FALSE))</f>
        <v>#N/A</v>
      </c>
      <c r="E1070" s="126"/>
      <c r="F1070" s="185" t="e">
        <f>VLOOKUP(RTATimings[[#This Row],[Route Code]], TrueRouteCodes[], 2, FALSE)</f>
        <v>#N/A</v>
      </c>
      <c r="H1070" s="194" t="str">
        <f>REPLACE(SUBSTITUTE(SUBSTITUTE(SUBSTITUTE(SUBSTITUTE(SUBSTITUTE(TRIM(RTATimings[[#This Row],[Dep Txt]]), ": ",":"), "a.m", "AM",1), "p.m", "PM"),"  AM"," AM"),"  PM", " PM"), 9,100,"")</f>
        <v/>
      </c>
      <c r="I1070" s="195" t="e">
        <f>TIMEVALUE(RTATimings[[#This Row],[Dep Tm Txt]])</f>
        <v>#VALUE!</v>
      </c>
      <c r="N10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71" spans="1:14" x14ac:dyDescent="0.35">
      <c r="A1071" s="113"/>
      <c r="B1071" s="119"/>
      <c r="C1071" s="119"/>
      <c r="D1071" s="185" t="e">
        <f>IF(ISBLANK(RTATimings[[#This Row],[Vehicle No.]]), VLOOKUP(RTATimings[[#This Row],[Rotation Group]], Table9[#All], 4, FALSE), VLOOKUP(RTATimings[[#This Row],[Vehicle No.]], VehLicense,2,FALSE))</f>
        <v>#N/A</v>
      </c>
      <c r="E1071" s="126"/>
      <c r="F1071" s="185" t="e">
        <f>VLOOKUP(RTATimings[[#This Row],[Route Code]], TrueRouteCodes[], 2, FALSE)</f>
        <v>#N/A</v>
      </c>
      <c r="H1071" s="194" t="str">
        <f>REPLACE(SUBSTITUTE(SUBSTITUTE(SUBSTITUTE(SUBSTITUTE(SUBSTITUTE(TRIM(RTATimings[[#This Row],[Dep Txt]]), ": ",":"), "a.m", "AM",1), "p.m", "PM"),"  AM"," AM"),"  PM", " PM"), 9,100,"")</f>
        <v/>
      </c>
      <c r="I1071" s="195" t="e">
        <f>TIMEVALUE(RTATimings[[#This Row],[Dep Tm Txt]])</f>
        <v>#VALUE!</v>
      </c>
      <c r="N10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72" spans="1:14" x14ac:dyDescent="0.35">
      <c r="A1072" s="113"/>
      <c r="B1072" s="119"/>
      <c r="C1072" s="119"/>
      <c r="D1072" s="185" t="e">
        <f>IF(ISBLANK(RTATimings[[#This Row],[Vehicle No.]]), VLOOKUP(RTATimings[[#This Row],[Rotation Group]], Table9[#All], 4, FALSE), VLOOKUP(RTATimings[[#This Row],[Vehicle No.]], VehLicense,2,FALSE))</f>
        <v>#N/A</v>
      </c>
      <c r="E1072" s="126"/>
      <c r="F1072" s="185" t="e">
        <f>VLOOKUP(RTATimings[[#This Row],[Route Code]], TrueRouteCodes[], 2, FALSE)</f>
        <v>#N/A</v>
      </c>
      <c r="H1072" s="194" t="str">
        <f>REPLACE(SUBSTITUTE(SUBSTITUTE(SUBSTITUTE(SUBSTITUTE(SUBSTITUTE(TRIM(RTATimings[[#This Row],[Dep Txt]]), ": ",":"), "a.m", "AM",1), "p.m", "PM"),"  AM"," AM"),"  PM", " PM"), 9,100,"")</f>
        <v/>
      </c>
      <c r="I1072" s="195" t="e">
        <f>TIMEVALUE(RTATimings[[#This Row],[Dep Tm Txt]])</f>
        <v>#VALUE!</v>
      </c>
      <c r="N10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73" spans="1:14" x14ac:dyDescent="0.35">
      <c r="A1073" s="113"/>
      <c r="B1073" s="119"/>
      <c r="C1073" s="119"/>
      <c r="D1073" s="185" t="e">
        <f>IF(ISBLANK(RTATimings[[#This Row],[Vehicle No.]]), VLOOKUP(RTATimings[[#This Row],[Rotation Group]], Table9[#All], 4, FALSE), VLOOKUP(RTATimings[[#This Row],[Vehicle No.]], VehLicense,2,FALSE))</f>
        <v>#N/A</v>
      </c>
      <c r="E1073" s="126"/>
      <c r="F1073" s="185" t="e">
        <f>VLOOKUP(RTATimings[[#This Row],[Route Code]], TrueRouteCodes[], 2, FALSE)</f>
        <v>#N/A</v>
      </c>
      <c r="H1073" s="194" t="str">
        <f>REPLACE(SUBSTITUTE(SUBSTITUTE(SUBSTITUTE(SUBSTITUTE(SUBSTITUTE(TRIM(RTATimings[[#This Row],[Dep Txt]]), ": ",":"), "a.m", "AM",1), "p.m", "PM"),"  AM"," AM"),"  PM", " PM"), 9,100,"")</f>
        <v/>
      </c>
      <c r="I1073" s="195" t="e">
        <f>TIMEVALUE(RTATimings[[#This Row],[Dep Tm Txt]])</f>
        <v>#VALUE!</v>
      </c>
      <c r="N10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74" spans="1:14" x14ac:dyDescent="0.35">
      <c r="A1074" s="113"/>
      <c r="B1074" s="119"/>
      <c r="C1074" s="119"/>
      <c r="D1074" s="185" t="e">
        <f>IF(ISBLANK(RTATimings[[#This Row],[Vehicle No.]]), VLOOKUP(RTATimings[[#This Row],[Rotation Group]], Table9[#All], 4, FALSE), VLOOKUP(RTATimings[[#This Row],[Vehicle No.]], VehLicense,2,FALSE))</f>
        <v>#N/A</v>
      </c>
      <c r="E1074" s="126"/>
      <c r="F1074" s="185" t="e">
        <f>VLOOKUP(RTATimings[[#This Row],[Route Code]], TrueRouteCodes[], 2, FALSE)</f>
        <v>#N/A</v>
      </c>
      <c r="H1074" s="194" t="str">
        <f>REPLACE(SUBSTITUTE(SUBSTITUTE(SUBSTITUTE(SUBSTITUTE(SUBSTITUTE(TRIM(RTATimings[[#This Row],[Dep Txt]]), ": ",":"), "a.m", "AM",1), "p.m", "PM"),"  AM"," AM"),"  PM", " PM"), 9,100,"")</f>
        <v/>
      </c>
      <c r="I1074" s="195" t="e">
        <f>TIMEVALUE(RTATimings[[#This Row],[Dep Tm Txt]])</f>
        <v>#VALUE!</v>
      </c>
      <c r="N10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75" spans="1:14" x14ac:dyDescent="0.35">
      <c r="A1075" s="113"/>
      <c r="B1075" s="119"/>
      <c r="C1075" s="119"/>
      <c r="D1075" s="185" t="e">
        <f>IF(ISBLANK(RTATimings[[#This Row],[Vehicle No.]]), VLOOKUP(RTATimings[[#This Row],[Rotation Group]], Table9[#All], 4, FALSE), VLOOKUP(RTATimings[[#This Row],[Vehicle No.]], VehLicense,2,FALSE))</f>
        <v>#N/A</v>
      </c>
      <c r="E1075" s="126"/>
      <c r="F1075" s="185" t="e">
        <f>VLOOKUP(RTATimings[[#This Row],[Route Code]], TrueRouteCodes[], 2, FALSE)</f>
        <v>#N/A</v>
      </c>
      <c r="H1075" s="194" t="str">
        <f>REPLACE(SUBSTITUTE(SUBSTITUTE(SUBSTITUTE(SUBSTITUTE(SUBSTITUTE(TRIM(RTATimings[[#This Row],[Dep Txt]]), ": ",":"), "a.m", "AM",1), "p.m", "PM"),"  AM"," AM"),"  PM", " PM"), 9,100,"")</f>
        <v/>
      </c>
      <c r="I1075" s="195" t="e">
        <f>TIMEVALUE(RTATimings[[#This Row],[Dep Tm Txt]])</f>
        <v>#VALUE!</v>
      </c>
      <c r="N10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76" spans="1:14" x14ac:dyDescent="0.35">
      <c r="A1076" s="113"/>
      <c r="B1076" s="119"/>
      <c r="C1076" s="119"/>
      <c r="D1076" s="185" t="e">
        <f>IF(ISBLANK(RTATimings[[#This Row],[Vehicle No.]]), VLOOKUP(RTATimings[[#This Row],[Rotation Group]], Table9[#All], 4, FALSE), VLOOKUP(RTATimings[[#This Row],[Vehicle No.]], VehLicense,2,FALSE))</f>
        <v>#N/A</v>
      </c>
      <c r="E1076" s="126"/>
      <c r="F1076" s="185" t="e">
        <f>VLOOKUP(RTATimings[[#This Row],[Route Code]], TrueRouteCodes[], 2, FALSE)</f>
        <v>#N/A</v>
      </c>
      <c r="H1076" s="194" t="str">
        <f>REPLACE(SUBSTITUTE(SUBSTITUTE(SUBSTITUTE(SUBSTITUTE(SUBSTITUTE(TRIM(RTATimings[[#This Row],[Dep Txt]]), ": ",":"), "a.m", "AM",1), "p.m", "PM"),"  AM"," AM"),"  PM", " PM"), 9,100,"")</f>
        <v/>
      </c>
      <c r="I1076" s="195" t="e">
        <f>TIMEVALUE(RTATimings[[#This Row],[Dep Tm Txt]])</f>
        <v>#VALUE!</v>
      </c>
      <c r="N10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77" spans="1:14" x14ac:dyDescent="0.35">
      <c r="A1077" s="113"/>
      <c r="B1077" s="119"/>
      <c r="C1077" s="119"/>
      <c r="D1077" s="185" t="e">
        <f>IF(ISBLANK(RTATimings[[#This Row],[Vehicle No.]]), VLOOKUP(RTATimings[[#This Row],[Rotation Group]], Table9[#All], 4, FALSE), VLOOKUP(RTATimings[[#This Row],[Vehicle No.]], VehLicense,2,FALSE))</f>
        <v>#N/A</v>
      </c>
      <c r="E1077" s="126"/>
      <c r="F1077" s="185" t="e">
        <f>VLOOKUP(RTATimings[[#This Row],[Route Code]], TrueRouteCodes[], 2, FALSE)</f>
        <v>#N/A</v>
      </c>
      <c r="H1077" s="194" t="str">
        <f>REPLACE(SUBSTITUTE(SUBSTITUTE(SUBSTITUTE(SUBSTITUTE(SUBSTITUTE(TRIM(RTATimings[[#This Row],[Dep Txt]]), ": ",":"), "a.m", "AM",1), "p.m", "PM"),"  AM"," AM"),"  PM", " PM"), 9,100,"")</f>
        <v/>
      </c>
      <c r="I1077" s="195" t="e">
        <f>TIMEVALUE(RTATimings[[#This Row],[Dep Tm Txt]])</f>
        <v>#VALUE!</v>
      </c>
      <c r="N10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78" spans="1:14" x14ac:dyDescent="0.35">
      <c r="A1078" s="113"/>
      <c r="B1078" s="119"/>
      <c r="C1078" s="119"/>
      <c r="D1078" s="185" t="e">
        <f>IF(ISBLANK(RTATimings[[#This Row],[Vehicle No.]]), VLOOKUP(RTATimings[[#This Row],[Rotation Group]], Table9[#All], 4, FALSE), VLOOKUP(RTATimings[[#This Row],[Vehicle No.]], VehLicense,2,FALSE))</f>
        <v>#N/A</v>
      </c>
      <c r="E1078" s="126"/>
      <c r="F1078" s="185" t="e">
        <f>VLOOKUP(RTATimings[[#This Row],[Route Code]], TrueRouteCodes[], 2, FALSE)</f>
        <v>#N/A</v>
      </c>
      <c r="H1078" s="194" t="str">
        <f>REPLACE(SUBSTITUTE(SUBSTITUTE(SUBSTITUTE(SUBSTITUTE(SUBSTITUTE(TRIM(RTATimings[[#This Row],[Dep Txt]]), ": ",":"), "a.m", "AM",1), "p.m", "PM"),"  AM"," AM"),"  PM", " PM"), 9,100,"")</f>
        <v/>
      </c>
      <c r="I1078" s="195" t="e">
        <f>TIMEVALUE(RTATimings[[#This Row],[Dep Tm Txt]])</f>
        <v>#VALUE!</v>
      </c>
      <c r="N10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79" spans="1:14" x14ac:dyDescent="0.35">
      <c r="A1079" s="113"/>
      <c r="B1079" s="119"/>
      <c r="C1079" s="119"/>
      <c r="D1079" s="185" t="e">
        <f>IF(ISBLANK(RTATimings[[#This Row],[Vehicle No.]]), VLOOKUP(RTATimings[[#This Row],[Rotation Group]], Table9[#All], 4, FALSE), VLOOKUP(RTATimings[[#This Row],[Vehicle No.]], VehLicense,2,FALSE))</f>
        <v>#N/A</v>
      </c>
      <c r="E1079" s="126"/>
      <c r="F1079" s="185" t="e">
        <f>VLOOKUP(RTATimings[[#This Row],[Route Code]], TrueRouteCodes[], 2, FALSE)</f>
        <v>#N/A</v>
      </c>
      <c r="H1079" s="194" t="str">
        <f>REPLACE(SUBSTITUTE(SUBSTITUTE(SUBSTITUTE(SUBSTITUTE(SUBSTITUTE(TRIM(RTATimings[[#This Row],[Dep Txt]]), ": ",":"), "a.m", "AM",1), "p.m", "PM"),"  AM"," AM"),"  PM", " PM"), 9,100,"")</f>
        <v/>
      </c>
      <c r="I1079" s="195" t="e">
        <f>TIMEVALUE(RTATimings[[#This Row],[Dep Tm Txt]])</f>
        <v>#VALUE!</v>
      </c>
      <c r="N10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80" spans="1:14" x14ac:dyDescent="0.35">
      <c r="A1080" s="113"/>
      <c r="B1080" s="119"/>
      <c r="C1080" s="119"/>
      <c r="D1080" s="185" t="e">
        <f>IF(ISBLANK(RTATimings[[#This Row],[Vehicle No.]]), VLOOKUP(RTATimings[[#This Row],[Rotation Group]], Table9[#All], 4, FALSE), VLOOKUP(RTATimings[[#This Row],[Vehicle No.]], VehLicense,2,FALSE))</f>
        <v>#N/A</v>
      </c>
      <c r="E1080" s="126"/>
      <c r="F1080" s="185" t="e">
        <f>VLOOKUP(RTATimings[[#This Row],[Route Code]], TrueRouteCodes[], 2, FALSE)</f>
        <v>#N/A</v>
      </c>
      <c r="H1080" s="194" t="str">
        <f>REPLACE(SUBSTITUTE(SUBSTITUTE(SUBSTITUTE(SUBSTITUTE(SUBSTITUTE(TRIM(RTATimings[[#This Row],[Dep Txt]]), ": ",":"), "a.m", "AM",1), "p.m", "PM"),"  AM"," AM"),"  PM", " PM"), 9,100,"")</f>
        <v/>
      </c>
      <c r="I1080" s="195" t="e">
        <f>TIMEVALUE(RTATimings[[#This Row],[Dep Tm Txt]])</f>
        <v>#VALUE!</v>
      </c>
      <c r="N10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81" spans="1:14" x14ac:dyDescent="0.35">
      <c r="A1081" s="113"/>
      <c r="B1081" s="119"/>
      <c r="C1081" s="119"/>
      <c r="D1081" s="185" t="e">
        <f>IF(ISBLANK(RTATimings[[#This Row],[Vehicle No.]]), VLOOKUP(RTATimings[[#This Row],[Rotation Group]], Table9[#All], 4, FALSE), VLOOKUP(RTATimings[[#This Row],[Vehicle No.]], VehLicense,2,FALSE))</f>
        <v>#N/A</v>
      </c>
      <c r="E1081" s="126"/>
      <c r="F1081" s="185" t="e">
        <f>VLOOKUP(RTATimings[[#This Row],[Route Code]], TrueRouteCodes[], 2, FALSE)</f>
        <v>#N/A</v>
      </c>
      <c r="H1081" s="194" t="str">
        <f>REPLACE(SUBSTITUTE(SUBSTITUTE(SUBSTITUTE(SUBSTITUTE(SUBSTITUTE(TRIM(RTATimings[[#This Row],[Dep Txt]]), ": ",":"), "a.m", "AM",1), "p.m", "PM"),"  AM"," AM"),"  PM", " PM"), 9,100,"")</f>
        <v/>
      </c>
      <c r="I1081" s="195" t="e">
        <f>TIMEVALUE(RTATimings[[#This Row],[Dep Tm Txt]])</f>
        <v>#VALUE!</v>
      </c>
      <c r="N10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82" spans="1:14" x14ac:dyDescent="0.35">
      <c r="A1082" s="113"/>
      <c r="B1082" s="119"/>
      <c r="C1082" s="119"/>
      <c r="D1082" s="185" t="e">
        <f>IF(ISBLANK(RTATimings[[#This Row],[Vehicle No.]]), VLOOKUP(RTATimings[[#This Row],[Rotation Group]], Table9[#All], 4, FALSE), VLOOKUP(RTATimings[[#This Row],[Vehicle No.]], VehLicense,2,FALSE))</f>
        <v>#N/A</v>
      </c>
      <c r="E1082" s="126"/>
      <c r="F1082" s="185" t="e">
        <f>VLOOKUP(RTATimings[[#This Row],[Route Code]], TrueRouteCodes[], 2, FALSE)</f>
        <v>#N/A</v>
      </c>
      <c r="H1082" s="194" t="str">
        <f>REPLACE(SUBSTITUTE(SUBSTITUTE(SUBSTITUTE(SUBSTITUTE(SUBSTITUTE(TRIM(RTATimings[[#This Row],[Dep Txt]]), ": ",":"), "a.m", "AM",1), "p.m", "PM"),"  AM"," AM"),"  PM", " PM"), 9,100,"")</f>
        <v/>
      </c>
      <c r="I1082" s="195" t="e">
        <f>TIMEVALUE(RTATimings[[#This Row],[Dep Tm Txt]])</f>
        <v>#VALUE!</v>
      </c>
      <c r="N10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83" spans="1:14" x14ac:dyDescent="0.35">
      <c r="A1083" s="113"/>
      <c r="B1083" s="119"/>
      <c r="C1083" s="119"/>
      <c r="D1083" s="185" t="e">
        <f>IF(ISBLANK(RTATimings[[#This Row],[Vehicle No.]]), VLOOKUP(RTATimings[[#This Row],[Rotation Group]], Table9[#All], 4, FALSE), VLOOKUP(RTATimings[[#This Row],[Vehicle No.]], VehLicense,2,FALSE))</f>
        <v>#N/A</v>
      </c>
      <c r="E1083" s="126"/>
      <c r="F1083" s="185" t="e">
        <f>VLOOKUP(RTATimings[[#This Row],[Route Code]], TrueRouteCodes[], 2, FALSE)</f>
        <v>#N/A</v>
      </c>
      <c r="H1083" s="194" t="str">
        <f>REPLACE(SUBSTITUTE(SUBSTITUTE(SUBSTITUTE(SUBSTITUTE(SUBSTITUTE(TRIM(RTATimings[[#This Row],[Dep Txt]]), ": ",":"), "a.m", "AM",1), "p.m", "PM"),"  AM"," AM"),"  PM", " PM"), 9,100,"")</f>
        <v/>
      </c>
      <c r="I1083" s="195" t="e">
        <f>TIMEVALUE(RTATimings[[#This Row],[Dep Tm Txt]])</f>
        <v>#VALUE!</v>
      </c>
      <c r="N10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84" spans="1:14" x14ac:dyDescent="0.35">
      <c r="A1084" s="113"/>
      <c r="B1084" s="119"/>
      <c r="C1084" s="119"/>
      <c r="D1084" s="185" t="e">
        <f>IF(ISBLANK(RTATimings[[#This Row],[Vehicle No.]]), VLOOKUP(RTATimings[[#This Row],[Rotation Group]], Table9[#All], 4, FALSE), VLOOKUP(RTATimings[[#This Row],[Vehicle No.]], VehLicense,2,FALSE))</f>
        <v>#N/A</v>
      </c>
      <c r="E1084" s="126"/>
      <c r="F1084" s="185" t="e">
        <f>VLOOKUP(RTATimings[[#This Row],[Route Code]], TrueRouteCodes[], 2, FALSE)</f>
        <v>#N/A</v>
      </c>
      <c r="H1084" s="194" t="str">
        <f>REPLACE(SUBSTITUTE(SUBSTITUTE(SUBSTITUTE(SUBSTITUTE(SUBSTITUTE(TRIM(RTATimings[[#This Row],[Dep Txt]]), ": ",":"), "a.m", "AM",1), "p.m", "PM"),"  AM"," AM"),"  PM", " PM"), 9,100,"")</f>
        <v/>
      </c>
      <c r="I1084" s="195" t="e">
        <f>TIMEVALUE(RTATimings[[#This Row],[Dep Tm Txt]])</f>
        <v>#VALUE!</v>
      </c>
      <c r="N10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85" spans="1:14" x14ac:dyDescent="0.35">
      <c r="A1085" s="113"/>
      <c r="B1085" s="119"/>
      <c r="C1085" s="119"/>
      <c r="D1085" s="185" t="e">
        <f>IF(ISBLANK(RTATimings[[#This Row],[Vehicle No.]]), VLOOKUP(RTATimings[[#This Row],[Rotation Group]], Table9[#All], 4, FALSE), VLOOKUP(RTATimings[[#This Row],[Vehicle No.]], VehLicense,2,FALSE))</f>
        <v>#N/A</v>
      </c>
      <c r="E1085" s="126"/>
      <c r="F1085" s="185" t="e">
        <f>VLOOKUP(RTATimings[[#This Row],[Route Code]], TrueRouteCodes[], 2, FALSE)</f>
        <v>#N/A</v>
      </c>
      <c r="H1085" s="194" t="str">
        <f>REPLACE(SUBSTITUTE(SUBSTITUTE(SUBSTITUTE(SUBSTITUTE(SUBSTITUTE(TRIM(RTATimings[[#This Row],[Dep Txt]]), ": ",":"), "a.m", "AM",1), "p.m", "PM"),"  AM"," AM"),"  PM", " PM"), 9,100,"")</f>
        <v/>
      </c>
      <c r="I1085" s="195" t="e">
        <f>TIMEVALUE(RTATimings[[#This Row],[Dep Tm Txt]])</f>
        <v>#VALUE!</v>
      </c>
      <c r="N10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86" spans="1:14" x14ac:dyDescent="0.35">
      <c r="A1086" s="113"/>
      <c r="B1086" s="119"/>
      <c r="C1086" s="119"/>
      <c r="D1086" s="185" t="e">
        <f>IF(ISBLANK(RTATimings[[#This Row],[Vehicle No.]]), VLOOKUP(RTATimings[[#This Row],[Rotation Group]], Table9[#All], 4, FALSE), VLOOKUP(RTATimings[[#This Row],[Vehicle No.]], VehLicense,2,FALSE))</f>
        <v>#N/A</v>
      </c>
      <c r="E1086" s="126"/>
      <c r="F1086" s="185" t="e">
        <f>VLOOKUP(RTATimings[[#This Row],[Route Code]], TrueRouteCodes[], 2, FALSE)</f>
        <v>#N/A</v>
      </c>
      <c r="H1086" s="194" t="str">
        <f>REPLACE(SUBSTITUTE(SUBSTITUTE(SUBSTITUTE(SUBSTITUTE(SUBSTITUTE(TRIM(RTATimings[[#This Row],[Dep Txt]]), ": ",":"), "a.m", "AM",1), "p.m", "PM"),"  AM"," AM"),"  PM", " PM"), 9,100,"")</f>
        <v/>
      </c>
      <c r="I1086" s="195" t="e">
        <f>TIMEVALUE(RTATimings[[#This Row],[Dep Tm Txt]])</f>
        <v>#VALUE!</v>
      </c>
      <c r="N10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87" spans="1:14" x14ac:dyDescent="0.35">
      <c r="A1087" s="113"/>
      <c r="B1087" s="119"/>
      <c r="C1087" s="119"/>
      <c r="D1087" s="185" t="e">
        <f>IF(ISBLANK(RTATimings[[#This Row],[Vehicle No.]]), VLOOKUP(RTATimings[[#This Row],[Rotation Group]], Table9[#All], 4, FALSE), VLOOKUP(RTATimings[[#This Row],[Vehicle No.]], VehLicense,2,FALSE))</f>
        <v>#N/A</v>
      </c>
      <c r="E1087" s="126"/>
      <c r="F1087" s="185" t="e">
        <f>VLOOKUP(RTATimings[[#This Row],[Route Code]], TrueRouteCodes[], 2, FALSE)</f>
        <v>#N/A</v>
      </c>
      <c r="H1087" s="194" t="str">
        <f>REPLACE(SUBSTITUTE(SUBSTITUTE(SUBSTITUTE(SUBSTITUTE(SUBSTITUTE(TRIM(RTATimings[[#This Row],[Dep Txt]]), ": ",":"), "a.m", "AM",1), "p.m", "PM"),"  AM"," AM"),"  PM", " PM"), 9,100,"")</f>
        <v/>
      </c>
      <c r="I1087" s="195" t="e">
        <f>TIMEVALUE(RTATimings[[#This Row],[Dep Tm Txt]])</f>
        <v>#VALUE!</v>
      </c>
      <c r="N10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88" spans="1:14" x14ac:dyDescent="0.35">
      <c r="A1088" s="113"/>
      <c r="B1088" s="119"/>
      <c r="C1088" s="119"/>
      <c r="D1088" s="185" t="e">
        <f>IF(ISBLANK(RTATimings[[#This Row],[Vehicle No.]]), VLOOKUP(RTATimings[[#This Row],[Rotation Group]], Table9[#All], 4, FALSE), VLOOKUP(RTATimings[[#This Row],[Vehicle No.]], VehLicense,2,FALSE))</f>
        <v>#N/A</v>
      </c>
      <c r="E1088" s="126"/>
      <c r="F1088" s="185" t="e">
        <f>VLOOKUP(RTATimings[[#This Row],[Route Code]], TrueRouteCodes[], 2, FALSE)</f>
        <v>#N/A</v>
      </c>
      <c r="H1088" s="194" t="str">
        <f>REPLACE(SUBSTITUTE(SUBSTITUTE(SUBSTITUTE(SUBSTITUTE(SUBSTITUTE(TRIM(RTATimings[[#This Row],[Dep Txt]]), ": ",":"), "a.m", "AM",1), "p.m", "PM"),"  AM"," AM"),"  PM", " PM"), 9,100,"")</f>
        <v/>
      </c>
      <c r="I1088" s="195" t="e">
        <f>TIMEVALUE(RTATimings[[#This Row],[Dep Tm Txt]])</f>
        <v>#VALUE!</v>
      </c>
      <c r="N10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89" spans="1:14" x14ac:dyDescent="0.35">
      <c r="A1089" s="113"/>
      <c r="B1089" s="119"/>
      <c r="C1089" s="119"/>
      <c r="D1089" s="185" t="e">
        <f>IF(ISBLANK(RTATimings[[#This Row],[Vehicle No.]]), VLOOKUP(RTATimings[[#This Row],[Rotation Group]], Table9[#All], 4, FALSE), VLOOKUP(RTATimings[[#This Row],[Vehicle No.]], VehLicense,2,FALSE))</f>
        <v>#N/A</v>
      </c>
      <c r="E1089" s="126"/>
      <c r="F1089" s="185" t="e">
        <f>VLOOKUP(RTATimings[[#This Row],[Route Code]], TrueRouteCodes[], 2, FALSE)</f>
        <v>#N/A</v>
      </c>
      <c r="H1089" s="194" t="str">
        <f>REPLACE(SUBSTITUTE(SUBSTITUTE(SUBSTITUTE(SUBSTITUTE(SUBSTITUTE(TRIM(RTATimings[[#This Row],[Dep Txt]]), ": ",":"), "a.m", "AM",1), "p.m", "PM"),"  AM"," AM"),"  PM", " PM"), 9,100,"")</f>
        <v/>
      </c>
      <c r="I1089" s="195" t="e">
        <f>TIMEVALUE(RTATimings[[#This Row],[Dep Tm Txt]])</f>
        <v>#VALUE!</v>
      </c>
      <c r="N10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90" spans="1:14" x14ac:dyDescent="0.35">
      <c r="A1090" s="113"/>
      <c r="B1090" s="119"/>
      <c r="C1090" s="119"/>
      <c r="D1090" s="185" t="e">
        <f>IF(ISBLANK(RTATimings[[#This Row],[Vehicle No.]]), VLOOKUP(RTATimings[[#This Row],[Rotation Group]], Table9[#All], 4, FALSE), VLOOKUP(RTATimings[[#This Row],[Vehicle No.]], VehLicense,2,FALSE))</f>
        <v>#N/A</v>
      </c>
      <c r="E1090" s="126"/>
      <c r="F1090" s="185" t="e">
        <f>VLOOKUP(RTATimings[[#This Row],[Route Code]], TrueRouteCodes[], 2, FALSE)</f>
        <v>#N/A</v>
      </c>
      <c r="H1090" s="194" t="str">
        <f>REPLACE(SUBSTITUTE(SUBSTITUTE(SUBSTITUTE(SUBSTITUTE(SUBSTITUTE(TRIM(RTATimings[[#This Row],[Dep Txt]]), ": ",":"), "a.m", "AM",1), "p.m", "PM"),"  AM"," AM"),"  PM", " PM"), 9,100,"")</f>
        <v/>
      </c>
      <c r="I1090" s="195" t="e">
        <f>TIMEVALUE(RTATimings[[#This Row],[Dep Tm Txt]])</f>
        <v>#VALUE!</v>
      </c>
      <c r="N10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91" spans="1:14" x14ac:dyDescent="0.35">
      <c r="A1091" s="113"/>
      <c r="B1091" s="119"/>
      <c r="C1091" s="119"/>
      <c r="D1091" s="185" t="e">
        <f>IF(ISBLANK(RTATimings[[#This Row],[Vehicle No.]]), VLOOKUP(RTATimings[[#This Row],[Rotation Group]], Table9[#All], 4, FALSE), VLOOKUP(RTATimings[[#This Row],[Vehicle No.]], VehLicense,2,FALSE))</f>
        <v>#N/A</v>
      </c>
      <c r="E1091" s="126"/>
      <c r="F1091" s="185" t="e">
        <f>VLOOKUP(RTATimings[[#This Row],[Route Code]], TrueRouteCodes[], 2, FALSE)</f>
        <v>#N/A</v>
      </c>
      <c r="H1091" s="194" t="str">
        <f>REPLACE(SUBSTITUTE(SUBSTITUTE(SUBSTITUTE(SUBSTITUTE(SUBSTITUTE(TRIM(RTATimings[[#This Row],[Dep Txt]]), ": ",":"), "a.m", "AM",1), "p.m", "PM"),"  AM"," AM"),"  PM", " PM"), 9,100,"")</f>
        <v/>
      </c>
      <c r="I1091" s="195" t="e">
        <f>TIMEVALUE(RTATimings[[#This Row],[Dep Tm Txt]])</f>
        <v>#VALUE!</v>
      </c>
      <c r="N10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92" spans="1:14" x14ac:dyDescent="0.35">
      <c r="A1092" s="113"/>
      <c r="B1092" s="119"/>
      <c r="C1092" s="119"/>
      <c r="D1092" s="185" t="e">
        <f>IF(ISBLANK(RTATimings[[#This Row],[Vehicle No.]]), VLOOKUP(RTATimings[[#This Row],[Rotation Group]], Table9[#All], 4, FALSE), VLOOKUP(RTATimings[[#This Row],[Vehicle No.]], VehLicense,2,FALSE))</f>
        <v>#N/A</v>
      </c>
      <c r="E1092" s="126"/>
      <c r="F1092" s="185" t="e">
        <f>VLOOKUP(RTATimings[[#This Row],[Route Code]], TrueRouteCodes[], 2, FALSE)</f>
        <v>#N/A</v>
      </c>
      <c r="H1092" s="194" t="str">
        <f>REPLACE(SUBSTITUTE(SUBSTITUTE(SUBSTITUTE(SUBSTITUTE(SUBSTITUTE(TRIM(RTATimings[[#This Row],[Dep Txt]]), ": ",":"), "a.m", "AM",1), "p.m", "PM"),"  AM"," AM"),"  PM", " PM"), 9,100,"")</f>
        <v/>
      </c>
      <c r="I1092" s="195" t="e">
        <f>TIMEVALUE(RTATimings[[#This Row],[Dep Tm Txt]])</f>
        <v>#VALUE!</v>
      </c>
      <c r="N10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93" spans="1:14" x14ac:dyDescent="0.35">
      <c r="A1093" s="113"/>
      <c r="B1093" s="119"/>
      <c r="C1093" s="119"/>
      <c r="D1093" s="185" t="e">
        <f>IF(ISBLANK(RTATimings[[#This Row],[Vehicle No.]]), VLOOKUP(RTATimings[[#This Row],[Rotation Group]], Table9[#All], 4, FALSE), VLOOKUP(RTATimings[[#This Row],[Vehicle No.]], VehLicense,2,FALSE))</f>
        <v>#N/A</v>
      </c>
      <c r="E1093" s="126"/>
      <c r="F1093" s="185" t="e">
        <f>VLOOKUP(RTATimings[[#This Row],[Route Code]], TrueRouteCodes[], 2, FALSE)</f>
        <v>#N/A</v>
      </c>
      <c r="H1093" s="194" t="str">
        <f>REPLACE(SUBSTITUTE(SUBSTITUTE(SUBSTITUTE(SUBSTITUTE(SUBSTITUTE(TRIM(RTATimings[[#This Row],[Dep Txt]]), ": ",":"), "a.m", "AM",1), "p.m", "PM"),"  AM"," AM"),"  PM", " PM"), 9,100,"")</f>
        <v/>
      </c>
      <c r="I1093" s="195" t="e">
        <f>TIMEVALUE(RTATimings[[#This Row],[Dep Tm Txt]])</f>
        <v>#VALUE!</v>
      </c>
      <c r="N10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94" spans="1:14" x14ac:dyDescent="0.35">
      <c r="A1094" s="113"/>
      <c r="B1094" s="119"/>
      <c r="C1094" s="119"/>
      <c r="D1094" s="185" t="e">
        <f>IF(ISBLANK(RTATimings[[#This Row],[Vehicle No.]]), VLOOKUP(RTATimings[[#This Row],[Rotation Group]], Table9[#All], 4, FALSE), VLOOKUP(RTATimings[[#This Row],[Vehicle No.]], VehLicense,2,FALSE))</f>
        <v>#N/A</v>
      </c>
      <c r="E1094" s="126"/>
      <c r="F1094" s="185" t="e">
        <f>VLOOKUP(RTATimings[[#This Row],[Route Code]], TrueRouteCodes[], 2, FALSE)</f>
        <v>#N/A</v>
      </c>
      <c r="H1094" s="194" t="str">
        <f>REPLACE(SUBSTITUTE(SUBSTITUTE(SUBSTITUTE(SUBSTITUTE(SUBSTITUTE(TRIM(RTATimings[[#This Row],[Dep Txt]]), ": ",":"), "a.m", "AM",1), "p.m", "PM"),"  AM"," AM"),"  PM", " PM"), 9,100,"")</f>
        <v/>
      </c>
      <c r="I1094" s="195" t="e">
        <f>TIMEVALUE(RTATimings[[#This Row],[Dep Tm Txt]])</f>
        <v>#VALUE!</v>
      </c>
      <c r="N10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95" spans="1:14" x14ac:dyDescent="0.35">
      <c r="A1095" s="113"/>
      <c r="B1095" s="119"/>
      <c r="C1095" s="119"/>
      <c r="D1095" s="185" t="e">
        <f>IF(ISBLANK(RTATimings[[#This Row],[Vehicle No.]]), VLOOKUP(RTATimings[[#This Row],[Rotation Group]], Table9[#All], 4, FALSE), VLOOKUP(RTATimings[[#This Row],[Vehicle No.]], VehLicense,2,FALSE))</f>
        <v>#N/A</v>
      </c>
      <c r="E1095" s="126"/>
      <c r="F1095" s="185" t="e">
        <f>VLOOKUP(RTATimings[[#This Row],[Route Code]], TrueRouteCodes[], 2, FALSE)</f>
        <v>#N/A</v>
      </c>
      <c r="H1095" s="194" t="str">
        <f>REPLACE(SUBSTITUTE(SUBSTITUTE(SUBSTITUTE(SUBSTITUTE(SUBSTITUTE(TRIM(RTATimings[[#This Row],[Dep Txt]]), ": ",":"), "a.m", "AM",1), "p.m", "PM"),"  AM"," AM"),"  PM", " PM"), 9,100,"")</f>
        <v/>
      </c>
      <c r="I1095" s="195" t="e">
        <f>TIMEVALUE(RTATimings[[#This Row],[Dep Tm Txt]])</f>
        <v>#VALUE!</v>
      </c>
      <c r="N10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96" spans="1:14" x14ac:dyDescent="0.35">
      <c r="A1096" s="113"/>
      <c r="B1096" s="119"/>
      <c r="C1096" s="119"/>
      <c r="D1096" s="185" t="e">
        <f>IF(ISBLANK(RTATimings[[#This Row],[Vehicle No.]]), VLOOKUP(RTATimings[[#This Row],[Rotation Group]], Table9[#All], 4, FALSE), VLOOKUP(RTATimings[[#This Row],[Vehicle No.]], VehLicense,2,FALSE))</f>
        <v>#N/A</v>
      </c>
      <c r="E1096" s="126"/>
      <c r="F1096" s="185" t="e">
        <f>VLOOKUP(RTATimings[[#This Row],[Route Code]], TrueRouteCodes[], 2, FALSE)</f>
        <v>#N/A</v>
      </c>
      <c r="H1096" s="194" t="str">
        <f>REPLACE(SUBSTITUTE(SUBSTITUTE(SUBSTITUTE(SUBSTITUTE(SUBSTITUTE(TRIM(RTATimings[[#This Row],[Dep Txt]]), ": ",":"), "a.m", "AM",1), "p.m", "PM"),"  AM"," AM"),"  PM", " PM"), 9,100,"")</f>
        <v/>
      </c>
      <c r="I1096" s="195" t="e">
        <f>TIMEVALUE(RTATimings[[#This Row],[Dep Tm Txt]])</f>
        <v>#VALUE!</v>
      </c>
      <c r="N10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97" spans="1:14" x14ac:dyDescent="0.35">
      <c r="A1097" s="113"/>
      <c r="B1097" s="119"/>
      <c r="C1097" s="119"/>
      <c r="D1097" s="185" t="e">
        <f>IF(ISBLANK(RTATimings[[#This Row],[Vehicle No.]]), VLOOKUP(RTATimings[[#This Row],[Rotation Group]], Table9[#All], 4, FALSE), VLOOKUP(RTATimings[[#This Row],[Vehicle No.]], VehLicense,2,FALSE))</f>
        <v>#N/A</v>
      </c>
      <c r="E1097" s="126"/>
      <c r="F1097" s="185" t="e">
        <f>VLOOKUP(RTATimings[[#This Row],[Route Code]], TrueRouteCodes[], 2, FALSE)</f>
        <v>#N/A</v>
      </c>
      <c r="H1097" s="194" t="str">
        <f>REPLACE(SUBSTITUTE(SUBSTITUTE(SUBSTITUTE(SUBSTITUTE(SUBSTITUTE(TRIM(RTATimings[[#This Row],[Dep Txt]]), ": ",":"), "a.m", "AM",1), "p.m", "PM"),"  AM"," AM"),"  PM", " PM"), 9,100,"")</f>
        <v/>
      </c>
      <c r="I1097" s="195" t="e">
        <f>TIMEVALUE(RTATimings[[#This Row],[Dep Tm Txt]])</f>
        <v>#VALUE!</v>
      </c>
      <c r="N10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98" spans="1:14" x14ac:dyDescent="0.35">
      <c r="A1098" s="113"/>
      <c r="B1098" s="119"/>
      <c r="C1098" s="119"/>
      <c r="D1098" s="185" t="e">
        <f>IF(ISBLANK(RTATimings[[#This Row],[Vehicle No.]]), VLOOKUP(RTATimings[[#This Row],[Rotation Group]], Table9[#All], 4, FALSE), VLOOKUP(RTATimings[[#This Row],[Vehicle No.]], VehLicense,2,FALSE))</f>
        <v>#N/A</v>
      </c>
      <c r="E1098" s="126"/>
      <c r="F1098" s="185" t="e">
        <f>VLOOKUP(RTATimings[[#This Row],[Route Code]], TrueRouteCodes[], 2, FALSE)</f>
        <v>#N/A</v>
      </c>
      <c r="H1098" s="194" t="str">
        <f>REPLACE(SUBSTITUTE(SUBSTITUTE(SUBSTITUTE(SUBSTITUTE(SUBSTITUTE(TRIM(RTATimings[[#This Row],[Dep Txt]]), ": ",":"), "a.m", "AM",1), "p.m", "PM"),"  AM"," AM"),"  PM", " PM"), 9,100,"")</f>
        <v/>
      </c>
      <c r="I1098" s="195" t="e">
        <f>TIMEVALUE(RTATimings[[#This Row],[Dep Tm Txt]])</f>
        <v>#VALUE!</v>
      </c>
      <c r="N10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099" spans="1:14" x14ac:dyDescent="0.35">
      <c r="A1099" s="113"/>
      <c r="B1099" s="119"/>
      <c r="C1099" s="119"/>
      <c r="D1099" s="185" t="e">
        <f>IF(ISBLANK(RTATimings[[#This Row],[Vehicle No.]]), VLOOKUP(RTATimings[[#This Row],[Rotation Group]], Table9[#All], 4, FALSE), VLOOKUP(RTATimings[[#This Row],[Vehicle No.]], VehLicense,2,FALSE))</f>
        <v>#N/A</v>
      </c>
      <c r="E1099" s="126"/>
      <c r="F1099" s="185" t="e">
        <f>VLOOKUP(RTATimings[[#This Row],[Route Code]], TrueRouteCodes[], 2, FALSE)</f>
        <v>#N/A</v>
      </c>
      <c r="H1099" s="194" t="str">
        <f>REPLACE(SUBSTITUTE(SUBSTITUTE(SUBSTITUTE(SUBSTITUTE(SUBSTITUTE(TRIM(RTATimings[[#This Row],[Dep Txt]]), ": ",":"), "a.m", "AM",1), "p.m", "PM"),"  AM"," AM"),"  PM", " PM"), 9,100,"")</f>
        <v/>
      </c>
      <c r="I1099" s="195" t="e">
        <f>TIMEVALUE(RTATimings[[#This Row],[Dep Tm Txt]])</f>
        <v>#VALUE!</v>
      </c>
      <c r="N10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00" spans="1:14" x14ac:dyDescent="0.35">
      <c r="A1100" s="113"/>
      <c r="B1100" s="119"/>
      <c r="C1100" s="119"/>
      <c r="D1100" s="185" t="e">
        <f>IF(ISBLANK(RTATimings[[#This Row],[Vehicle No.]]), VLOOKUP(RTATimings[[#This Row],[Rotation Group]], Table9[#All], 4, FALSE), VLOOKUP(RTATimings[[#This Row],[Vehicle No.]], VehLicense,2,FALSE))</f>
        <v>#N/A</v>
      </c>
      <c r="E1100" s="126"/>
      <c r="F1100" s="185" t="e">
        <f>VLOOKUP(RTATimings[[#This Row],[Route Code]], TrueRouteCodes[], 2, FALSE)</f>
        <v>#N/A</v>
      </c>
      <c r="H1100" s="194" t="str">
        <f>REPLACE(SUBSTITUTE(SUBSTITUTE(SUBSTITUTE(SUBSTITUTE(SUBSTITUTE(TRIM(RTATimings[[#This Row],[Dep Txt]]), ": ",":"), "a.m", "AM",1), "p.m", "PM"),"  AM"," AM"),"  PM", " PM"), 9,100,"")</f>
        <v/>
      </c>
      <c r="I1100" s="195" t="e">
        <f>TIMEVALUE(RTATimings[[#This Row],[Dep Tm Txt]])</f>
        <v>#VALUE!</v>
      </c>
      <c r="N11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01" spans="1:14" x14ac:dyDescent="0.35">
      <c r="A1101" s="113"/>
      <c r="B1101" s="119"/>
      <c r="C1101" s="119"/>
      <c r="D1101" s="185" t="e">
        <f>IF(ISBLANK(RTATimings[[#This Row],[Vehicle No.]]), VLOOKUP(RTATimings[[#This Row],[Rotation Group]], Table9[#All], 4, FALSE), VLOOKUP(RTATimings[[#This Row],[Vehicle No.]], VehLicense,2,FALSE))</f>
        <v>#N/A</v>
      </c>
      <c r="E1101" s="126"/>
      <c r="F1101" s="185" t="e">
        <f>VLOOKUP(RTATimings[[#This Row],[Route Code]], TrueRouteCodes[], 2, FALSE)</f>
        <v>#N/A</v>
      </c>
      <c r="H1101" s="194" t="str">
        <f>REPLACE(SUBSTITUTE(SUBSTITUTE(SUBSTITUTE(SUBSTITUTE(SUBSTITUTE(TRIM(RTATimings[[#This Row],[Dep Txt]]), ": ",":"), "a.m", "AM",1), "p.m", "PM"),"  AM"," AM"),"  PM", " PM"), 9,100,"")</f>
        <v/>
      </c>
      <c r="I1101" s="195" t="e">
        <f>TIMEVALUE(RTATimings[[#This Row],[Dep Tm Txt]])</f>
        <v>#VALUE!</v>
      </c>
      <c r="N11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02" spans="1:14" x14ac:dyDescent="0.35">
      <c r="A1102" s="113"/>
      <c r="B1102" s="119"/>
      <c r="C1102" s="119"/>
      <c r="D1102" s="185" t="e">
        <f>IF(ISBLANK(RTATimings[[#This Row],[Vehicle No.]]), VLOOKUP(RTATimings[[#This Row],[Rotation Group]], Table9[#All], 4, FALSE), VLOOKUP(RTATimings[[#This Row],[Vehicle No.]], VehLicense,2,FALSE))</f>
        <v>#N/A</v>
      </c>
      <c r="E1102" s="126"/>
      <c r="F1102" s="185" t="e">
        <f>VLOOKUP(RTATimings[[#This Row],[Route Code]], TrueRouteCodes[], 2, FALSE)</f>
        <v>#N/A</v>
      </c>
      <c r="H1102" s="194" t="str">
        <f>REPLACE(SUBSTITUTE(SUBSTITUTE(SUBSTITUTE(SUBSTITUTE(SUBSTITUTE(TRIM(RTATimings[[#This Row],[Dep Txt]]), ": ",":"), "a.m", "AM",1), "p.m", "PM"),"  AM"," AM"),"  PM", " PM"), 9,100,"")</f>
        <v/>
      </c>
      <c r="I1102" s="195" t="e">
        <f>TIMEVALUE(RTATimings[[#This Row],[Dep Tm Txt]])</f>
        <v>#VALUE!</v>
      </c>
      <c r="N11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03" spans="1:14" x14ac:dyDescent="0.35">
      <c r="A1103" s="113"/>
      <c r="B1103" s="119"/>
      <c r="C1103" s="119"/>
      <c r="D1103" s="185" t="e">
        <f>IF(ISBLANK(RTATimings[[#This Row],[Vehicle No.]]), VLOOKUP(RTATimings[[#This Row],[Rotation Group]], Table9[#All], 4, FALSE), VLOOKUP(RTATimings[[#This Row],[Vehicle No.]], VehLicense,2,FALSE))</f>
        <v>#N/A</v>
      </c>
      <c r="E1103" s="126"/>
      <c r="F1103" s="185" t="e">
        <f>VLOOKUP(RTATimings[[#This Row],[Route Code]], TrueRouteCodes[], 2, FALSE)</f>
        <v>#N/A</v>
      </c>
      <c r="H1103" s="194" t="str">
        <f>REPLACE(SUBSTITUTE(SUBSTITUTE(SUBSTITUTE(SUBSTITUTE(SUBSTITUTE(TRIM(RTATimings[[#This Row],[Dep Txt]]), ": ",":"), "a.m", "AM",1), "p.m", "PM"),"  AM"," AM"),"  PM", " PM"), 9,100,"")</f>
        <v/>
      </c>
      <c r="I1103" s="195" t="e">
        <f>TIMEVALUE(RTATimings[[#This Row],[Dep Tm Txt]])</f>
        <v>#VALUE!</v>
      </c>
      <c r="N11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04" spans="1:14" x14ac:dyDescent="0.35">
      <c r="A1104" s="113"/>
      <c r="B1104" s="119"/>
      <c r="C1104" s="119"/>
      <c r="D1104" s="185" t="e">
        <f>IF(ISBLANK(RTATimings[[#This Row],[Vehicle No.]]), VLOOKUP(RTATimings[[#This Row],[Rotation Group]], Table9[#All], 4, FALSE), VLOOKUP(RTATimings[[#This Row],[Vehicle No.]], VehLicense,2,FALSE))</f>
        <v>#N/A</v>
      </c>
      <c r="E1104" s="126"/>
      <c r="F1104" s="185" t="e">
        <f>VLOOKUP(RTATimings[[#This Row],[Route Code]], TrueRouteCodes[], 2, FALSE)</f>
        <v>#N/A</v>
      </c>
      <c r="H1104" s="194" t="str">
        <f>REPLACE(SUBSTITUTE(SUBSTITUTE(SUBSTITUTE(SUBSTITUTE(SUBSTITUTE(TRIM(RTATimings[[#This Row],[Dep Txt]]), ": ",":"), "a.m", "AM",1), "p.m", "PM"),"  AM"," AM"),"  PM", " PM"), 9,100,"")</f>
        <v/>
      </c>
      <c r="I1104" s="195" t="e">
        <f>TIMEVALUE(RTATimings[[#This Row],[Dep Tm Txt]])</f>
        <v>#VALUE!</v>
      </c>
      <c r="N11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05" spans="1:14" x14ac:dyDescent="0.35">
      <c r="A1105" s="113"/>
      <c r="B1105" s="119"/>
      <c r="C1105" s="119"/>
      <c r="D1105" s="185" t="e">
        <f>IF(ISBLANK(RTATimings[[#This Row],[Vehicle No.]]), VLOOKUP(RTATimings[[#This Row],[Rotation Group]], Table9[#All], 4, FALSE), VLOOKUP(RTATimings[[#This Row],[Vehicle No.]], VehLicense,2,FALSE))</f>
        <v>#N/A</v>
      </c>
      <c r="E1105" s="126"/>
      <c r="F1105" s="185" t="e">
        <f>VLOOKUP(RTATimings[[#This Row],[Route Code]], TrueRouteCodes[], 2, FALSE)</f>
        <v>#N/A</v>
      </c>
      <c r="H1105" s="194" t="str">
        <f>REPLACE(SUBSTITUTE(SUBSTITUTE(SUBSTITUTE(SUBSTITUTE(SUBSTITUTE(TRIM(RTATimings[[#This Row],[Dep Txt]]), ": ",":"), "a.m", "AM",1), "p.m", "PM"),"  AM"," AM"),"  PM", " PM"), 9,100,"")</f>
        <v/>
      </c>
      <c r="I1105" s="195" t="e">
        <f>TIMEVALUE(RTATimings[[#This Row],[Dep Tm Txt]])</f>
        <v>#VALUE!</v>
      </c>
      <c r="N11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06" spans="1:14" x14ac:dyDescent="0.35">
      <c r="A1106" s="113"/>
      <c r="B1106" s="119"/>
      <c r="C1106" s="119"/>
      <c r="D1106" s="185" t="e">
        <f>IF(ISBLANK(RTATimings[[#This Row],[Vehicle No.]]), VLOOKUP(RTATimings[[#This Row],[Rotation Group]], Table9[#All], 4, FALSE), VLOOKUP(RTATimings[[#This Row],[Vehicle No.]], VehLicense,2,FALSE))</f>
        <v>#N/A</v>
      </c>
      <c r="E1106" s="126"/>
      <c r="F1106" s="185" t="e">
        <f>VLOOKUP(RTATimings[[#This Row],[Route Code]], TrueRouteCodes[], 2, FALSE)</f>
        <v>#N/A</v>
      </c>
      <c r="H1106" s="194" t="str">
        <f>REPLACE(SUBSTITUTE(SUBSTITUTE(SUBSTITUTE(SUBSTITUTE(SUBSTITUTE(TRIM(RTATimings[[#This Row],[Dep Txt]]), ": ",":"), "a.m", "AM",1), "p.m", "PM"),"  AM"," AM"),"  PM", " PM"), 9,100,"")</f>
        <v/>
      </c>
      <c r="I1106" s="195" t="e">
        <f>TIMEVALUE(RTATimings[[#This Row],[Dep Tm Txt]])</f>
        <v>#VALUE!</v>
      </c>
      <c r="N11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07" spans="1:14" x14ac:dyDescent="0.35">
      <c r="A1107" s="113"/>
      <c r="B1107" s="119"/>
      <c r="C1107" s="119"/>
      <c r="D1107" s="185" t="e">
        <f>IF(ISBLANK(RTATimings[[#This Row],[Vehicle No.]]), VLOOKUP(RTATimings[[#This Row],[Rotation Group]], Table9[#All], 4, FALSE), VLOOKUP(RTATimings[[#This Row],[Vehicle No.]], VehLicense,2,FALSE))</f>
        <v>#N/A</v>
      </c>
      <c r="E1107" s="126"/>
      <c r="F1107" s="185" t="e">
        <f>VLOOKUP(RTATimings[[#This Row],[Route Code]], TrueRouteCodes[], 2, FALSE)</f>
        <v>#N/A</v>
      </c>
      <c r="H1107" s="194" t="str">
        <f>REPLACE(SUBSTITUTE(SUBSTITUTE(SUBSTITUTE(SUBSTITUTE(SUBSTITUTE(TRIM(RTATimings[[#This Row],[Dep Txt]]), ": ",":"), "a.m", "AM",1), "p.m", "PM"),"  AM"," AM"),"  PM", " PM"), 9,100,"")</f>
        <v/>
      </c>
      <c r="I1107" s="195" t="e">
        <f>TIMEVALUE(RTATimings[[#This Row],[Dep Tm Txt]])</f>
        <v>#VALUE!</v>
      </c>
      <c r="N11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08" spans="1:14" x14ac:dyDescent="0.35">
      <c r="A1108" s="113"/>
      <c r="B1108" s="119"/>
      <c r="C1108" s="119"/>
      <c r="D1108" s="185" t="e">
        <f>IF(ISBLANK(RTATimings[[#This Row],[Vehicle No.]]), VLOOKUP(RTATimings[[#This Row],[Rotation Group]], Table9[#All], 4, FALSE), VLOOKUP(RTATimings[[#This Row],[Vehicle No.]], VehLicense,2,FALSE))</f>
        <v>#N/A</v>
      </c>
      <c r="E1108" s="126"/>
      <c r="F1108" s="185" t="e">
        <f>VLOOKUP(RTATimings[[#This Row],[Route Code]], TrueRouteCodes[], 2, FALSE)</f>
        <v>#N/A</v>
      </c>
      <c r="H1108" s="194" t="str">
        <f>REPLACE(SUBSTITUTE(SUBSTITUTE(SUBSTITUTE(SUBSTITUTE(SUBSTITUTE(TRIM(RTATimings[[#This Row],[Dep Txt]]), ": ",":"), "a.m", "AM",1), "p.m", "PM"),"  AM"," AM"),"  PM", " PM"), 9,100,"")</f>
        <v/>
      </c>
      <c r="I1108" s="195" t="e">
        <f>TIMEVALUE(RTATimings[[#This Row],[Dep Tm Txt]])</f>
        <v>#VALUE!</v>
      </c>
      <c r="N11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09" spans="1:14" x14ac:dyDescent="0.35">
      <c r="A1109" s="113"/>
      <c r="B1109" s="119"/>
      <c r="C1109" s="119"/>
      <c r="D1109" s="185" t="e">
        <f>IF(ISBLANK(RTATimings[[#This Row],[Vehicle No.]]), VLOOKUP(RTATimings[[#This Row],[Rotation Group]], Table9[#All], 4, FALSE), VLOOKUP(RTATimings[[#This Row],[Vehicle No.]], VehLicense,2,FALSE))</f>
        <v>#N/A</v>
      </c>
      <c r="E1109" s="126"/>
      <c r="F1109" s="185" t="e">
        <f>VLOOKUP(RTATimings[[#This Row],[Route Code]], TrueRouteCodes[], 2, FALSE)</f>
        <v>#N/A</v>
      </c>
      <c r="H1109" s="194" t="str">
        <f>REPLACE(SUBSTITUTE(SUBSTITUTE(SUBSTITUTE(SUBSTITUTE(SUBSTITUTE(TRIM(RTATimings[[#This Row],[Dep Txt]]), ": ",":"), "a.m", "AM",1), "p.m", "PM"),"  AM"," AM"),"  PM", " PM"), 9,100,"")</f>
        <v/>
      </c>
      <c r="I1109" s="195" t="e">
        <f>TIMEVALUE(RTATimings[[#This Row],[Dep Tm Txt]])</f>
        <v>#VALUE!</v>
      </c>
      <c r="N11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10" spans="1:14" x14ac:dyDescent="0.35">
      <c r="A1110" s="113"/>
      <c r="B1110" s="119"/>
      <c r="C1110" s="119"/>
      <c r="D1110" s="185" t="e">
        <f>IF(ISBLANK(RTATimings[[#This Row],[Vehicle No.]]), VLOOKUP(RTATimings[[#This Row],[Rotation Group]], Table9[#All], 4, FALSE), VLOOKUP(RTATimings[[#This Row],[Vehicle No.]], VehLicense,2,FALSE))</f>
        <v>#N/A</v>
      </c>
      <c r="E1110" s="126"/>
      <c r="F1110" s="185" t="e">
        <f>VLOOKUP(RTATimings[[#This Row],[Route Code]], TrueRouteCodes[], 2, FALSE)</f>
        <v>#N/A</v>
      </c>
      <c r="H1110" s="194" t="str">
        <f>REPLACE(SUBSTITUTE(SUBSTITUTE(SUBSTITUTE(SUBSTITUTE(SUBSTITUTE(TRIM(RTATimings[[#This Row],[Dep Txt]]), ": ",":"), "a.m", "AM",1), "p.m", "PM"),"  AM"," AM"),"  PM", " PM"), 9,100,"")</f>
        <v/>
      </c>
      <c r="I1110" s="195" t="e">
        <f>TIMEVALUE(RTATimings[[#This Row],[Dep Tm Txt]])</f>
        <v>#VALUE!</v>
      </c>
      <c r="N11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11" spans="1:14" x14ac:dyDescent="0.35">
      <c r="A1111" s="113"/>
      <c r="B1111" s="119"/>
      <c r="C1111" s="119"/>
      <c r="D1111" s="185" t="e">
        <f>IF(ISBLANK(RTATimings[[#This Row],[Vehicle No.]]), VLOOKUP(RTATimings[[#This Row],[Rotation Group]], Table9[#All], 4, FALSE), VLOOKUP(RTATimings[[#This Row],[Vehicle No.]], VehLicense,2,FALSE))</f>
        <v>#N/A</v>
      </c>
      <c r="E1111" s="126"/>
      <c r="F1111" s="185" t="e">
        <f>VLOOKUP(RTATimings[[#This Row],[Route Code]], TrueRouteCodes[], 2, FALSE)</f>
        <v>#N/A</v>
      </c>
      <c r="H1111" s="194" t="str">
        <f>REPLACE(SUBSTITUTE(SUBSTITUTE(SUBSTITUTE(SUBSTITUTE(SUBSTITUTE(TRIM(RTATimings[[#This Row],[Dep Txt]]), ": ",":"), "a.m", "AM",1), "p.m", "PM"),"  AM"," AM"),"  PM", " PM"), 9,100,"")</f>
        <v/>
      </c>
      <c r="I1111" s="195" t="e">
        <f>TIMEVALUE(RTATimings[[#This Row],[Dep Tm Txt]])</f>
        <v>#VALUE!</v>
      </c>
      <c r="N11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12" spans="1:14" x14ac:dyDescent="0.35">
      <c r="A1112" s="113"/>
      <c r="B1112" s="119"/>
      <c r="C1112" s="119"/>
      <c r="D1112" s="185" t="e">
        <f>IF(ISBLANK(RTATimings[[#This Row],[Vehicle No.]]), VLOOKUP(RTATimings[[#This Row],[Rotation Group]], Table9[#All], 4, FALSE), VLOOKUP(RTATimings[[#This Row],[Vehicle No.]], VehLicense,2,FALSE))</f>
        <v>#N/A</v>
      </c>
      <c r="E1112" s="126"/>
      <c r="F1112" s="185" t="e">
        <f>VLOOKUP(RTATimings[[#This Row],[Route Code]], TrueRouteCodes[], 2, FALSE)</f>
        <v>#N/A</v>
      </c>
      <c r="H1112" s="194" t="str">
        <f>REPLACE(SUBSTITUTE(SUBSTITUTE(SUBSTITUTE(SUBSTITUTE(SUBSTITUTE(TRIM(RTATimings[[#This Row],[Dep Txt]]), ": ",":"), "a.m", "AM",1), "p.m", "PM"),"  AM"," AM"),"  PM", " PM"), 9,100,"")</f>
        <v/>
      </c>
      <c r="I1112" s="195" t="e">
        <f>TIMEVALUE(RTATimings[[#This Row],[Dep Tm Txt]])</f>
        <v>#VALUE!</v>
      </c>
      <c r="N11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13" spans="1:14" x14ac:dyDescent="0.35">
      <c r="A1113" s="113"/>
      <c r="B1113" s="119"/>
      <c r="C1113" s="119"/>
      <c r="D1113" s="185" t="e">
        <f>IF(ISBLANK(RTATimings[[#This Row],[Vehicle No.]]), VLOOKUP(RTATimings[[#This Row],[Rotation Group]], Table9[#All], 4, FALSE), VLOOKUP(RTATimings[[#This Row],[Vehicle No.]], VehLicense,2,FALSE))</f>
        <v>#N/A</v>
      </c>
      <c r="E1113" s="126"/>
      <c r="F1113" s="185" t="e">
        <f>VLOOKUP(RTATimings[[#This Row],[Route Code]], TrueRouteCodes[], 2, FALSE)</f>
        <v>#N/A</v>
      </c>
      <c r="H1113" s="194" t="str">
        <f>REPLACE(SUBSTITUTE(SUBSTITUTE(SUBSTITUTE(SUBSTITUTE(SUBSTITUTE(TRIM(RTATimings[[#This Row],[Dep Txt]]), ": ",":"), "a.m", "AM",1), "p.m", "PM"),"  AM"," AM"),"  PM", " PM"), 9,100,"")</f>
        <v/>
      </c>
      <c r="I1113" s="195" t="e">
        <f>TIMEVALUE(RTATimings[[#This Row],[Dep Tm Txt]])</f>
        <v>#VALUE!</v>
      </c>
      <c r="N11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14" spans="1:14" x14ac:dyDescent="0.35">
      <c r="A1114" s="113"/>
      <c r="B1114" s="119"/>
      <c r="C1114" s="119"/>
      <c r="D1114" s="185" t="e">
        <f>IF(ISBLANK(RTATimings[[#This Row],[Vehicle No.]]), VLOOKUP(RTATimings[[#This Row],[Rotation Group]], Table9[#All], 4, FALSE), VLOOKUP(RTATimings[[#This Row],[Vehicle No.]], VehLicense,2,FALSE))</f>
        <v>#N/A</v>
      </c>
      <c r="E1114" s="126"/>
      <c r="F1114" s="185" t="e">
        <f>VLOOKUP(RTATimings[[#This Row],[Route Code]], TrueRouteCodes[], 2, FALSE)</f>
        <v>#N/A</v>
      </c>
      <c r="H1114" s="194" t="str">
        <f>REPLACE(SUBSTITUTE(SUBSTITUTE(SUBSTITUTE(SUBSTITUTE(SUBSTITUTE(TRIM(RTATimings[[#This Row],[Dep Txt]]), ": ",":"), "a.m", "AM",1), "p.m", "PM"),"  AM"," AM"),"  PM", " PM"), 9,100,"")</f>
        <v/>
      </c>
      <c r="I1114" s="195" t="e">
        <f>TIMEVALUE(RTATimings[[#This Row],[Dep Tm Txt]])</f>
        <v>#VALUE!</v>
      </c>
      <c r="N11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15" spans="1:14" x14ac:dyDescent="0.35">
      <c r="A1115" s="113"/>
      <c r="B1115" s="119"/>
      <c r="C1115" s="119"/>
      <c r="D1115" s="185" t="e">
        <f>IF(ISBLANK(RTATimings[[#This Row],[Vehicle No.]]), VLOOKUP(RTATimings[[#This Row],[Rotation Group]], Table9[#All], 4, FALSE), VLOOKUP(RTATimings[[#This Row],[Vehicle No.]], VehLicense,2,FALSE))</f>
        <v>#N/A</v>
      </c>
      <c r="E1115" s="126"/>
      <c r="F1115" s="185" t="e">
        <f>VLOOKUP(RTATimings[[#This Row],[Route Code]], TrueRouteCodes[], 2, FALSE)</f>
        <v>#N/A</v>
      </c>
      <c r="H1115" s="194" t="str">
        <f>REPLACE(SUBSTITUTE(SUBSTITUTE(SUBSTITUTE(SUBSTITUTE(SUBSTITUTE(TRIM(RTATimings[[#This Row],[Dep Txt]]), ": ",":"), "a.m", "AM",1), "p.m", "PM"),"  AM"," AM"),"  PM", " PM"), 9,100,"")</f>
        <v/>
      </c>
      <c r="I1115" s="195" t="e">
        <f>TIMEVALUE(RTATimings[[#This Row],[Dep Tm Txt]])</f>
        <v>#VALUE!</v>
      </c>
      <c r="N11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16" spans="1:14" x14ac:dyDescent="0.35">
      <c r="A1116" s="113"/>
      <c r="B1116" s="119"/>
      <c r="C1116" s="119"/>
      <c r="D1116" s="185" t="e">
        <f>IF(ISBLANK(RTATimings[[#This Row],[Vehicle No.]]), VLOOKUP(RTATimings[[#This Row],[Rotation Group]], Table9[#All], 4, FALSE), VLOOKUP(RTATimings[[#This Row],[Vehicle No.]], VehLicense,2,FALSE))</f>
        <v>#N/A</v>
      </c>
      <c r="E1116" s="126"/>
      <c r="F1116" s="185" t="e">
        <f>VLOOKUP(RTATimings[[#This Row],[Route Code]], TrueRouteCodes[], 2, FALSE)</f>
        <v>#N/A</v>
      </c>
      <c r="H1116" s="194" t="str">
        <f>REPLACE(SUBSTITUTE(SUBSTITUTE(SUBSTITUTE(SUBSTITUTE(SUBSTITUTE(TRIM(RTATimings[[#This Row],[Dep Txt]]), ": ",":"), "a.m", "AM",1), "p.m", "PM"),"  AM"," AM"),"  PM", " PM"), 9,100,"")</f>
        <v/>
      </c>
      <c r="I1116" s="195" t="e">
        <f>TIMEVALUE(RTATimings[[#This Row],[Dep Tm Txt]])</f>
        <v>#VALUE!</v>
      </c>
      <c r="N11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17" spans="1:14" x14ac:dyDescent="0.35">
      <c r="A1117" s="113"/>
      <c r="B1117" s="119"/>
      <c r="C1117" s="119"/>
      <c r="D1117" s="185" t="e">
        <f>IF(ISBLANK(RTATimings[[#This Row],[Vehicle No.]]), VLOOKUP(RTATimings[[#This Row],[Rotation Group]], Table9[#All], 4, FALSE), VLOOKUP(RTATimings[[#This Row],[Vehicle No.]], VehLicense,2,FALSE))</f>
        <v>#N/A</v>
      </c>
      <c r="E1117" s="126"/>
      <c r="F1117" s="185" t="e">
        <f>VLOOKUP(RTATimings[[#This Row],[Route Code]], TrueRouteCodes[], 2, FALSE)</f>
        <v>#N/A</v>
      </c>
      <c r="H1117" s="194" t="str">
        <f>REPLACE(SUBSTITUTE(SUBSTITUTE(SUBSTITUTE(SUBSTITUTE(SUBSTITUTE(TRIM(RTATimings[[#This Row],[Dep Txt]]), ": ",":"), "a.m", "AM",1), "p.m", "PM"),"  AM"," AM"),"  PM", " PM"), 9,100,"")</f>
        <v/>
      </c>
      <c r="I1117" s="195" t="e">
        <f>TIMEVALUE(RTATimings[[#This Row],[Dep Tm Txt]])</f>
        <v>#VALUE!</v>
      </c>
      <c r="N11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18" spans="1:14" x14ac:dyDescent="0.35">
      <c r="A1118" s="113"/>
      <c r="B1118" s="119"/>
      <c r="C1118" s="119"/>
      <c r="D1118" s="185" t="e">
        <f>IF(ISBLANK(RTATimings[[#This Row],[Vehicle No.]]), VLOOKUP(RTATimings[[#This Row],[Rotation Group]], Table9[#All], 4, FALSE), VLOOKUP(RTATimings[[#This Row],[Vehicle No.]], VehLicense,2,FALSE))</f>
        <v>#N/A</v>
      </c>
      <c r="E1118" s="126"/>
      <c r="F1118" s="185" t="e">
        <f>VLOOKUP(RTATimings[[#This Row],[Route Code]], TrueRouteCodes[], 2, FALSE)</f>
        <v>#N/A</v>
      </c>
      <c r="H1118" s="194" t="str">
        <f>REPLACE(SUBSTITUTE(SUBSTITUTE(SUBSTITUTE(SUBSTITUTE(SUBSTITUTE(TRIM(RTATimings[[#This Row],[Dep Txt]]), ": ",":"), "a.m", "AM",1), "p.m", "PM"),"  AM"," AM"),"  PM", " PM"), 9,100,"")</f>
        <v/>
      </c>
      <c r="I1118" s="195" t="e">
        <f>TIMEVALUE(RTATimings[[#This Row],[Dep Tm Txt]])</f>
        <v>#VALUE!</v>
      </c>
      <c r="N11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19" spans="1:14" x14ac:dyDescent="0.35">
      <c r="A1119" s="113"/>
      <c r="B1119" s="119"/>
      <c r="C1119" s="119"/>
      <c r="D1119" s="185" t="e">
        <f>IF(ISBLANK(RTATimings[[#This Row],[Vehicle No.]]), VLOOKUP(RTATimings[[#This Row],[Rotation Group]], Table9[#All], 4, FALSE), VLOOKUP(RTATimings[[#This Row],[Vehicle No.]], VehLicense,2,FALSE))</f>
        <v>#N/A</v>
      </c>
      <c r="E1119" s="126"/>
      <c r="F1119" s="185" t="e">
        <f>VLOOKUP(RTATimings[[#This Row],[Route Code]], TrueRouteCodes[], 2, FALSE)</f>
        <v>#N/A</v>
      </c>
      <c r="H1119" s="194" t="str">
        <f>REPLACE(SUBSTITUTE(SUBSTITUTE(SUBSTITUTE(SUBSTITUTE(SUBSTITUTE(TRIM(RTATimings[[#This Row],[Dep Txt]]), ": ",":"), "a.m", "AM",1), "p.m", "PM"),"  AM"," AM"),"  PM", " PM"), 9,100,"")</f>
        <v/>
      </c>
      <c r="I1119" s="195" t="e">
        <f>TIMEVALUE(RTATimings[[#This Row],[Dep Tm Txt]])</f>
        <v>#VALUE!</v>
      </c>
      <c r="N11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20" spans="1:14" x14ac:dyDescent="0.35">
      <c r="A1120" s="113"/>
      <c r="B1120" s="119"/>
      <c r="C1120" s="119"/>
      <c r="D1120" s="185" t="e">
        <f>IF(ISBLANK(RTATimings[[#This Row],[Vehicle No.]]), VLOOKUP(RTATimings[[#This Row],[Rotation Group]], Table9[#All], 4, FALSE), VLOOKUP(RTATimings[[#This Row],[Vehicle No.]], VehLicense,2,FALSE))</f>
        <v>#N/A</v>
      </c>
      <c r="E1120" s="126"/>
      <c r="F1120" s="185" t="e">
        <f>VLOOKUP(RTATimings[[#This Row],[Route Code]], TrueRouteCodes[], 2, FALSE)</f>
        <v>#N/A</v>
      </c>
      <c r="H1120" s="194" t="str">
        <f>REPLACE(SUBSTITUTE(SUBSTITUTE(SUBSTITUTE(SUBSTITUTE(SUBSTITUTE(TRIM(RTATimings[[#This Row],[Dep Txt]]), ": ",":"), "a.m", "AM",1), "p.m", "PM"),"  AM"," AM"),"  PM", " PM"), 9,100,"")</f>
        <v/>
      </c>
      <c r="I1120" s="195" t="e">
        <f>TIMEVALUE(RTATimings[[#This Row],[Dep Tm Txt]])</f>
        <v>#VALUE!</v>
      </c>
      <c r="N11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21" spans="1:14" x14ac:dyDescent="0.35">
      <c r="A1121" s="113"/>
      <c r="B1121" s="119"/>
      <c r="C1121" s="119"/>
      <c r="D1121" s="185" t="e">
        <f>IF(ISBLANK(RTATimings[[#This Row],[Vehicle No.]]), VLOOKUP(RTATimings[[#This Row],[Rotation Group]], Table9[#All], 4, FALSE), VLOOKUP(RTATimings[[#This Row],[Vehicle No.]], VehLicense,2,FALSE))</f>
        <v>#N/A</v>
      </c>
      <c r="E1121" s="126"/>
      <c r="F1121" s="185" t="e">
        <f>VLOOKUP(RTATimings[[#This Row],[Route Code]], TrueRouteCodes[], 2, FALSE)</f>
        <v>#N/A</v>
      </c>
      <c r="H1121" s="194" t="str">
        <f>REPLACE(SUBSTITUTE(SUBSTITUTE(SUBSTITUTE(SUBSTITUTE(SUBSTITUTE(TRIM(RTATimings[[#This Row],[Dep Txt]]), ": ",":"), "a.m", "AM",1), "p.m", "PM"),"  AM"," AM"),"  PM", " PM"), 9,100,"")</f>
        <v/>
      </c>
      <c r="I1121" s="195" t="e">
        <f>TIMEVALUE(RTATimings[[#This Row],[Dep Tm Txt]])</f>
        <v>#VALUE!</v>
      </c>
      <c r="N11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22" spans="1:14" x14ac:dyDescent="0.35">
      <c r="A1122" s="113"/>
      <c r="B1122" s="119"/>
      <c r="C1122" s="119"/>
      <c r="D1122" s="185" t="e">
        <f>IF(ISBLANK(RTATimings[[#This Row],[Vehicle No.]]), VLOOKUP(RTATimings[[#This Row],[Rotation Group]], Table9[#All], 4, FALSE), VLOOKUP(RTATimings[[#This Row],[Vehicle No.]], VehLicense,2,FALSE))</f>
        <v>#N/A</v>
      </c>
      <c r="E1122" s="126"/>
      <c r="F1122" s="185" t="e">
        <f>VLOOKUP(RTATimings[[#This Row],[Route Code]], TrueRouteCodes[], 2, FALSE)</f>
        <v>#N/A</v>
      </c>
      <c r="H1122" s="194" t="str">
        <f>REPLACE(SUBSTITUTE(SUBSTITUTE(SUBSTITUTE(SUBSTITUTE(SUBSTITUTE(TRIM(RTATimings[[#This Row],[Dep Txt]]), ": ",":"), "a.m", "AM",1), "p.m", "PM"),"  AM"," AM"),"  PM", " PM"), 9,100,"")</f>
        <v/>
      </c>
      <c r="I1122" s="195" t="e">
        <f>TIMEVALUE(RTATimings[[#This Row],[Dep Tm Txt]])</f>
        <v>#VALUE!</v>
      </c>
      <c r="N11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23" spans="1:14" x14ac:dyDescent="0.35">
      <c r="A1123" s="113"/>
      <c r="B1123" s="119"/>
      <c r="C1123" s="119"/>
      <c r="D1123" s="185" t="e">
        <f>IF(ISBLANK(RTATimings[[#This Row],[Vehicle No.]]), VLOOKUP(RTATimings[[#This Row],[Rotation Group]], Table9[#All], 4, FALSE), VLOOKUP(RTATimings[[#This Row],[Vehicle No.]], VehLicense,2,FALSE))</f>
        <v>#N/A</v>
      </c>
      <c r="E1123" s="126"/>
      <c r="F1123" s="185" t="e">
        <f>VLOOKUP(RTATimings[[#This Row],[Route Code]], TrueRouteCodes[], 2, FALSE)</f>
        <v>#N/A</v>
      </c>
      <c r="H1123" s="194" t="str">
        <f>REPLACE(SUBSTITUTE(SUBSTITUTE(SUBSTITUTE(SUBSTITUTE(SUBSTITUTE(TRIM(RTATimings[[#This Row],[Dep Txt]]), ": ",":"), "a.m", "AM",1), "p.m", "PM"),"  AM"," AM"),"  PM", " PM"), 9,100,"")</f>
        <v/>
      </c>
      <c r="I1123" s="195" t="e">
        <f>TIMEVALUE(RTATimings[[#This Row],[Dep Tm Txt]])</f>
        <v>#VALUE!</v>
      </c>
      <c r="N11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24" spans="1:14" x14ac:dyDescent="0.35">
      <c r="A1124" s="113"/>
      <c r="B1124" s="119"/>
      <c r="C1124" s="119"/>
      <c r="D1124" s="185" t="e">
        <f>IF(ISBLANK(RTATimings[[#This Row],[Vehicle No.]]), VLOOKUP(RTATimings[[#This Row],[Rotation Group]], Table9[#All], 4, FALSE), VLOOKUP(RTATimings[[#This Row],[Vehicle No.]], VehLicense,2,FALSE))</f>
        <v>#N/A</v>
      </c>
      <c r="E1124" s="126"/>
      <c r="F1124" s="185" t="e">
        <f>VLOOKUP(RTATimings[[#This Row],[Route Code]], TrueRouteCodes[], 2, FALSE)</f>
        <v>#N/A</v>
      </c>
      <c r="H1124" s="194" t="str">
        <f>REPLACE(SUBSTITUTE(SUBSTITUTE(SUBSTITUTE(SUBSTITUTE(SUBSTITUTE(TRIM(RTATimings[[#This Row],[Dep Txt]]), ": ",":"), "a.m", "AM",1), "p.m", "PM"),"  AM"," AM"),"  PM", " PM"), 9,100,"")</f>
        <v/>
      </c>
      <c r="I1124" s="195" t="e">
        <f>TIMEVALUE(RTATimings[[#This Row],[Dep Tm Txt]])</f>
        <v>#VALUE!</v>
      </c>
      <c r="N11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25" spans="1:14" x14ac:dyDescent="0.35">
      <c r="A1125" s="113"/>
      <c r="B1125" s="119"/>
      <c r="C1125" s="119"/>
      <c r="D1125" s="185" t="e">
        <f>IF(ISBLANK(RTATimings[[#This Row],[Vehicle No.]]), VLOOKUP(RTATimings[[#This Row],[Rotation Group]], Table9[#All], 4, FALSE), VLOOKUP(RTATimings[[#This Row],[Vehicle No.]], VehLicense,2,FALSE))</f>
        <v>#N/A</v>
      </c>
      <c r="E1125" s="126"/>
      <c r="F1125" s="185" t="e">
        <f>VLOOKUP(RTATimings[[#This Row],[Route Code]], TrueRouteCodes[], 2, FALSE)</f>
        <v>#N/A</v>
      </c>
      <c r="H1125" s="194" t="str">
        <f>REPLACE(SUBSTITUTE(SUBSTITUTE(SUBSTITUTE(SUBSTITUTE(SUBSTITUTE(TRIM(RTATimings[[#This Row],[Dep Txt]]), ": ",":"), "a.m", "AM",1), "p.m", "PM"),"  AM"," AM"),"  PM", " PM"), 9,100,"")</f>
        <v/>
      </c>
      <c r="I1125" s="195" t="e">
        <f>TIMEVALUE(RTATimings[[#This Row],[Dep Tm Txt]])</f>
        <v>#VALUE!</v>
      </c>
      <c r="N11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26" spans="1:14" x14ac:dyDescent="0.35">
      <c r="A1126" s="113"/>
      <c r="B1126" s="119"/>
      <c r="C1126" s="119"/>
      <c r="D1126" s="185" t="e">
        <f>IF(ISBLANK(RTATimings[[#This Row],[Vehicle No.]]), VLOOKUP(RTATimings[[#This Row],[Rotation Group]], Table9[#All], 4, FALSE), VLOOKUP(RTATimings[[#This Row],[Vehicle No.]], VehLicense,2,FALSE))</f>
        <v>#N/A</v>
      </c>
      <c r="E1126" s="126"/>
      <c r="F1126" s="185" t="e">
        <f>VLOOKUP(RTATimings[[#This Row],[Route Code]], TrueRouteCodes[], 2, FALSE)</f>
        <v>#N/A</v>
      </c>
      <c r="H1126" s="194" t="str">
        <f>REPLACE(SUBSTITUTE(SUBSTITUTE(SUBSTITUTE(SUBSTITUTE(SUBSTITUTE(TRIM(RTATimings[[#This Row],[Dep Txt]]), ": ",":"), "a.m", "AM",1), "p.m", "PM"),"  AM"," AM"),"  PM", " PM"), 9,100,"")</f>
        <v/>
      </c>
      <c r="I1126" s="195" t="e">
        <f>TIMEVALUE(RTATimings[[#This Row],[Dep Tm Txt]])</f>
        <v>#VALUE!</v>
      </c>
      <c r="N11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27" spans="1:14" x14ac:dyDescent="0.35">
      <c r="A1127" s="113"/>
      <c r="B1127" s="119"/>
      <c r="C1127" s="119"/>
      <c r="D1127" s="185" t="e">
        <f>IF(ISBLANK(RTATimings[[#This Row],[Vehicle No.]]), VLOOKUP(RTATimings[[#This Row],[Rotation Group]], Table9[#All], 4, FALSE), VLOOKUP(RTATimings[[#This Row],[Vehicle No.]], VehLicense,2,FALSE))</f>
        <v>#N/A</v>
      </c>
      <c r="E1127" s="126"/>
      <c r="F1127" s="185" t="e">
        <f>VLOOKUP(RTATimings[[#This Row],[Route Code]], TrueRouteCodes[], 2, FALSE)</f>
        <v>#N/A</v>
      </c>
      <c r="H1127" s="194" t="str">
        <f>REPLACE(SUBSTITUTE(SUBSTITUTE(SUBSTITUTE(SUBSTITUTE(SUBSTITUTE(TRIM(RTATimings[[#This Row],[Dep Txt]]), ": ",":"), "a.m", "AM",1), "p.m", "PM"),"  AM"," AM"),"  PM", " PM"), 9,100,"")</f>
        <v/>
      </c>
      <c r="I1127" s="195" t="e">
        <f>TIMEVALUE(RTATimings[[#This Row],[Dep Tm Txt]])</f>
        <v>#VALUE!</v>
      </c>
      <c r="N11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28" spans="1:14" x14ac:dyDescent="0.35">
      <c r="A1128" s="113"/>
      <c r="B1128" s="119"/>
      <c r="C1128" s="119"/>
      <c r="D1128" s="185" t="e">
        <f>IF(ISBLANK(RTATimings[[#This Row],[Vehicle No.]]), VLOOKUP(RTATimings[[#This Row],[Rotation Group]], Table9[#All], 4, FALSE), VLOOKUP(RTATimings[[#This Row],[Vehicle No.]], VehLicense,2,FALSE))</f>
        <v>#N/A</v>
      </c>
      <c r="E1128" s="126"/>
      <c r="F1128" s="185" t="e">
        <f>VLOOKUP(RTATimings[[#This Row],[Route Code]], TrueRouteCodes[], 2, FALSE)</f>
        <v>#N/A</v>
      </c>
      <c r="H1128" s="194" t="str">
        <f>REPLACE(SUBSTITUTE(SUBSTITUTE(SUBSTITUTE(SUBSTITUTE(SUBSTITUTE(TRIM(RTATimings[[#This Row],[Dep Txt]]), ": ",":"), "a.m", "AM",1), "p.m", "PM"),"  AM"," AM"),"  PM", " PM"), 9,100,"")</f>
        <v/>
      </c>
      <c r="I1128" s="195" t="e">
        <f>TIMEVALUE(RTATimings[[#This Row],[Dep Tm Txt]])</f>
        <v>#VALUE!</v>
      </c>
      <c r="N11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29" spans="1:14" x14ac:dyDescent="0.35">
      <c r="A1129" s="113"/>
      <c r="B1129" s="119"/>
      <c r="C1129" s="119"/>
      <c r="D1129" s="185" t="e">
        <f>IF(ISBLANK(RTATimings[[#This Row],[Vehicle No.]]), VLOOKUP(RTATimings[[#This Row],[Rotation Group]], Table9[#All], 4, FALSE), VLOOKUP(RTATimings[[#This Row],[Vehicle No.]], VehLicense,2,FALSE))</f>
        <v>#N/A</v>
      </c>
      <c r="E1129" s="126"/>
      <c r="F1129" s="185" t="e">
        <f>VLOOKUP(RTATimings[[#This Row],[Route Code]], TrueRouteCodes[], 2, FALSE)</f>
        <v>#N/A</v>
      </c>
      <c r="H1129" s="194" t="str">
        <f>REPLACE(SUBSTITUTE(SUBSTITUTE(SUBSTITUTE(SUBSTITUTE(SUBSTITUTE(TRIM(RTATimings[[#This Row],[Dep Txt]]), ": ",":"), "a.m", "AM",1), "p.m", "PM"),"  AM"," AM"),"  PM", " PM"), 9,100,"")</f>
        <v/>
      </c>
      <c r="I1129" s="195" t="e">
        <f>TIMEVALUE(RTATimings[[#This Row],[Dep Tm Txt]])</f>
        <v>#VALUE!</v>
      </c>
      <c r="N11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30" spans="1:14" x14ac:dyDescent="0.35">
      <c r="A1130" s="113"/>
      <c r="B1130" s="119"/>
      <c r="C1130" s="119"/>
      <c r="D1130" s="185" t="e">
        <f>IF(ISBLANK(RTATimings[[#This Row],[Vehicle No.]]), VLOOKUP(RTATimings[[#This Row],[Rotation Group]], Table9[#All], 4, FALSE), VLOOKUP(RTATimings[[#This Row],[Vehicle No.]], VehLicense,2,FALSE))</f>
        <v>#N/A</v>
      </c>
      <c r="E1130" s="126"/>
      <c r="F1130" s="185" t="e">
        <f>VLOOKUP(RTATimings[[#This Row],[Route Code]], TrueRouteCodes[], 2, FALSE)</f>
        <v>#N/A</v>
      </c>
      <c r="H1130" s="194" t="str">
        <f>REPLACE(SUBSTITUTE(SUBSTITUTE(SUBSTITUTE(SUBSTITUTE(SUBSTITUTE(TRIM(RTATimings[[#This Row],[Dep Txt]]), ": ",":"), "a.m", "AM",1), "p.m", "PM"),"  AM"," AM"),"  PM", " PM"), 9,100,"")</f>
        <v/>
      </c>
      <c r="I1130" s="195" t="e">
        <f>TIMEVALUE(RTATimings[[#This Row],[Dep Tm Txt]])</f>
        <v>#VALUE!</v>
      </c>
      <c r="N11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31" spans="1:14" x14ac:dyDescent="0.35">
      <c r="A1131" s="113"/>
      <c r="B1131" s="119"/>
      <c r="C1131" s="119"/>
      <c r="D1131" s="185" t="e">
        <f>IF(ISBLANK(RTATimings[[#This Row],[Vehicle No.]]), VLOOKUP(RTATimings[[#This Row],[Rotation Group]], Table9[#All], 4, FALSE), VLOOKUP(RTATimings[[#This Row],[Vehicle No.]], VehLicense,2,FALSE))</f>
        <v>#N/A</v>
      </c>
      <c r="E1131" s="126"/>
      <c r="F1131" s="185" t="e">
        <f>VLOOKUP(RTATimings[[#This Row],[Route Code]], TrueRouteCodes[], 2, FALSE)</f>
        <v>#N/A</v>
      </c>
      <c r="H1131" s="194" t="str">
        <f>REPLACE(SUBSTITUTE(SUBSTITUTE(SUBSTITUTE(SUBSTITUTE(SUBSTITUTE(TRIM(RTATimings[[#This Row],[Dep Txt]]), ": ",":"), "a.m", "AM",1), "p.m", "PM"),"  AM"," AM"),"  PM", " PM"), 9,100,"")</f>
        <v/>
      </c>
      <c r="I1131" s="195" t="e">
        <f>TIMEVALUE(RTATimings[[#This Row],[Dep Tm Txt]])</f>
        <v>#VALUE!</v>
      </c>
      <c r="N11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32" spans="1:14" x14ac:dyDescent="0.35">
      <c r="A1132" s="113"/>
      <c r="B1132" s="119"/>
      <c r="C1132" s="119"/>
      <c r="D1132" s="185" t="e">
        <f>IF(ISBLANK(RTATimings[[#This Row],[Vehicle No.]]), VLOOKUP(RTATimings[[#This Row],[Rotation Group]], Table9[#All], 4, FALSE), VLOOKUP(RTATimings[[#This Row],[Vehicle No.]], VehLicense,2,FALSE))</f>
        <v>#N/A</v>
      </c>
      <c r="E1132" s="126"/>
      <c r="F1132" s="185" t="e">
        <f>VLOOKUP(RTATimings[[#This Row],[Route Code]], TrueRouteCodes[], 2, FALSE)</f>
        <v>#N/A</v>
      </c>
      <c r="H1132" s="194" t="str">
        <f>REPLACE(SUBSTITUTE(SUBSTITUTE(SUBSTITUTE(SUBSTITUTE(SUBSTITUTE(TRIM(RTATimings[[#This Row],[Dep Txt]]), ": ",":"), "a.m", "AM",1), "p.m", "PM"),"  AM"," AM"),"  PM", " PM"), 9,100,"")</f>
        <v/>
      </c>
      <c r="I1132" s="195" t="e">
        <f>TIMEVALUE(RTATimings[[#This Row],[Dep Tm Txt]])</f>
        <v>#VALUE!</v>
      </c>
      <c r="N11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33" spans="1:14" x14ac:dyDescent="0.35">
      <c r="A1133" s="113"/>
      <c r="B1133" s="119"/>
      <c r="C1133" s="119"/>
      <c r="D1133" s="185" t="e">
        <f>IF(ISBLANK(RTATimings[[#This Row],[Vehicle No.]]), VLOOKUP(RTATimings[[#This Row],[Rotation Group]], Table9[#All], 4, FALSE), VLOOKUP(RTATimings[[#This Row],[Vehicle No.]], VehLicense,2,FALSE))</f>
        <v>#N/A</v>
      </c>
      <c r="E1133" s="126"/>
      <c r="F1133" s="185" t="e">
        <f>VLOOKUP(RTATimings[[#This Row],[Route Code]], TrueRouteCodes[], 2, FALSE)</f>
        <v>#N/A</v>
      </c>
      <c r="H1133" s="194" t="str">
        <f>REPLACE(SUBSTITUTE(SUBSTITUTE(SUBSTITUTE(SUBSTITUTE(SUBSTITUTE(TRIM(RTATimings[[#This Row],[Dep Txt]]), ": ",":"), "a.m", "AM",1), "p.m", "PM"),"  AM"," AM"),"  PM", " PM"), 9,100,"")</f>
        <v/>
      </c>
      <c r="I1133" s="195" t="e">
        <f>TIMEVALUE(RTATimings[[#This Row],[Dep Tm Txt]])</f>
        <v>#VALUE!</v>
      </c>
      <c r="N11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34" spans="1:14" x14ac:dyDescent="0.35">
      <c r="A1134" s="113"/>
      <c r="B1134" s="119"/>
      <c r="C1134" s="119"/>
      <c r="D1134" s="185" t="e">
        <f>IF(ISBLANK(RTATimings[[#This Row],[Vehicle No.]]), VLOOKUP(RTATimings[[#This Row],[Rotation Group]], Table9[#All], 4, FALSE), VLOOKUP(RTATimings[[#This Row],[Vehicle No.]], VehLicense,2,FALSE))</f>
        <v>#N/A</v>
      </c>
      <c r="E1134" s="126"/>
      <c r="F1134" s="185" t="e">
        <f>VLOOKUP(RTATimings[[#This Row],[Route Code]], TrueRouteCodes[], 2, FALSE)</f>
        <v>#N/A</v>
      </c>
      <c r="H1134" s="194" t="str">
        <f>REPLACE(SUBSTITUTE(SUBSTITUTE(SUBSTITUTE(SUBSTITUTE(SUBSTITUTE(TRIM(RTATimings[[#This Row],[Dep Txt]]), ": ",":"), "a.m", "AM",1), "p.m", "PM"),"  AM"," AM"),"  PM", " PM"), 9,100,"")</f>
        <v/>
      </c>
      <c r="I1134" s="195" t="e">
        <f>TIMEVALUE(RTATimings[[#This Row],[Dep Tm Txt]])</f>
        <v>#VALUE!</v>
      </c>
      <c r="N11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35" spans="1:14" x14ac:dyDescent="0.35">
      <c r="A1135" s="113"/>
      <c r="B1135" s="119"/>
      <c r="C1135" s="119"/>
      <c r="D1135" s="185" t="e">
        <f>IF(ISBLANK(RTATimings[[#This Row],[Vehicle No.]]), VLOOKUP(RTATimings[[#This Row],[Rotation Group]], Table9[#All], 4, FALSE), VLOOKUP(RTATimings[[#This Row],[Vehicle No.]], VehLicense,2,FALSE))</f>
        <v>#N/A</v>
      </c>
      <c r="E1135" s="126"/>
      <c r="F1135" s="185" t="e">
        <f>VLOOKUP(RTATimings[[#This Row],[Route Code]], TrueRouteCodes[], 2, FALSE)</f>
        <v>#N/A</v>
      </c>
      <c r="H1135" s="194" t="str">
        <f>REPLACE(SUBSTITUTE(SUBSTITUTE(SUBSTITUTE(SUBSTITUTE(SUBSTITUTE(TRIM(RTATimings[[#This Row],[Dep Txt]]), ": ",":"), "a.m", "AM",1), "p.m", "PM"),"  AM"," AM"),"  PM", " PM"), 9,100,"")</f>
        <v/>
      </c>
      <c r="I1135" s="195" t="e">
        <f>TIMEVALUE(RTATimings[[#This Row],[Dep Tm Txt]])</f>
        <v>#VALUE!</v>
      </c>
      <c r="N11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36" spans="1:14" x14ac:dyDescent="0.35">
      <c r="A1136" s="113"/>
      <c r="B1136" s="119"/>
      <c r="C1136" s="119"/>
      <c r="D1136" s="185" t="e">
        <f>IF(ISBLANK(RTATimings[[#This Row],[Vehicle No.]]), VLOOKUP(RTATimings[[#This Row],[Rotation Group]], Table9[#All], 4, FALSE), VLOOKUP(RTATimings[[#This Row],[Vehicle No.]], VehLicense,2,FALSE))</f>
        <v>#N/A</v>
      </c>
      <c r="E1136" s="126"/>
      <c r="F1136" s="185" t="e">
        <f>VLOOKUP(RTATimings[[#This Row],[Route Code]], TrueRouteCodes[], 2, FALSE)</f>
        <v>#N/A</v>
      </c>
      <c r="H1136" s="194" t="str">
        <f>REPLACE(SUBSTITUTE(SUBSTITUTE(SUBSTITUTE(SUBSTITUTE(SUBSTITUTE(TRIM(RTATimings[[#This Row],[Dep Txt]]), ": ",":"), "a.m", "AM",1), "p.m", "PM"),"  AM"," AM"),"  PM", " PM"), 9,100,"")</f>
        <v/>
      </c>
      <c r="I1136" s="195" t="e">
        <f>TIMEVALUE(RTATimings[[#This Row],[Dep Tm Txt]])</f>
        <v>#VALUE!</v>
      </c>
      <c r="N11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37" spans="1:14" x14ac:dyDescent="0.35">
      <c r="A1137" s="113"/>
      <c r="B1137" s="119"/>
      <c r="C1137" s="119"/>
      <c r="D1137" s="185" t="e">
        <f>IF(ISBLANK(RTATimings[[#This Row],[Vehicle No.]]), VLOOKUP(RTATimings[[#This Row],[Rotation Group]], Table9[#All], 4, FALSE), VLOOKUP(RTATimings[[#This Row],[Vehicle No.]], VehLicense,2,FALSE))</f>
        <v>#N/A</v>
      </c>
      <c r="E1137" s="126"/>
      <c r="F1137" s="185" t="e">
        <f>VLOOKUP(RTATimings[[#This Row],[Route Code]], TrueRouteCodes[], 2, FALSE)</f>
        <v>#N/A</v>
      </c>
      <c r="H1137" s="194" t="str">
        <f>REPLACE(SUBSTITUTE(SUBSTITUTE(SUBSTITUTE(SUBSTITUTE(SUBSTITUTE(TRIM(RTATimings[[#This Row],[Dep Txt]]), ": ",":"), "a.m", "AM",1), "p.m", "PM"),"  AM"," AM"),"  PM", " PM"), 9,100,"")</f>
        <v/>
      </c>
      <c r="I1137" s="195" t="e">
        <f>TIMEVALUE(RTATimings[[#This Row],[Dep Tm Txt]])</f>
        <v>#VALUE!</v>
      </c>
      <c r="N11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38" spans="1:14" x14ac:dyDescent="0.35">
      <c r="A1138" s="113"/>
      <c r="B1138" s="119"/>
      <c r="C1138" s="119"/>
      <c r="D1138" s="185" t="e">
        <f>IF(ISBLANK(RTATimings[[#This Row],[Vehicle No.]]), VLOOKUP(RTATimings[[#This Row],[Rotation Group]], Table9[#All], 4, FALSE), VLOOKUP(RTATimings[[#This Row],[Vehicle No.]], VehLicense,2,FALSE))</f>
        <v>#N/A</v>
      </c>
      <c r="E1138" s="126"/>
      <c r="F1138" s="185" t="e">
        <f>VLOOKUP(RTATimings[[#This Row],[Route Code]], TrueRouteCodes[], 2, FALSE)</f>
        <v>#N/A</v>
      </c>
      <c r="H1138" s="194" t="str">
        <f>REPLACE(SUBSTITUTE(SUBSTITUTE(SUBSTITUTE(SUBSTITUTE(SUBSTITUTE(TRIM(RTATimings[[#This Row],[Dep Txt]]), ": ",":"), "a.m", "AM",1), "p.m", "PM"),"  AM"," AM"),"  PM", " PM"), 9,100,"")</f>
        <v/>
      </c>
      <c r="I1138" s="195" t="e">
        <f>TIMEVALUE(RTATimings[[#This Row],[Dep Tm Txt]])</f>
        <v>#VALUE!</v>
      </c>
      <c r="N11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39" spans="1:14" x14ac:dyDescent="0.35">
      <c r="A1139" s="113"/>
      <c r="B1139" s="119"/>
      <c r="C1139" s="119"/>
      <c r="D1139" s="185" t="e">
        <f>IF(ISBLANK(RTATimings[[#This Row],[Vehicle No.]]), VLOOKUP(RTATimings[[#This Row],[Rotation Group]], Table9[#All], 4, FALSE), VLOOKUP(RTATimings[[#This Row],[Vehicle No.]], VehLicense,2,FALSE))</f>
        <v>#N/A</v>
      </c>
      <c r="E1139" s="126"/>
      <c r="F1139" s="185" t="e">
        <f>VLOOKUP(RTATimings[[#This Row],[Route Code]], TrueRouteCodes[], 2, FALSE)</f>
        <v>#N/A</v>
      </c>
      <c r="H1139" s="194" t="str">
        <f>REPLACE(SUBSTITUTE(SUBSTITUTE(SUBSTITUTE(SUBSTITUTE(SUBSTITUTE(TRIM(RTATimings[[#This Row],[Dep Txt]]), ": ",":"), "a.m", "AM",1), "p.m", "PM"),"  AM"," AM"),"  PM", " PM"), 9,100,"")</f>
        <v/>
      </c>
      <c r="I1139" s="195" t="e">
        <f>TIMEVALUE(RTATimings[[#This Row],[Dep Tm Txt]])</f>
        <v>#VALUE!</v>
      </c>
      <c r="N11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40" spans="1:14" x14ac:dyDescent="0.35">
      <c r="A1140" s="113"/>
      <c r="B1140" s="119"/>
      <c r="C1140" s="119"/>
      <c r="D1140" s="185" t="e">
        <f>IF(ISBLANK(RTATimings[[#This Row],[Vehicle No.]]), VLOOKUP(RTATimings[[#This Row],[Rotation Group]], Table9[#All], 4, FALSE), VLOOKUP(RTATimings[[#This Row],[Vehicle No.]], VehLicense,2,FALSE))</f>
        <v>#N/A</v>
      </c>
      <c r="E1140" s="126"/>
      <c r="F1140" s="185" t="e">
        <f>VLOOKUP(RTATimings[[#This Row],[Route Code]], TrueRouteCodes[], 2, FALSE)</f>
        <v>#N/A</v>
      </c>
      <c r="H1140" s="194" t="str">
        <f>REPLACE(SUBSTITUTE(SUBSTITUTE(SUBSTITUTE(SUBSTITUTE(SUBSTITUTE(TRIM(RTATimings[[#This Row],[Dep Txt]]), ": ",":"), "a.m", "AM",1), "p.m", "PM"),"  AM"," AM"),"  PM", " PM"), 9,100,"")</f>
        <v/>
      </c>
      <c r="I1140" s="195" t="e">
        <f>TIMEVALUE(RTATimings[[#This Row],[Dep Tm Txt]])</f>
        <v>#VALUE!</v>
      </c>
      <c r="N11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41" spans="1:14" x14ac:dyDescent="0.35">
      <c r="A1141" s="113"/>
      <c r="B1141" s="119"/>
      <c r="C1141" s="119"/>
      <c r="D1141" s="185" t="e">
        <f>IF(ISBLANK(RTATimings[[#This Row],[Vehicle No.]]), VLOOKUP(RTATimings[[#This Row],[Rotation Group]], Table9[#All], 4, FALSE), VLOOKUP(RTATimings[[#This Row],[Vehicle No.]], VehLicense,2,FALSE))</f>
        <v>#N/A</v>
      </c>
      <c r="E1141" s="126"/>
      <c r="F1141" s="185" t="e">
        <f>VLOOKUP(RTATimings[[#This Row],[Route Code]], TrueRouteCodes[], 2, FALSE)</f>
        <v>#N/A</v>
      </c>
      <c r="H1141" s="194" t="str">
        <f>REPLACE(SUBSTITUTE(SUBSTITUTE(SUBSTITUTE(SUBSTITUTE(SUBSTITUTE(TRIM(RTATimings[[#This Row],[Dep Txt]]), ": ",":"), "a.m", "AM",1), "p.m", "PM"),"  AM"," AM"),"  PM", " PM"), 9,100,"")</f>
        <v/>
      </c>
      <c r="I1141" s="195" t="e">
        <f>TIMEVALUE(RTATimings[[#This Row],[Dep Tm Txt]])</f>
        <v>#VALUE!</v>
      </c>
      <c r="N11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42" spans="1:14" x14ac:dyDescent="0.35">
      <c r="A1142" s="113"/>
      <c r="B1142" s="119"/>
      <c r="C1142" s="119"/>
      <c r="D1142" s="185" t="e">
        <f>IF(ISBLANK(RTATimings[[#This Row],[Vehicle No.]]), VLOOKUP(RTATimings[[#This Row],[Rotation Group]], Table9[#All], 4, FALSE), VLOOKUP(RTATimings[[#This Row],[Vehicle No.]], VehLicense,2,FALSE))</f>
        <v>#N/A</v>
      </c>
      <c r="E1142" s="126"/>
      <c r="F1142" s="185" t="e">
        <f>VLOOKUP(RTATimings[[#This Row],[Route Code]], TrueRouteCodes[], 2, FALSE)</f>
        <v>#N/A</v>
      </c>
      <c r="H1142" s="194" t="str">
        <f>REPLACE(SUBSTITUTE(SUBSTITUTE(SUBSTITUTE(SUBSTITUTE(SUBSTITUTE(TRIM(RTATimings[[#This Row],[Dep Txt]]), ": ",":"), "a.m", "AM",1), "p.m", "PM"),"  AM"," AM"),"  PM", " PM"), 9,100,"")</f>
        <v/>
      </c>
      <c r="I1142" s="195" t="e">
        <f>TIMEVALUE(RTATimings[[#This Row],[Dep Tm Txt]])</f>
        <v>#VALUE!</v>
      </c>
      <c r="N11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43" spans="1:14" x14ac:dyDescent="0.35">
      <c r="A1143" s="113"/>
      <c r="B1143" s="119"/>
      <c r="C1143" s="119"/>
      <c r="D1143" s="185" t="e">
        <f>IF(ISBLANK(RTATimings[[#This Row],[Vehicle No.]]), VLOOKUP(RTATimings[[#This Row],[Rotation Group]], Table9[#All], 4, FALSE), VLOOKUP(RTATimings[[#This Row],[Vehicle No.]], VehLicense,2,FALSE))</f>
        <v>#N/A</v>
      </c>
      <c r="E1143" s="126"/>
      <c r="F1143" s="185" t="e">
        <f>VLOOKUP(RTATimings[[#This Row],[Route Code]], TrueRouteCodes[], 2, FALSE)</f>
        <v>#N/A</v>
      </c>
      <c r="H1143" s="194" t="str">
        <f>REPLACE(SUBSTITUTE(SUBSTITUTE(SUBSTITUTE(SUBSTITUTE(SUBSTITUTE(TRIM(RTATimings[[#This Row],[Dep Txt]]), ": ",":"), "a.m", "AM",1), "p.m", "PM"),"  AM"," AM"),"  PM", " PM"), 9,100,"")</f>
        <v/>
      </c>
      <c r="I1143" s="195" t="e">
        <f>TIMEVALUE(RTATimings[[#This Row],[Dep Tm Txt]])</f>
        <v>#VALUE!</v>
      </c>
      <c r="N11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44" spans="1:14" x14ac:dyDescent="0.35">
      <c r="A1144" s="113"/>
      <c r="B1144" s="119"/>
      <c r="C1144" s="119"/>
      <c r="D1144" s="185" t="e">
        <f>IF(ISBLANK(RTATimings[[#This Row],[Vehicle No.]]), VLOOKUP(RTATimings[[#This Row],[Rotation Group]], Table9[#All], 4, FALSE), VLOOKUP(RTATimings[[#This Row],[Vehicle No.]], VehLicense,2,FALSE))</f>
        <v>#N/A</v>
      </c>
      <c r="E1144" s="126"/>
      <c r="F1144" s="185" t="e">
        <f>VLOOKUP(RTATimings[[#This Row],[Route Code]], TrueRouteCodes[], 2, FALSE)</f>
        <v>#N/A</v>
      </c>
      <c r="H1144" s="194" t="str">
        <f>REPLACE(SUBSTITUTE(SUBSTITUTE(SUBSTITUTE(SUBSTITUTE(SUBSTITUTE(TRIM(RTATimings[[#This Row],[Dep Txt]]), ": ",":"), "a.m", "AM",1), "p.m", "PM"),"  AM"," AM"),"  PM", " PM"), 9,100,"")</f>
        <v/>
      </c>
      <c r="I1144" s="195" t="e">
        <f>TIMEVALUE(RTATimings[[#This Row],[Dep Tm Txt]])</f>
        <v>#VALUE!</v>
      </c>
      <c r="N11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45" spans="1:14" x14ac:dyDescent="0.35">
      <c r="A1145" s="113"/>
      <c r="B1145" s="119"/>
      <c r="C1145" s="119"/>
      <c r="D1145" s="185" t="e">
        <f>IF(ISBLANK(RTATimings[[#This Row],[Vehicle No.]]), VLOOKUP(RTATimings[[#This Row],[Rotation Group]], Table9[#All], 4, FALSE), VLOOKUP(RTATimings[[#This Row],[Vehicle No.]], VehLicense,2,FALSE))</f>
        <v>#N/A</v>
      </c>
      <c r="E1145" s="126"/>
      <c r="F1145" s="185" t="e">
        <f>VLOOKUP(RTATimings[[#This Row],[Route Code]], TrueRouteCodes[], 2, FALSE)</f>
        <v>#N/A</v>
      </c>
      <c r="H1145" s="194" t="str">
        <f>REPLACE(SUBSTITUTE(SUBSTITUTE(SUBSTITUTE(SUBSTITUTE(SUBSTITUTE(TRIM(RTATimings[[#This Row],[Dep Txt]]), ": ",":"), "a.m", "AM",1), "p.m", "PM"),"  AM"," AM"),"  PM", " PM"), 9,100,"")</f>
        <v/>
      </c>
      <c r="I1145" s="195" t="e">
        <f>TIMEVALUE(RTATimings[[#This Row],[Dep Tm Txt]])</f>
        <v>#VALUE!</v>
      </c>
      <c r="N11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46" spans="1:14" x14ac:dyDescent="0.35">
      <c r="A1146" s="113"/>
      <c r="B1146" s="119"/>
      <c r="C1146" s="119"/>
      <c r="D1146" s="185" t="e">
        <f>IF(ISBLANK(RTATimings[[#This Row],[Vehicle No.]]), VLOOKUP(RTATimings[[#This Row],[Rotation Group]], Table9[#All], 4, FALSE), VLOOKUP(RTATimings[[#This Row],[Vehicle No.]], VehLicense,2,FALSE))</f>
        <v>#N/A</v>
      </c>
      <c r="E1146" s="126"/>
      <c r="F1146" s="185" t="e">
        <f>VLOOKUP(RTATimings[[#This Row],[Route Code]], TrueRouteCodes[], 2, FALSE)</f>
        <v>#N/A</v>
      </c>
      <c r="H1146" s="194" t="str">
        <f>REPLACE(SUBSTITUTE(SUBSTITUTE(SUBSTITUTE(SUBSTITUTE(SUBSTITUTE(TRIM(RTATimings[[#This Row],[Dep Txt]]), ": ",":"), "a.m", "AM",1), "p.m", "PM"),"  AM"," AM"),"  PM", " PM"), 9,100,"")</f>
        <v/>
      </c>
      <c r="I1146" s="195" t="e">
        <f>TIMEVALUE(RTATimings[[#This Row],[Dep Tm Txt]])</f>
        <v>#VALUE!</v>
      </c>
      <c r="N11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47" spans="1:14" x14ac:dyDescent="0.35">
      <c r="A1147" s="113"/>
      <c r="B1147" s="119"/>
      <c r="C1147" s="119"/>
      <c r="D1147" s="185" t="e">
        <f>IF(ISBLANK(RTATimings[[#This Row],[Vehicle No.]]), VLOOKUP(RTATimings[[#This Row],[Rotation Group]], Table9[#All], 4, FALSE), VLOOKUP(RTATimings[[#This Row],[Vehicle No.]], VehLicense,2,FALSE))</f>
        <v>#N/A</v>
      </c>
      <c r="E1147" s="126"/>
      <c r="F1147" s="185" t="e">
        <f>VLOOKUP(RTATimings[[#This Row],[Route Code]], TrueRouteCodes[], 2, FALSE)</f>
        <v>#N/A</v>
      </c>
      <c r="H1147" s="194" t="str">
        <f>REPLACE(SUBSTITUTE(SUBSTITUTE(SUBSTITUTE(SUBSTITUTE(SUBSTITUTE(TRIM(RTATimings[[#This Row],[Dep Txt]]), ": ",":"), "a.m", "AM",1), "p.m", "PM"),"  AM"," AM"),"  PM", " PM"), 9,100,"")</f>
        <v/>
      </c>
      <c r="I1147" s="195" t="e">
        <f>TIMEVALUE(RTATimings[[#This Row],[Dep Tm Txt]])</f>
        <v>#VALUE!</v>
      </c>
      <c r="N11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48" spans="1:14" x14ac:dyDescent="0.35">
      <c r="A1148" s="113"/>
      <c r="B1148" s="119"/>
      <c r="C1148" s="119"/>
      <c r="D1148" s="185" t="e">
        <f>IF(ISBLANK(RTATimings[[#This Row],[Vehicle No.]]), VLOOKUP(RTATimings[[#This Row],[Rotation Group]], Table9[#All], 4, FALSE), VLOOKUP(RTATimings[[#This Row],[Vehicle No.]], VehLicense,2,FALSE))</f>
        <v>#N/A</v>
      </c>
      <c r="E1148" s="126"/>
      <c r="F1148" s="185" t="e">
        <f>VLOOKUP(RTATimings[[#This Row],[Route Code]], TrueRouteCodes[], 2, FALSE)</f>
        <v>#N/A</v>
      </c>
      <c r="H1148" s="194" t="str">
        <f>REPLACE(SUBSTITUTE(SUBSTITUTE(SUBSTITUTE(SUBSTITUTE(SUBSTITUTE(TRIM(RTATimings[[#This Row],[Dep Txt]]), ": ",":"), "a.m", "AM",1), "p.m", "PM"),"  AM"," AM"),"  PM", " PM"), 9,100,"")</f>
        <v/>
      </c>
      <c r="I1148" s="195" t="e">
        <f>TIMEVALUE(RTATimings[[#This Row],[Dep Tm Txt]])</f>
        <v>#VALUE!</v>
      </c>
      <c r="N11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49" spans="1:14" x14ac:dyDescent="0.35">
      <c r="A1149" s="113"/>
      <c r="B1149" s="119"/>
      <c r="C1149" s="119"/>
      <c r="D1149" s="185" t="e">
        <f>IF(ISBLANK(RTATimings[[#This Row],[Vehicle No.]]), VLOOKUP(RTATimings[[#This Row],[Rotation Group]], Table9[#All], 4, FALSE), VLOOKUP(RTATimings[[#This Row],[Vehicle No.]], VehLicense,2,FALSE))</f>
        <v>#N/A</v>
      </c>
      <c r="E1149" s="126"/>
      <c r="F1149" s="185" t="e">
        <f>VLOOKUP(RTATimings[[#This Row],[Route Code]], TrueRouteCodes[], 2, FALSE)</f>
        <v>#N/A</v>
      </c>
      <c r="H1149" s="194" t="str">
        <f>REPLACE(SUBSTITUTE(SUBSTITUTE(SUBSTITUTE(SUBSTITUTE(SUBSTITUTE(TRIM(RTATimings[[#This Row],[Dep Txt]]), ": ",":"), "a.m", "AM",1), "p.m", "PM"),"  AM"," AM"),"  PM", " PM"), 9,100,"")</f>
        <v/>
      </c>
      <c r="I1149" s="195" t="e">
        <f>TIMEVALUE(RTATimings[[#This Row],[Dep Tm Txt]])</f>
        <v>#VALUE!</v>
      </c>
      <c r="N11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50" spans="1:14" x14ac:dyDescent="0.35">
      <c r="A1150" s="113"/>
      <c r="B1150" s="119"/>
      <c r="C1150" s="119"/>
      <c r="D1150" s="185" t="e">
        <f>IF(ISBLANK(RTATimings[[#This Row],[Vehicle No.]]), VLOOKUP(RTATimings[[#This Row],[Rotation Group]], Table9[#All], 4, FALSE), VLOOKUP(RTATimings[[#This Row],[Vehicle No.]], VehLicense,2,FALSE))</f>
        <v>#N/A</v>
      </c>
      <c r="E1150" s="126"/>
      <c r="F1150" s="185" t="e">
        <f>VLOOKUP(RTATimings[[#This Row],[Route Code]], TrueRouteCodes[], 2, FALSE)</f>
        <v>#N/A</v>
      </c>
      <c r="H1150" s="194" t="str">
        <f>REPLACE(SUBSTITUTE(SUBSTITUTE(SUBSTITUTE(SUBSTITUTE(SUBSTITUTE(TRIM(RTATimings[[#This Row],[Dep Txt]]), ": ",":"), "a.m", "AM",1), "p.m", "PM"),"  AM"," AM"),"  PM", " PM"), 9,100,"")</f>
        <v/>
      </c>
      <c r="I1150" s="195" t="e">
        <f>TIMEVALUE(RTATimings[[#This Row],[Dep Tm Txt]])</f>
        <v>#VALUE!</v>
      </c>
      <c r="N11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51" spans="1:14" x14ac:dyDescent="0.35">
      <c r="A1151" s="113"/>
      <c r="B1151" s="119"/>
      <c r="C1151" s="119"/>
      <c r="D1151" s="185" t="e">
        <f>IF(ISBLANK(RTATimings[[#This Row],[Vehicle No.]]), VLOOKUP(RTATimings[[#This Row],[Rotation Group]], Table9[#All], 4, FALSE), VLOOKUP(RTATimings[[#This Row],[Vehicle No.]], VehLicense,2,FALSE))</f>
        <v>#N/A</v>
      </c>
      <c r="E1151" s="126"/>
      <c r="F1151" s="185" t="e">
        <f>VLOOKUP(RTATimings[[#This Row],[Route Code]], TrueRouteCodes[], 2, FALSE)</f>
        <v>#N/A</v>
      </c>
      <c r="H1151" s="194" t="str">
        <f>REPLACE(SUBSTITUTE(SUBSTITUTE(SUBSTITUTE(SUBSTITUTE(SUBSTITUTE(TRIM(RTATimings[[#This Row],[Dep Txt]]), ": ",":"), "a.m", "AM",1), "p.m", "PM"),"  AM"," AM"),"  PM", " PM"), 9,100,"")</f>
        <v/>
      </c>
      <c r="I1151" s="195" t="e">
        <f>TIMEVALUE(RTATimings[[#This Row],[Dep Tm Txt]])</f>
        <v>#VALUE!</v>
      </c>
      <c r="N11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52" spans="1:14" x14ac:dyDescent="0.35">
      <c r="A1152" s="113"/>
      <c r="B1152" s="119"/>
      <c r="C1152" s="119"/>
      <c r="D1152" s="185" t="e">
        <f>IF(ISBLANK(RTATimings[[#This Row],[Vehicle No.]]), VLOOKUP(RTATimings[[#This Row],[Rotation Group]], Table9[#All], 4, FALSE), VLOOKUP(RTATimings[[#This Row],[Vehicle No.]], VehLicense,2,FALSE))</f>
        <v>#N/A</v>
      </c>
      <c r="E1152" s="126"/>
      <c r="F1152" s="185" t="e">
        <f>VLOOKUP(RTATimings[[#This Row],[Route Code]], TrueRouteCodes[], 2, FALSE)</f>
        <v>#N/A</v>
      </c>
      <c r="H1152" s="194" t="str">
        <f>REPLACE(SUBSTITUTE(SUBSTITUTE(SUBSTITUTE(SUBSTITUTE(SUBSTITUTE(TRIM(RTATimings[[#This Row],[Dep Txt]]), ": ",":"), "a.m", "AM",1), "p.m", "PM"),"  AM"," AM"),"  PM", " PM"), 9,100,"")</f>
        <v/>
      </c>
      <c r="I1152" s="195" t="e">
        <f>TIMEVALUE(RTATimings[[#This Row],[Dep Tm Txt]])</f>
        <v>#VALUE!</v>
      </c>
      <c r="N11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53" spans="1:14" x14ac:dyDescent="0.35">
      <c r="A1153" s="113"/>
      <c r="B1153" s="119"/>
      <c r="C1153" s="119"/>
      <c r="D1153" s="185" t="e">
        <f>IF(ISBLANK(RTATimings[[#This Row],[Vehicle No.]]), VLOOKUP(RTATimings[[#This Row],[Rotation Group]], Table9[#All], 4, FALSE), VLOOKUP(RTATimings[[#This Row],[Vehicle No.]], VehLicense,2,FALSE))</f>
        <v>#N/A</v>
      </c>
      <c r="E1153" s="126"/>
      <c r="F1153" s="185" t="e">
        <f>VLOOKUP(RTATimings[[#This Row],[Route Code]], TrueRouteCodes[], 2, FALSE)</f>
        <v>#N/A</v>
      </c>
      <c r="H1153" s="194" t="str">
        <f>REPLACE(SUBSTITUTE(SUBSTITUTE(SUBSTITUTE(SUBSTITUTE(SUBSTITUTE(TRIM(RTATimings[[#This Row],[Dep Txt]]), ": ",":"), "a.m", "AM",1), "p.m", "PM"),"  AM"," AM"),"  PM", " PM"), 9,100,"")</f>
        <v/>
      </c>
      <c r="I1153" s="195" t="e">
        <f>TIMEVALUE(RTATimings[[#This Row],[Dep Tm Txt]])</f>
        <v>#VALUE!</v>
      </c>
      <c r="N11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54" spans="1:14" x14ac:dyDescent="0.35">
      <c r="A1154" s="113"/>
      <c r="B1154" s="119"/>
      <c r="C1154" s="119"/>
      <c r="D1154" s="185" t="e">
        <f>IF(ISBLANK(RTATimings[[#This Row],[Vehicle No.]]), VLOOKUP(RTATimings[[#This Row],[Rotation Group]], Table9[#All], 4, FALSE), VLOOKUP(RTATimings[[#This Row],[Vehicle No.]], VehLicense,2,FALSE))</f>
        <v>#N/A</v>
      </c>
      <c r="E1154" s="126"/>
      <c r="F1154" s="185" t="e">
        <f>VLOOKUP(RTATimings[[#This Row],[Route Code]], TrueRouteCodes[], 2, FALSE)</f>
        <v>#N/A</v>
      </c>
      <c r="H1154" s="194" t="str">
        <f>REPLACE(SUBSTITUTE(SUBSTITUTE(SUBSTITUTE(SUBSTITUTE(SUBSTITUTE(TRIM(RTATimings[[#This Row],[Dep Txt]]), ": ",":"), "a.m", "AM",1), "p.m", "PM"),"  AM"," AM"),"  PM", " PM"), 9,100,"")</f>
        <v/>
      </c>
      <c r="I1154" s="195" t="e">
        <f>TIMEVALUE(RTATimings[[#This Row],[Dep Tm Txt]])</f>
        <v>#VALUE!</v>
      </c>
      <c r="N11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55" spans="1:14" x14ac:dyDescent="0.35">
      <c r="A1155" s="113"/>
      <c r="B1155" s="119"/>
      <c r="C1155" s="119"/>
      <c r="D1155" s="185" t="e">
        <f>IF(ISBLANK(RTATimings[[#This Row],[Vehicle No.]]), VLOOKUP(RTATimings[[#This Row],[Rotation Group]], Table9[#All], 4, FALSE), VLOOKUP(RTATimings[[#This Row],[Vehicle No.]], VehLicense,2,FALSE))</f>
        <v>#N/A</v>
      </c>
      <c r="E1155" s="126"/>
      <c r="F1155" s="185" t="e">
        <f>VLOOKUP(RTATimings[[#This Row],[Route Code]], TrueRouteCodes[], 2, FALSE)</f>
        <v>#N/A</v>
      </c>
      <c r="H1155" s="194" t="str">
        <f>REPLACE(SUBSTITUTE(SUBSTITUTE(SUBSTITUTE(SUBSTITUTE(SUBSTITUTE(TRIM(RTATimings[[#This Row],[Dep Txt]]), ": ",":"), "a.m", "AM",1), "p.m", "PM"),"  AM"," AM"),"  PM", " PM"), 9,100,"")</f>
        <v/>
      </c>
      <c r="I1155" s="195" t="e">
        <f>TIMEVALUE(RTATimings[[#This Row],[Dep Tm Txt]])</f>
        <v>#VALUE!</v>
      </c>
      <c r="N11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56" spans="1:14" x14ac:dyDescent="0.35">
      <c r="A1156" s="113"/>
      <c r="B1156" s="119"/>
      <c r="C1156" s="119"/>
      <c r="D1156" s="185" t="e">
        <f>IF(ISBLANK(RTATimings[[#This Row],[Vehicle No.]]), VLOOKUP(RTATimings[[#This Row],[Rotation Group]], Table9[#All], 4, FALSE), VLOOKUP(RTATimings[[#This Row],[Vehicle No.]], VehLicense,2,FALSE))</f>
        <v>#N/A</v>
      </c>
      <c r="E1156" s="126"/>
      <c r="F1156" s="185" t="e">
        <f>VLOOKUP(RTATimings[[#This Row],[Route Code]], TrueRouteCodes[], 2, FALSE)</f>
        <v>#N/A</v>
      </c>
      <c r="H1156" s="194" t="str">
        <f>REPLACE(SUBSTITUTE(SUBSTITUTE(SUBSTITUTE(SUBSTITUTE(SUBSTITUTE(TRIM(RTATimings[[#This Row],[Dep Txt]]), ": ",":"), "a.m", "AM",1), "p.m", "PM"),"  AM"," AM"),"  PM", " PM"), 9,100,"")</f>
        <v/>
      </c>
      <c r="I1156" s="195" t="e">
        <f>TIMEVALUE(RTATimings[[#This Row],[Dep Tm Txt]])</f>
        <v>#VALUE!</v>
      </c>
      <c r="N11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57" spans="1:14" x14ac:dyDescent="0.35">
      <c r="A1157" s="113"/>
      <c r="B1157" s="119"/>
      <c r="C1157" s="119"/>
      <c r="D1157" s="185" t="e">
        <f>IF(ISBLANK(RTATimings[[#This Row],[Vehicle No.]]), VLOOKUP(RTATimings[[#This Row],[Rotation Group]], Table9[#All], 4, FALSE), VLOOKUP(RTATimings[[#This Row],[Vehicle No.]], VehLicense,2,FALSE))</f>
        <v>#N/A</v>
      </c>
      <c r="E1157" s="126"/>
      <c r="F1157" s="185" t="e">
        <f>VLOOKUP(RTATimings[[#This Row],[Route Code]], TrueRouteCodes[], 2, FALSE)</f>
        <v>#N/A</v>
      </c>
      <c r="H1157" s="194" t="str">
        <f>REPLACE(SUBSTITUTE(SUBSTITUTE(SUBSTITUTE(SUBSTITUTE(SUBSTITUTE(TRIM(RTATimings[[#This Row],[Dep Txt]]), ": ",":"), "a.m", "AM",1), "p.m", "PM"),"  AM"," AM"),"  PM", " PM"), 9,100,"")</f>
        <v/>
      </c>
      <c r="I1157" s="195" t="e">
        <f>TIMEVALUE(RTATimings[[#This Row],[Dep Tm Txt]])</f>
        <v>#VALUE!</v>
      </c>
      <c r="N11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58" spans="1:14" x14ac:dyDescent="0.35">
      <c r="A1158" s="113"/>
      <c r="B1158" s="119"/>
      <c r="C1158" s="119"/>
      <c r="D1158" s="185" t="e">
        <f>IF(ISBLANK(RTATimings[[#This Row],[Vehicle No.]]), VLOOKUP(RTATimings[[#This Row],[Rotation Group]], Table9[#All], 4, FALSE), VLOOKUP(RTATimings[[#This Row],[Vehicle No.]], VehLicense,2,FALSE))</f>
        <v>#N/A</v>
      </c>
      <c r="E1158" s="126"/>
      <c r="F1158" s="185" t="e">
        <f>VLOOKUP(RTATimings[[#This Row],[Route Code]], TrueRouteCodes[], 2, FALSE)</f>
        <v>#N/A</v>
      </c>
      <c r="H1158" s="194" t="str">
        <f>REPLACE(SUBSTITUTE(SUBSTITUTE(SUBSTITUTE(SUBSTITUTE(SUBSTITUTE(TRIM(RTATimings[[#This Row],[Dep Txt]]), ": ",":"), "a.m", "AM",1), "p.m", "PM"),"  AM"," AM"),"  PM", " PM"), 9,100,"")</f>
        <v/>
      </c>
      <c r="I1158" s="195" t="e">
        <f>TIMEVALUE(RTATimings[[#This Row],[Dep Tm Txt]])</f>
        <v>#VALUE!</v>
      </c>
      <c r="N11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59" spans="1:14" x14ac:dyDescent="0.35">
      <c r="A1159" s="113"/>
      <c r="B1159" s="119"/>
      <c r="C1159" s="119"/>
      <c r="D1159" s="185" t="e">
        <f>IF(ISBLANK(RTATimings[[#This Row],[Vehicle No.]]), VLOOKUP(RTATimings[[#This Row],[Rotation Group]], Table9[#All], 4, FALSE), VLOOKUP(RTATimings[[#This Row],[Vehicle No.]], VehLicense,2,FALSE))</f>
        <v>#N/A</v>
      </c>
      <c r="E1159" s="126"/>
      <c r="F1159" s="185" t="e">
        <f>VLOOKUP(RTATimings[[#This Row],[Route Code]], TrueRouteCodes[], 2, FALSE)</f>
        <v>#N/A</v>
      </c>
      <c r="H1159" s="194" t="str">
        <f>REPLACE(SUBSTITUTE(SUBSTITUTE(SUBSTITUTE(SUBSTITUTE(SUBSTITUTE(TRIM(RTATimings[[#This Row],[Dep Txt]]), ": ",":"), "a.m", "AM",1), "p.m", "PM"),"  AM"," AM"),"  PM", " PM"), 9,100,"")</f>
        <v/>
      </c>
      <c r="I1159" s="195" t="e">
        <f>TIMEVALUE(RTATimings[[#This Row],[Dep Tm Txt]])</f>
        <v>#VALUE!</v>
      </c>
      <c r="N11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60" spans="1:14" x14ac:dyDescent="0.35">
      <c r="A1160" s="113"/>
      <c r="B1160" s="119"/>
      <c r="C1160" s="119"/>
      <c r="D1160" s="185" t="e">
        <f>IF(ISBLANK(RTATimings[[#This Row],[Vehicle No.]]), VLOOKUP(RTATimings[[#This Row],[Rotation Group]], Table9[#All], 4, FALSE), VLOOKUP(RTATimings[[#This Row],[Vehicle No.]], VehLicense,2,FALSE))</f>
        <v>#N/A</v>
      </c>
      <c r="E1160" s="126"/>
      <c r="F1160" s="185" t="e">
        <f>VLOOKUP(RTATimings[[#This Row],[Route Code]], TrueRouteCodes[], 2, FALSE)</f>
        <v>#N/A</v>
      </c>
      <c r="H1160" s="194" t="str">
        <f>REPLACE(SUBSTITUTE(SUBSTITUTE(SUBSTITUTE(SUBSTITUTE(SUBSTITUTE(TRIM(RTATimings[[#This Row],[Dep Txt]]), ": ",":"), "a.m", "AM",1), "p.m", "PM"),"  AM"," AM"),"  PM", " PM"), 9,100,"")</f>
        <v/>
      </c>
      <c r="I1160" s="195" t="e">
        <f>TIMEVALUE(RTATimings[[#This Row],[Dep Tm Txt]])</f>
        <v>#VALUE!</v>
      </c>
      <c r="N11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61" spans="1:14" x14ac:dyDescent="0.35">
      <c r="A1161" s="113"/>
      <c r="B1161" s="119"/>
      <c r="C1161" s="119"/>
      <c r="D1161" s="185" t="e">
        <f>IF(ISBLANK(RTATimings[[#This Row],[Vehicle No.]]), VLOOKUP(RTATimings[[#This Row],[Rotation Group]], Table9[#All], 4, FALSE), VLOOKUP(RTATimings[[#This Row],[Vehicle No.]], VehLicense,2,FALSE))</f>
        <v>#N/A</v>
      </c>
      <c r="E1161" s="126"/>
      <c r="F1161" s="185" t="e">
        <f>VLOOKUP(RTATimings[[#This Row],[Route Code]], TrueRouteCodes[], 2, FALSE)</f>
        <v>#N/A</v>
      </c>
      <c r="H1161" s="194" t="str">
        <f>REPLACE(SUBSTITUTE(SUBSTITUTE(SUBSTITUTE(SUBSTITUTE(SUBSTITUTE(TRIM(RTATimings[[#This Row],[Dep Txt]]), ": ",":"), "a.m", "AM",1), "p.m", "PM"),"  AM"," AM"),"  PM", " PM"), 9,100,"")</f>
        <v/>
      </c>
      <c r="I1161" s="195" t="e">
        <f>TIMEVALUE(RTATimings[[#This Row],[Dep Tm Txt]])</f>
        <v>#VALUE!</v>
      </c>
      <c r="N11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62" spans="1:14" x14ac:dyDescent="0.35">
      <c r="A1162" s="113"/>
      <c r="B1162" s="119"/>
      <c r="C1162" s="119"/>
      <c r="D1162" s="185" t="e">
        <f>IF(ISBLANK(RTATimings[[#This Row],[Vehicle No.]]), VLOOKUP(RTATimings[[#This Row],[Rotation Group]], Table9[#All], 4, FALSE), VLOOKUP(RTATimings[[#This Row],[Vehicle No.]], VehLicense,2,FALSE))</f>
        <v>#N/A</v>
      </c>
      <c r="E1162" s="126"/>
      <c r="F1162" s="185" t="e">
        <f>VLOOKUP(RTATimings[[#This Row],[Route Code]], TrueRouteCodes[], 2, FALSE)</f>
        <v>#N/A</v>
      </c>
      <c r="H1162" s="194" t="str">
        <f>REPLACE(SUBSTITUTE(SUBSTITUTE(SUBSTITUTE(SUBSTITUTE(SUBSTITUTE(TRIM(RTATimings[[#This Row],[Dep Txt]]), ": ",":"), "a.m", "AM",1), "p.m", "PM"),"  AM"," AM"),"  PM", " PM"), 9,100,"")</f>
        <v/>
      </c>
      <c r="I1162" s="195" t="e">
        <f>TIMEVALUE(RTATimings[[#This Row],[Dep Tm Txt]])</f>
        <v>#VALUE!</v>
      </c>
      <c r="N11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63" spans="1:14" x14ac:dyDescent="0.35">
      <c r="A1163" s="113"/>
      <c r="B1163" s="119"/>
      <c r="C1163" s="119"/>
      <c r="D1163" s="185" t="e">
        <f>IF(ISBLANK(RTATimings[[#This Row],[Vehicle No.]]), VLOOKUP(RTATimings[[#This Row],[Rotation Group]], Table9[#All], 4, FALSE), VLOOKUP(RTATimings[[#This Row],[Vehicle No.]], VehLicense,2,FALSE))</f>
        <v>#N/A</v>
      </c>
      <c r="E1163" s="126"/>
      <c r="F1163" s="185" t="e">
        <f>VLOOKUP(RTATimings[[#This Row],[Route Code]], TrueRouteCodes[], 2, FALSE)</f>
        <v>#N/A</v>
      </c>
      <c r="H1163" s="194" t="str">
        <f>REPLACE(SUBSTITUTE(SUBSTITUTE(SUBSTITUTE(SUBSTITUTE(SUBSTITUTE(TRIM(RTATimings[[#This Row],[Dep Txt]]), ": ",":"), "a.m", "AM",1), "p.m", "PM"),"  AM"," AM"),"  PM", " PM"), 9,100,"")</f>
        <v/>
      </c>
      <c r="I1163" s="195" t="e">
        <f>TIMEVALUE(RTATimings[[#This Row],[Dep Tm Txt]])</f>
        <v>#VALUE!</v>
      </c>
      <c r="N11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64" spans="1:14" x14ac:dyDescent="0.35">
      <c r="A1164" s="113"/>
      <c r="B1164" s="119"/>
      <c r="C1164" s="119"/>
      <c r="D1164" s="185" t="e">
        <f>IF(ISBLANK(RTATimings[[#This Row],[Vehicle No.]]), VLOOKUP(RTATimings[[#This Row],[Rotation Group]], Table9[#All], 4, FALSE), VLOOKUP(RTATimings[[#This Row],[Vehicle No.]], VehLicense,2,FALSE))</f>
        <v>#N/A</v>
      </c>
      <c r="E1164" s="126"/>
      <c r="F1164" s="185" t="e">
        <f>VLOOKUP(RTATimings[[#This Row],[Route Code]], TrueRouteCodes[], 2, FALSE)</f>
        <v>#N/A</v>
      </c>
      <c r="H1164" s="194" t="str">
        <f>REPLACE(SUBSTITUTE(SUBSTITUTE(SUBSTITUTE(SUBSTITUTE(SUBSTITUTE(TRIM(RTATimings[[#This Row],[Dep Txt]]), ": ",":"), "a.m", "AM",1), "p.m", "PM"),"  AM"," AM"),"  PM", " PM"), 9,100,"")</f>
        <v/>
      </c>
      <c r="I1164" s="195" t="e">
        <f>TIMEVALUE(RTATimings[[#This Row],[Dep Tm Txt]])</f>
        <v>#VALUE!</v>
      </c>
      <c r="N11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65" spans="1:14" x14ac:dyDescent="0.35">
      <c r="A1165" s="113"/>
      <c r="B1165" s="119"/>
      <c r="C1165" s="119"/>
      <c r="D1165" s="185" t="e">
        <f>IF(ISBLANK(RTATimings[[#This Row],[Vehicle No.]]), VLOOKUP(RTATimings[[#This Row],[Rotation Group]], Table9[#All], 4, FALSE), VLOOKUP(RTATimings[[#This Row],[Vehicle No.]], VehLicense,2,FALSE))</f>
        <v>#N/A</v>
      </c>
      <c r="E1165" s="126"/>
      <c r="F1165" s="185" t="e">
        <f>VLOOKUP(RTATimings[[#This Row],[Route Code]], TrueRouteCodes[], 2, FALSE)</f>
        <v>#N/A</v>
      </c>
      <c r="H1165" s="194" t="str">
        <f>REPLACE(SUBSTITUTE(SUBSTITUTE(SUBSTITUTE(SUBSTITUTE(SUBSTITUTE(TRIM(RTATimings[[#This Row],[Dep Txt]]), ": ",":"), "a.m", "AM",1), "p.m", "PM"),"  AM"," AM"),"  PM", " PM"), 9,100,"")</f>
        <v/>
      </c>
      <c r="I1165" s="195" t="e">
        <f>TIMEVALUE(RTATimings[[#This Row],[Dep Tm Txt]])</f>
        <v>#VALUE!</v>
      </c>
      <c r="N11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66" spans="1:14" x14ac:dyDescent="0.35">
      <c r="A1166" s="113"/>
      <c r="B1166" s="119"/>
      <c r="C1166" s="119"/>
      <c r="D1166" s="185" t="e">
        <f>IF(ISBLANK(RTATimings[[#This Row],[Vehicle No.]]), VLOOKUP(RTATimings[[#This Row],[Rotation Group]], Table9[#All], 4, FALSE), VLOOKUP(RTATimings[[#This Row],[Vehicle No.]], VehLicense,2,FALSE))</f>
        <v>#N/A</v>
      </c>
      <c r="E1166" s="126"/>
      <c r="F1166" s="185" t="e">
        <f>VLOOKUP(RTATimings[[#This Row],[Route Code]], TrueRouteCodes[], 2, FALSE)</f>
        <v>#N/A</v>
      </c>
      <c r="H1166" s="194" t="str">
        <f>REPLACE(SUBSTITUTE(SUBSTITUTE(SUBSTITUTE(SUBSTITUTE(SUBSTITUTE(TRIM(RTATimings[[#This Row],[Dep Txt]]), ": ",":"), "a.m", "AM",1), "p.m", "PM"),"  AM"," AM"),"  PM", " PM"), 9,100,"")</f>
        <v/>
      </c>
      <c r="I1166" s="195" t="e">
        <f>TIMEVALUE(RTATimings[[#This Row],[Dep Tm Txt]])</f>
        <v>#VALUE!</v>
      </c>
      <c r="N11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67" spans="1:14" x14ac:dyDescent="0.35">
      <c r="A1167" s="113"/>
      <c r="B1167" s="119"/>
      <c r="C1167" s="119"/>
      <c r="D1167" s="185" t="e">
        <f>IF(ISBLANK(RTATimings[[#This Row],[Vehicle No.]]), VLOOKUP(RTATimings[[#This Row],[Rotation Group]], Table9[#All], 4, FALSE), VLOOKUP(RTATimings[[#This Row],[Vehicle No.]], VehLicense,2,FALSE))</f>
        <v>#N/A</v>
      </c>
      <c r="E1167" s="126"/>
      <c r="F1167" s="185" t="e">
        <f>VLOOKUP(RTATimings[[#This Row],[Route Code]], TrueRouteCodes[], 2, FALSE)</f>
        <v>#N/A</v>
      </c>
      <c r="H1167" s="194" t="str">
        <f>REPLACE(SUBSTITUTE(SUBSTITUTE(SUBSTITUTE(SUBSTITUTE(SUBSTITUTE(TRIM(RTATimings[[#This Row],[Dep Txt]]), ": ",":"), "a.m", "AM",1), "p.m", "PM"),"  AM"," AM"),"  PM", " PM"), 9,100,"")</f>
        <v/>
      </c>
      <c r="I1167" s="195" t="e">
        <f>TIMEVALUE(RTATimings[[#This Row],[Dep Tm Txt]])</f>
        <v>#VALUE!</v>
      </c>
      <c r="N11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68" spans="1:14" x14ac:dyDescent="0.35">
      <c r="A1168" s="113"/>
      <c r="B1168" s="119"/>
      <c r="C1168" s="119"/>
      <c r="D1168" s="185" t="e">
        <f>IF(ISBLANK(RTATimings[[#This Row],[Vehicle No.]]), VLOOKUP(RTATimings[[#This Row],[Rotation Group]], Table9[#All], 4, FALSE), VLOOKUP(RTATimings[[#This Row],[Vehicle No.]], VehLicense,2,FALSE))</f>
        <v>#N/A</v>
      </c>
      <c r="E1168" s="126"/>
      <c r="F1168" s="185" t="e">
        <f>VLOOKUP(RTATimings[[#This Row],[Route Code]], TrueRouteCodes[], 2, FALSE)</f>
        <v>#N/A</v>
      </c>
      <c r="H1168" s="194" t="str">
        <f>REPLACE(SUBSTITUTE(SUBSTITUTE(SUBSTITUTE(SUBSTITUTE(SUBSTITUTE(TRIM(RTATimings[[#This Row],[Dep Txt]]), ": ",":"), "a.m", "AM",1), "p.m", "PM"),"  AM"," AM"),"  PM", " PM"), 9,100,"")</f>
        <v/>
      </c>
      <c r="I1168" s="195" t="e">
        <f>TIMEVALUE(RTATimings[[#This Row],[Dep Tm Txt]])</f>
        <v>#VALUE!</v>
      </c>
      <c r="N11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69" spans="1:14" x14ac:dyDescent="0.35">
      <c r="A1169" s="113"/>
      <c r="B1169" s="119"/>
      <c r="C1169" s="119"/>
      <c r="D1169" s="185" t="e">
        <f>IF(ISBLANK(RTATimings[[#This Row],[Vehicle No.]]), VLOOKUP(RTATimings[[#This Row],[Rotation Group]], Table9[#All], 4, FALSE), VLOOKUP(RTATimings[[#This Row],[Vehicle No.]], VehLicense,2,FALSE))</f>
        <v>#N/A</v>
      </c>
      <c r="E1169" s="126"/>
      <c r="F1169" s="185" t="e">
        <f>VLOOKUP(RTATimings[[#This Row],[Route Code]], TrueRouteCodes[], 2, FALSE)</f>
        <v>#N/A</v>
      </c>
      <c r="H1169" s="194" t="str">
        <f>REPLACE(SUBSTITUTE(SUBSTITUTE(SUBSTITUTE(SUBSTITUTE(SUBSTITUTE(TRIM(RTATimings[[#This Row],[Dep Txt]]), ": ",":"), "a.m", "AM",1), "p.m", "PM"),"  AM"," AM"),"  PM", " PM"), 9,100,"")</f>
        <v/>
      </c>
      <c r="I1169" s="195" t="e">
        <f>TIMEVALUE(RTATimings[[#This Row],[Dep Tm Txt]])</f>
        <v>#VALUE!</v>
      </c>
      <c r="N11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70" spans="1:14" x14ac:dyDescent="0.35">
      <c r="A1170" s="113"/>
      <c r="B1170" s="119"/>
      <c r="C1170" s="119"/>
      <c r="D1170" s="185" t="e">
        <f>IF(ISBLANK(RTATimings[[#This Row],[Vehicle No.]]), VLOOKUP(RTATimings[[#This Row],[Rotation Group]], Table9[#All], 4, FALSE), VLOOKUP(RTATimings[[#This Row],[Vehicle No.]], VehLicense,2,FALSE))</f>
        <v>#N/A</v>
      </c>
      <c r="E1170" s="126"/>
      <c r="F1170" s="185" t="e">
        <f>VLOOKUP(RTATimings[[#This Row],[Route Code]], TrueRouteCodes[], 2, FALSE)</f>
        <v>#N/A</v>
      </c>
      <c r="H1170" s="194" t="str">
        <f>REPLACE(SUBSTITUTE(SUBSTITUTE(SUBSTITUTE(SUBSTITUTE(SUBSTITUTE(TRIM(RTATimings[[#This Row],[Dep Txt]]), ": ",":"), "a.m", "AM",1), "p.m", "PM"),"  AM"," AM"),"  PM", " PM"), 9,100,"")</f>
        <v/>
      </c>
      <c r="I1170" s="195" t="e">
        <f>TIMEVALUE(RTATimings[[#This Row],[Dep Tm Txt]])</f>
        <v>#VALUE!</v>
      </c>
      <c r="N11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71" spans="1:14" x14ac:dyDescent="0.35">
      <c r="A1171" s="113"/>
      <c r="B1171" s="119"/>
      <c r="C1171" s="119"/>
      <c r="D1171" s="185" t="e">
        <f>IF(ISBLANK(RTATimings[[#This Row],[Vehicle No.]]), VLOOKUP(RTATimings[[#This Row],[Rotation Group]], Table9[#All], 4, FALSE), VLOOKUP(RTATimings[[#This Row],[Vehicle No.]], VehLicense,2,FALSE))</f>
        <v>#N/A</v>
      </c>
      <c r="E1171" s="126"/>
      <c r="F1171" s="185" t="e">
        <f>VLOOKUP(RTATimings[[#This Row],[Route Code]], TrueRouteCodes[], 2, FALSE)</f>
        <v>#N/A</v>
      </c>
      <c r="H1171" s="194" t="str">
        <f>REPLACE(SUBSTITUTE(SUBSTITUTE(SUBSTITUTE(SUBSTITUTE(SUBSTITUTE(TRIM(RTATimings[[#This Row],[Dep Txt]]), ": ",":"), "a.m", "AM",1), "p.m", "PM"),"  AM"," AM"),"  PM", " PM"), 9,100,"")</f>
        <v/>
      </c>
      <c r="I1171" s="195" t="e">
        <f>TIMEVALUE(RTATimings[[#This Row],[Dep Tm Txt]])</f>
        <v>#VALUE!</v>
      </c>
      <c r="N11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72" spans="1:14" x14ac:dyDescent="0.35">
      <c r="A1172" s="113"/>
      <c r="B1172" s="119"/>
      <c r="C1172" s="119"/>
      <c r="D1172" s="185" t="e">
        <f>IF(ISBLANK(RTATimings[[#This Row],[Vehicle No.]]), VLOOKUP(RTATimings[[#This Row],[Rotation Group]], Table9[#All], 4, FALSE), VLOOKUP(RTATimings[[#This Row],[Vehicle No.]], VehLicense,2,FALSE))</f>
        <v>#N/A</v>
      </c>
      <c r="E1172" s="126"/>
      <c r="F1172" s="185" t="e">
        <f>VLOOKUP(RTATimings[[#This Row],[Route Code]], TrueRouteCodes[], 2, FALSE)</f>
        <v>#N/A</v>
      </c>
      <c r="H1172" s="194" t="str">
        <f>REPLACE(SUBSTITUTE(SUBSTITUTE(SUBSTITUTE(SUBSTITUTE(SUBSTITUTE(TRIM(RTATimings[[#This Row],[Dep Txt]]), ": ",":"), "a.m", "AM",1), "p.m", "PM"),"  AM"," AM"),"  PM", " PM"), 9,100,"")</f>
        <v/>
      </c>
      <c r="I1172" s="195" t="e">
        <f>TIMEVALUE(RTATimings[[#This Row],[Dep Tm Txt]])</f>
        <v>#VALUE!</v>
      </c>
      <c r="N11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73" spans="1:14" x14ac:dyDescent="0.35">
      <c r="A1173" s="113"/>
      <c r="B1173" s="119"/>
      <c r="C1173" s="119"/>
      <c r="D1173" s="185" t="e">
        <f>IF(ISBLANK(RTATimings[[#This Row],[Vehicle No.]]), VLOOKUP(RTATimings[[#This Row],[Rotation Group]], Table9[#All], 4, FALSE), VLOOKUP(RTATimings[[#This Row],[Vehicle No.]], VehLicense,2,FALSE))</f>
        <v>#N/A</v>
      </c>
      <c r="E1173" s="126"/>
      <c r="F1173" s="185" t="e">
        <f>VLOOKUP(RTATimings[[#This Row],[Route Code]], TrueRouteCodes[], 2, FALSE)</f>
        <v>#N/A</v>
      </c>
      <c r="H1173" s="194" t="str">
        <f>REPLACE(SUBSTITUTE(SUBSTITUTE(SUBSTITUTE(SUBSTITUTE(SUBSTITUTE(TRIM(RTATimings[[#This Row],[Dep Txt]]), ": ",":"), "a.m", "AM",1), "p.m", "PM"),"  AM"," AM"),"  PM", " PM"), 9,100,"")</f>
        <v/>
      </c>
      <c r="I1173" s="195" t="e">
        <f>TIMEVALUE(RTATimings[[#This Row],[Dep Tm Txt]])</f>
        <v>#VALUE!</v>
      </c>
      <c r="N11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74" spans="1:14" x14ac:dyDescent="0.35">
      <c r="A1174" s="113"/>
      <c r="B1174" s="119"/>
      <c r="C1174" s="119"/>
      <c r="D1174" s="185" t="e">
        <f>IF(ISBLANK(RTATimings[[#This Row],[Vehicle No.]]), VLOOKUP(RTATimings[[#This Row],[Rotation Group]], Table9[#All], 4, FALSE), VLOOKUP(RTATimings[[#This Row],[Vehicle No.]], VehLicense,2,FALSE))</f>
        <v>#N/A</v>
      </c>
      <c r="E1174" s="126"/>
      <c r="F1174" s="185" t="e">
        <f>VLOOKUP(RTATimings[[#This Row],[Route Code]], TrueRouteCodes[], 2, FALSE)</f>
        <v>#N/A</v>
      </c>
      <c r="H1174" s="194" t="str">
        <f>REPLACE(SUBSTITUTE(SUBSTITUTE(SUBSTITUTE(SUBSTITUTE(SUBSTITUTE(TRIM(RTATimings[[#This Row],[Dep Txt]]), ": ",":"), "a.m", "AM",1), "p.m", "PM"),"  AM"," AM"),"  PM", " PM"), 9,100,"")</f>
        <v/>
      </c>
      <c r="I1174" s="195" t="e">
        <f>TIMEVALUE(RTATimings[[#This Row],[Dep Tm Txt]])</f>
        <v>#VALUE!</v>
      </c>
      <c r="N11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75" spans="1:14" x14ac:dyDescent="0.35">
      <c r="A1175" s="113"/>
      <c r="B1175" s="119"/>
      <c r="C1175" s="119"/>
      <c r="D1175" s="185" t="e">
        <f>IF(ISBLANK(RTATimings[[#This Row],[Vehicle No.]]), VLOOKUP(RTATimings[[#This Row],[Rotation Group]], Table9[#All], 4, FALSE), VLOOKUP(RTATimings[[#This Row],[Vehicle No.]], VehLicense,2,FALSE))</f>
        <v>#N/A</v>
      </c>
      <c r="E1175" s="126"/>
      <c r="F1175" s="185" t="e">
        <f>VLOOKUP(RTATimings[[#This Row],[Route Code]], TrueRouteCodes[], 2, FALSE)</f>
        <v>#N/A</v>
      </c>
      <c r="H1175" s="194" t="str">
        <f>REPLACE(SUBSTITUTE(SUBSTITUTE(SUBSTITUTE(SUBSTITUTE(SUBSTITUTE(TRIM(RTATimings[[#This Row],[Dep Txt]]), ": ",":"), "a.m", "AM",1), "p.m", "PM"),"  AM"," AM"),"  PM", " PM"), 9,100,"")</f>
        <v/>
      </c>
      <c r="I1175" s="195" t="e">
        <f>TIMEVALUE(RTATimings[[#This Row],[Dep Tm Txt]])</f>
        <v>#VALUE!</v>
      </c>
      <c r="N11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76" spans="1:14" x14ac:dyDescent="0.35">
      <c r="A1176" s="113"/>
      <c r="B1176" s="119"/>
      <c r="C1176" s="119"/>
      <c r="D1176" s="185" t="e">
        <f>IF(ISBLANK(RTATimings[[#This Row],[Vehicle No.]]), VLOOKUP(RTATimings[[#This Row],[Rotation Group]], Table9[#All], 4, FALSE), VLOOKUP(RTATimings[[#This Row],[Vehicle No.]], VehLicense,2,FALSE))</f>
        <v>#N/A</v>
      </c>
      <c r="E1176" s="126"/>
      <c r="F1176" s="185" t="e">
        <f>VLOOKUP(RTATimings[[#This Row],[Route Code]], TrueRouteCodes[], 2, FALSE)</f>
        <v>#N/A</v>
      </c>
      <c r="H1176" s="194" t="str">
        <f>REPLACE(SUBSTITUTE(SUBSTITUTE(SUBSTITUTE(SUBSTITUTE(SUBSTITUTE(TRIM(RTATimings[[#This Row],[Dep Txt]]), ": ",":"), "a.m", "AM",1), "p.m", "PM"),"  AM"," AM"),"  PM", " PM"), 9,100,"")</f>
        <v/>
      </c>
      <c r="I1176" s="195" t="e">
        <f>TIMEVALUE(RTATimings[[#This Row],[Dep Tm Txt]])</f>
        <v>#VALUE!</v>
      </c>
      <c r="N11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77" spans="1:14" x14ac:dyDescent="0.35">
      <c r="A1177" s="113"/>
      <c r="B1177" s="119"/>
      <c r="C1177" s="119"/>
      <c r="D1177" s="185" t="e">
        <f>IF(ISBLANK(RTATimings[[#This Row],[Vehicle No.]]), VLOOKUP(RTATimings[[#This Row],[Rotation Group]], Table9[#All], 4, FALSE), VLOOKUP(RTATimings[[#This Row],[Vehicle No.]], VehLicense,2,FALSE))</f>
        <v>#N/A</v>
      </c>
      <c r="E1177" s="126"/>
      <c r="F1177" s="185" t="e">
        <f>VLOOKUP(RTATimings[[#This Row],[Route Code]], TrueRouteCodes[], 2, FALSE)</f>
        <v>#N/A</v>
      </c>
      <c r="H1177" s="194" t="str">
        <f>REPLACE(SUBSTITUTE(SUBSTITUTE(SUBSTITUTE(SUBSTITUTE(SUBSTITUTE(TRIM(RTATimings[[#This Row],[Dep Txt]]), ": ",":"), "a.m", "AM",1), "p.m", "PM"),"  AM"," AM"),"  PM", " PM"), 9,100,"")</f>
        <v/>
      </c>
      <c r="I1177" s="195" t="e">
        <f>TIMEVALUE(RTATimings[[#This Row],[Dep Tm Txt]])</f>
        <v>#VALUE!</v>
      </c>
      <c r="N11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78" spans="1:14" x14ac:dyDescent="0.35">
      <c r="A1178" s="113"/>
      <c r="B1178" s="119"/>
      <c r="C1178" s="119"/>
      <c r="D1178" s="185" t="e">
        <f>IF(ISBLANK(RTATimings[[#This Row],[Vehicle No.]]), VLOOKUP(RTATimings[[#This Row],[Rotation Group]], Table9[#All], 4, FALSE), VLOOKUP(RTATimings[[#This Row],[Vehicle No.]], VehLicense,2,FALSE))</f>
        <v>#N/A</v>
      </c>
      <c r="E1178" s="126"/>
      <c r="F1178" s="185" t="e">
        <f>VLOOKUP(RTATimings[[#This Row],[Route Code]], TrueRouteCodes[], 2, FALSE)</f>
        <v>#N/A</v>
      </c>
      <c r="H1178" s="194" t="str">
        <f>REPLACE(SUBSTITUTE(SUBSTITUTE(SUBSTITUTE(SUBSTITUTE(SUBSTITUTE(TRIM(RTATimings[[#This Row],[Dep Txt]]), ": ",":"), "a.m", "AM",1), "p.m", "PM"),"  AM"," AM"),"  PM", " PM"), 9,100,"")</f>
        <v/>
      </c>
      <c r="I1178" s="195" t="e">
        <f>TIMEVALUE(RTATimings[[#This Row],[Dep Tm Txt]])</f>
        <v>#VALUE!</v>
      </c>
      <c r="N11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79" spans="1:14" x14ac:dyDescent="0.35">
      <c r="A1179" s="113"/>
      <c r="B1179" s="119"/>
      <c r="C1179" s="119"/>
      <c r="D1179" s="185" t="e">
        <f>IF(ISBLANK(RTATimings[[#This Row],[Vehicle No.]]), VLOOKUP(RTATimings[[#This Row],[Rotation Group]], Table9[#All], 4, FALSE), VLOOKUP(RTATimings[[#This Row],[Vehicle No.]], VehLicense,2,FALSE))</f>
        <v>#N/A</v>
      </c>
      <c r="E1179" s="126"/>
      <c r="F1179" s="185" t="e">
        <f>VLOOKUP(RTATimings[[#This Row],[Route Code]], TrueRouteCodes[], 2, FALSE)</f>
        <v>#N/A</v>
      </c>
      <c r="H1179" s="194" t="str">
        <f>REPLACE(SUBSTITUTE(SUBSTITUTE(SUBSTITUTE(SUBSTITUTE(SUBSTITUTE(TRIM(RTATimings[[#This Row],[Dep Txt]]), ": ",":"), "a.m", "AM",1), "p.m", "PM"),"  AM"," AM"),"  PM", " PM"), 9,100,"")</f>
        <v/>
      </c>
      <c r="I1179" s="195" t="e">
        <f>TIMEVALUE(RTATimings[[#This Row],[Dep Tm Txt]])</f>
        <v>#VALUE!</v>
      </c>
      <c r="N11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80" spans="1:14" x14ac:dyDescent="0.35">
      <c r="A1180" s="113"/>
      <c r="B1180" s="119"/>
      <c r="C1180" s="119"/>
      <c r="D1180" s="185" t="e">
        <f>IF(ISBLANK(RTATimings[[#This Row],[Vehicle No.]]), VLOOKUP(RTATimings[[#This Row],[Rotation Group]], Table9[#All], 4, FALSE), VLOOKUP(RTATimings[[#This Row],[Vehicle No.]], VehLicense,2,FALSE))</f>
        <v>#N/A</v>
      </c>
      <c r="E1180" s="126"/>
      <c r="F1180" s="185" t="e">
        <f>VLOOKUP(RTATimings[[#This Row],[Route Code]], TrueRouteCodes[], 2, FALSE)</f>
        <v>#N/A</v>
      </c>
      <c r="H1180" s="194" t="str">
        <f>REPLACE(SUBSTITUTE(SUBSTITUTE(SUBSTITUTE(SUBSTITUTE(SUBSTITUTE(TRIM(RTATimings[[#This Row],[Dep Txt]]), ": ",":"), "a.m", "AM",1), "p.m", "PM"),"  AM"," AM"),"  PM", " PM"), 9,100,"")</f>
        <v/>
      </c>
      <c r="I1180" s="195" t="e">
        <f>TIMEVALUE(RTATimings[[#This Row],[Dep Tm Txt]])</f>
        <v>#VALUE!</v>
      </c>
      <c r="N11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81" spans="1:14" x14ac:dyDescent="0.35">
      <c r="A1181" s="113"/>
      <c r="B1181" s="119"/>
      <c r="C1181" s="119"/>
      <c r="D1181" s="185" t="e">
        <f>IF(ISBLANK(RTATimings[[#This Row],[Vehicle No.]]), VLOOKUP(RTATimings[[#This Row],[Rotation Group]], Table9[#All], 4, FALSE), VLOOKUP(RTATimings[[#This Row],[Vehicle No.]], VehLicense,2,FALSE))</f>
        <v>#N/A</v>
      </c>
      <c r="E1181" s="126"/>
      <c r="F1181" s="185" t="e">
        <f>VLOOKUP(RTATimings[[#This Row],[Route Code]], TrueRouteCodes[], 2, FALSE)</f>
        <v>#N/A</v>
      </c>
      <c r="H1181" s="194" t="str">
        <f>REPLACE(SUBSTITUTE(SUBSTITUTE(SUBSTITUTE(SUBSTITUTE(SUBSTITUTE(TRIM(RTATimings[[#This Row],[Dep Txt]]), ": ",":"), "a.m", "AM",1), "p.m", "PM"),"  AM"," AM"),"  PM", " PM"), 9,100,"")</f>
        <v/>
      </c>
      <c r="I1181" s="195" t="e">
        <f>TIMEVALUE(RTATimings[[#This Row],[Dep Tm Txt]])</f>
        <v>#VALUE!</v>
      </c>
      <c r="N11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82" spans="1:14" x14ac:dyDescent="0.35">
      <c r="A1182" s="113"/>
      <c r="B1182" s="119"/>
      <c r="C1182" s="119"/>
      <c r="D1182" s="185" t="e">
        <f>IF(ISBLANK(RTATimings[[#This Row],[Vehicle No.]]), VLOOKUP(RTATimings[[#This Row],[Rotation Group]], Table9[#All], 4, FALSE), VLOOKUP(RTATimings[[#This Row],[Vehicle No.]], VehLicense,2,FALSE))</f>
        <v>#N/A</v>
      </c>
      <c r="E1182" s="126"/>
      <c r="F1182" s="185" t="e">
        <f>VLOOKUP(RTATimings[[#This Row],[Route Code]], TrueRouteCodes[], 2, FALSE)</f>
        <v>#N/A</v>
      </c>
      <c r="H1182" s="194" t="str">
        <f>REPLACE(SUBSTITUTE(SUBSTITUTE(SUBSTITUTE(SUBSTITUTE(SUBSTITUTE(TRIM(RTATimings[[#This Row],[Dep Txt]]), ": ",":"), "a.m", "AM",1), "p.m", "PM"),"  AM"," AM"),"  PM", " PM"), 9,100,"")</f>
        <v/>
      </c>
      <c r="I1182" s="195" t="e">
        <f>TIMEVALUE(RTATimings[[#This Row],[Dep Tm Txt]])</f>
        <v>#VALUE!</v>
      </c>
      <c r="N11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83" spans="1:14" x14ac:dyDescent="0.35">
      <c r="A1183" s="113"/>
      <c r="B1183" s="119"/>
      <c r="C1183" s="119"/>
      <c r="D1183" s="185" t="e">
        <f>IF(ISBLANK(RTATimings[[#This Row],[Vehicle No.]]), VLOOKUP(RTATimings[[#This Row],[Rotation Group]], Table9[#All], 4, FALSE), VLOOKUP(RTATimings[[#This Row],[Vehicle No.]], VehLicense,2,FALSE))</f>
        <v>#N/A</v>
      </c>
      <c r="E1183" s="126"/>
      <c r="F1183" s="185" t="e">
        <f>VLOOKUP(RTATimings[[#This Row],[Route Code]], TrueRouteCodes[], 2, FALSE)</f>
        <v>#N/A</v>
      </c>
      <c r="H1183" s="194" t="str">
        <f>REPLACE(SUBSTITUTE(SUBSTITUTE(SUBSTITUTE(SUBSTITUTE(SUBSTITUTE(TRIM(RTATimings[[#This Row],[Dep Txt]]), ": ",":"), "a.m", "AM",1), "p.m", "PM"),"  AM"," AM"),"  PM", " PM"), 9,100,"")</f>
        <v/>
      </c>
      <c r="I1183" s="195" t="e">
        <f>TIMEVALUE(RTATimings[[#This Row],[Dep Tm Txt]])</f>
        <v>#VALUE!</v>
      </c>
      <c r="N11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84" spans="1:14" x14ac:dyDescent="0.35">
      <c r="A1184" s="113"/>
      <c r="B1184" s="119"/>
      <c r="C1184" s="119"/>
      <c r="D1184" s="185" t="e">
        <f>IF(ISBLANK(RTATimings[[#This Row],[Vehicle No.]]), VLOOKUP(RTATimings[[#This Row],[Rotation Group]], Table9[#All], 4, FALSE), VLOOKUP(RTATimings[[#This Row],[Vehicle No.]], VehLicense,2,FALSE))</f>
        <v>#N/A</v>
      </c>
      <c r="E1184" s="126"/>
      <c r="F1184" s="185" t="e">
        <f>VLOOKUP(RTATimings[[#This Row],[Route Code]], TrueRouteCodes[], 2, FALSE)</f>
        <v>#N/A</v>
      </c>
      <c r="H1184" s="194" t="str">
        <f>REPLACE(SUBSTITUTE(SUBSTITUTE(SUBSTITUTE(SUBSTITUTE(SUBSTITUTE(TRIM(RTATimings[[#This Row],[Dep Txt]]), ": ",":"), "a.m", "AM",1), "p.m", "PM"),"  AM"," AM"),"  PM", " PM"), 9,100,"")</f>
        <v/>
      </c>
      <c r="I1184" s="195" t="e">
        <f>TIMEVALUE(RTATimings[[#This Row],[Dep Tm Txt]])</f>
        <v>#VALUE!</v>
      </c>
      <c r="N11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85" spans="1:14" x14ac:dyDescent="0.35">
      <c r="A1185" s="113"/>
      <c r="B1185" s="119"/>
      <c r="C1185" s="119"/>
      <c r="D1185" s="185" t="e">
        <f>IF(ISBLANK(RTATimings[[#This Row],[Vehicle No.]]), VLOOKUP(RTATimings[[#This Row],[Rotation Group]], Table9[#All], 4, FALSE), VLOOKUP(RTATimings[[#This Row],[Vehicle No.]], VehLicense,2,FALSE))</f>
        <v>#N/A</v>
      </c>
      <c r="E1185" s="126"/>
      <c r="F1185" s="185" t="e">
        <f>VLOOKUP(RTATimings[[#This Row],[Route Code]], TrueRouteCodes[], 2, FALSE)</f>
        <v>#N/A</v>
      </c>
      <c r="H1185" s="194" t="str">
        <f>REPLACE(SUBSTITUTE(SUBSTITUTE(SUBSTITUTE(SUBSTITUTE(SUBSTITUTE(TRIM(RTATimings[[#This Row],[Dep Txt]]), ": ",":"), "a.m", "AM",1), "p.m", "PM"),"  AM"," AM"),"  PM", " PM"), 9,100,"")</f>
        <v/>
      </c>
      <c r="I1185" s="195" t="e">
        <f>TIMEVALUE(RTATimings[[#This Row],[Dep Tm Txt]])</f>
        <v>#VALUE!</v>
      </c>
      <c r="N11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86" spans="1:14" x14ac:dyDescent="0.35">
      <c r="A1186" s="113"/>
      <c r="B1186" s="119"/>
      <c r="C1186" s="119"/>
      <c r="D1186" s="185" t="e">
        <f>IF(ISBLANK(RTATimings[[#This Row],[Vehicle No.]]), VLOOKUP(RTATimings[[#This Row],[Rotation Group]], Table9[#All], 4, FALSE), VLOOKUP(RTATimings[[#This Row],[Vehicle No.]], VehLicense,2,FALSE))</f>
        <v>#N/A</v>
      </c>
      <c r="E1186" s="126"/>
      <c r="F1186" s="185" t="e">
        <f>VLOOKUP(RTATimings[[#This Row],[Route Code]], TrueRouteCodes[], 2, FALSE)</f>
        <v>#N/A</v>
      </c>
      <c r="H1186" s="194" t="str">
        <f>REPLACE(SUBSTITUTE(SUBSTITUTE(SUBSTITUTE(SUBSTITUTE(SUBSTITUTE(TRIM(RTATimings[[#This Row],[Dep Txt]]), ": ",":"), "a.m", "AM",1), "p.m", "PM"),"  AM"," AM"),"  PM", " PM"), 9,100,"")</f>
        <v/>
      </c>
      <c r="I1186" s="195" t="e">
        <f>TIMEVALUE(RTATimings[[#This Row],[Dep Tm Txt]])</f>
        <v>#VALUE!</v>
      </c>
      <c r="N11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87" spans="1:14" x14ac:dyDescent="0.35">
      <c r="A1187" s="113"/>
      <c r="B1187" s="119"/>
      <c r="C1187" s="119"/>
      <c r="D1187" s="185" t="e">
        <f>IF(ISBLANK(RTATimings[[#This Row],[Vehicle No.]]), VLOOKUP(RTATimings[[#This Row],[Rotation Group]], Table9[#All], 4, FALSE), VLOOKUP(RTATimings[[#This Row],[Vehicle No.]], VehLicense,2,FALSE))</f>
        <v>#N/A</v>
      </c>
      <c r="E1187" s="126"/>
      <c r="F1187" s="185" t="e">
        <f>VLOOKUP(RTATimings[[#This Row],[Route Code]], TrueRouteCodes[], 2, FALSE)</f>
        <v>#N/A</v>
      </c>
      <c r="H1187" s="194" t="str">
        <f>REPLACE(SUBSTITUTE(SUBSTITUTE(SUBSTITUTE(SUBSTITUTE(SUBSTITUTE(TRIM(RTATimings[[#This Row],[Dep Txt]]), ": ",":"), "a.m", "AM",1), "p.m", "PM"),"  AM"," AM"),"  PM", " PM"), 9,100,"")</f>
        <v/>
      </c>
      <c r="I1187" s="195" t="e">
        <f>TIMEVALUE(RTATimings[[#This Row],[Dep Tm Txt]])</f>
        <v>#VALUE!</v>
      </c>
      <c r="N11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88" spans="1:14" x14ac:dyDescent="0.35">
      <c r="A1188" s="113"/>
      <c r="B1188" s="119"/>
      <c r="C1188" s="119"/>
      <c r="D1188" s="185" t="e">
        <f>IF(ISBLANK(RTATimings[[#This Row],[Vehicle No.]]), VLOOKUP(RTATimings[[#This Row],[Rotation Group]], Table9[#All], 4, FALSE), VLOOKUP(RTATimings[[#This Row],[Vehicle No.]], VehLicense,2,FALSE))</f>
        <v>#N/A</v>
      </c>
      <c r="E1188" s="126"/>
      <c r="F1188" s="185" t="e">
        <f>VLOOKUP(RTATimings[[#This Row],[Route Code]], TrueRouteCodes[], 2, FALSE)</f>
        <v>#N/A</v>
      </c>
      <c r="H1188" s="194" t="str">
        <f>REPLACE(SUBSTITUTE(SUBSTITUTE(SUBSTITUTE(SUBSTITUTE(SUBSTITUTE(TRIM(RTATimings[[#This Row],[Dep Txt]]), ": ",":"), "a.m", "AM",1), "p.m", "PM"),"  AM"," AM"),"  PM", " PM"), 9,100,"")</f>
        <v/>
      </c>
      <c r="I1188" s="195" t="e">
        <f>TIMEVALUE(RTATimings[[#This Row],[Dep Tm Txt]])</f>
        <v>#VALUE!</v>
      </c>
      <c r="N11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89" spans="1:14" x14ac:dyDescent="0.35">
      <c r="A1189" s="113"/>
      <c r="B1189" s="119"/>
      <c r="C1189" s="119"/>
      <c r="D1189" s="185" t="e">
        <f>IF(ISBLANK(RTATimings[[#This Row],[Vehicle No.]]), VLOOKUP(RTATimings[[#This Row],[Rotation Group]], Table9[#All], 4, FALSE), VLOOKUP(RTATimings[[#This Row],[Vehicle No.]], VehLicense,2,FALSE))</f>
        <v>#N/A</v>
      </c>
      <c r="E1189" s="126"/>
      <c r="F1189" s="185" t="e">
        <f>VLOOKUP(RTATimings[[#This Row],[Route Code]], TrueRouteCodes[], 2, FALSE)</f>
        <v>#N/A</v>
      </c>
      <c r="H1189" s="194" t="str">
        <f>REPLACE(SUBSTITUTE(SUBSTITUTE(SUBSTITUTE(SUBSTITUTE(SUBSTITUTE(TRIM(RTATimings[[#This Row],[Dep Txt]]), ": ",":"), "a.m", "AM",1), "p.m", "PM"),"  AM"," AM"),"  PM", " PM"), 9,100,"")</f>
        <v/>
      </c>
      <c r="I1189" s="195" t="e">
        <f>TIMEVALUE(RTATimings[[#This Row],[Dep Tm Txt]])</f>
        <v>#VALUE!</v>
      </c>
      <c r="N11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90" spans="1:14" x14ac:dyDescent="0.35">
      <c r="A1190" s="113"/>
      <c r="B1190" s="119"/>
      <c r="C1190" s="119"/>
      <c r="D1190" s="185" t="e">
        <f>IF(ISBLANK(RTATimings[[#This Row],[Vehicle No.]]), VLOOKUP(RTATimings[[#This Row],[Rotation Group]], Table9[#All], 4, FALSE), VLOOKUP(RTATimings[[#This Row],[Vehicle No.]], VehLicense,2,FALSE))</f>
        <v>#N/A</v>
      </c>
      <c r="E1190" s="126"/>
      <c r="F1190" s="185" t="e">
        <f>VLOOKUP(RTATimings[[#This Row],[Route Code]], TrueRouteCodes[], 2, FALSE)</f>
        <v>#N/A</v>
      </c>
      <c r="H1190" s="194" t="str">
        <f>REPLACE(SUBSTITUTE(SUBSTITUTE(SUBSTITUTE(SUBSTITUTE(SUBSTITUTE(TRIM(RTATimings[[#This Row],[Dep Txt]]), ": ",":"), "a.m", "AM",1), "p.m", "PM"),"  AM"," AM"),"  PM", " PM"), 9,100,"")</f>
        <v/>
      </c>
      <c r="I1190" s="195" t="e">
        <f>TIMEVALUE(RTATimings[[#This Row],[Dep Tm Txt]])</f>
        <v>#VALUE!</v>
      </c>
      <c r="N11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91" spans="1:14" x14ac:dyDescent="0.35">
      <c r="A1191" s="113"/>
      <c r="B1191" s="119"/>
      <c r="C1191" s="119"/>
      <c r="D1191" s="185" t="e">
        <f>IF(ISBLANK(RTATimings[[#This Row],[Vehicle No.]]), VLOOKUP(RTATimings[[#This Row],[Rotation Group]], Table9[#All], 4, FALSE), VLOOKUP(RTATimings[[#This Row],[Vehicle No.]], VehLicense,2,FALSE))</f>
        <v>#N/A</v>
      </c>
      <c r="E1191" s="126"/>
      <c r="F1191" s="185" t="e">
        <f>VLOOKUP(RTATimings[[#This Row],[Route Code]], TrueRouteCodes[], 2, FALSE)</f>
        <v>#N/A</v>
      </c>
      <c r="H1191" s="194" t="str">
        <f>REPLACE(SUBSTITUTE(SUBSTITUTE(SUBSTITUTE(SUBSTITUTE(SUBSTITUTE(TRIM(RTATimings[[#This Row],[Dep Txt]]), ": ",":"), "a.m", "AM",1), "p.m", "PM"),"  AM"," AM"),"  PM", " PM"), 9,100,"")</f>
        <v/>
      </c>
      <c r="I1191" s="195" t="e">
        <f>TIMEVALUE(RTATimings[[#This Row],[Dep Tm Txt]])</f>
        <v>#VALUE!</v>
      </c>
      <c r="N11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92" spans="1:14" x14ac:dyDescent="0.35">
      <c r="A1192" s="113"/>
      <c r="B1192" s="119"/>
      <c r="C1192" s="119"/>
      <c r="D1192" s="185" t="e">
        <f>IF(ISBLANK(RTATimings[[#This Row],[Vehicle No.]]), VLOOKUP(RTATimings[[#This Row],[Rotation Group]], Table9[#All], 4, FALSE), VLOOKUP(RTATimings[[#This Row],[Vehicle No.]], VehLicense,2,FALSE))</f>
        <v>#N/A</v>
      </c>
      <c r="E1192" s="126"/>
      <c r="F1192" s="185" t="e">
        <f>VLOOKUP(RTATimings[[#This Row],[Route Code]], TrueRouteCodes[], 2, FALSE)</f>
        <v>#N/A</v>
      </c>
      <c r="H1192" s="194" t="str">
        <f>REPLACE(SUBSTITUTE(SUBSTITUTE(SUBSTITUTE(SUBSTITUTE(SUBSTITUTE(TRIM(RTATimings[[#This Row],[Dep Txt]]), ": ",":"), "a.m", "AM",1), "p.m", "PM"),"  AM"," AM"),"  PM", " PM"), 9,100,"")</f>
        <v/>
      </c>
      <c r="I1192" s="195" t="e">
        <f>TIMEVALUE(RTATimings[[#This Row],[Dep Tm Txt]])</f>
        <v>#VALUE!</v>
      </c>
      <c r="N11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93" spans="1:14" x14ac:dyDescent="0.35">
      <c r="A1193" s="113"/>
      <c r="B1193" s="119"/>
      <c r="C1193" s="119"/>
      <c r="D1193" s="185" t="e">
        <f>IF(ISBLANK(RTATimings[[#This Row],[Vehicle No.]]), VLOOKUP(RTATimings[[#This Row],[Rotation Group]], Table9[#All], 4, FALSE), VLOOKUP(RTATimings[[#This Row],[Vehicle No.]], VehLicense,2,FALSE))</f>
        <v>#N/A</v>
      </c>
      <c r="E1193" s="126"/>
      <c r="F1193" s="185" t="e">
        <f>VLOOKUP(RTATimings[[#This Row],[Route Code]], TrueRouteCodes[], 2, FALSE)</f>
        <v>#N/A</v>
      </c>
      <c r="H1193" s="194" t="str">
        <f>REPLACE(SUBSTITUTE(SUBSTITUTE(SUBSTITUTE(SUBSTITUTE(SUBSTITUTE(TRIM(RTATimings[[#This Row],[Dep Txt]]), ": ",":"), "a.m", "AM",1), "p.m", "PM"),"  AM"," AM"),"  PM", " PM"), 9,100,"")</f>
        <v/>
      </c>
      <c r="I1193" s="195" t="e">
        <f>TIMEVALUE(RTATimings[[#This Row],[Dep Tm Txt]])</f>
        <v>#VALUE!</v>
      </c>
      <c r="N11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94" spans="1:14" x14ac:dyDescent="0.35">
      <c r="A1194" s="113"/>
      <c r="B1194" s="119"/>
      <c r="C1194" s="119"/>
      <c r="D1194" s="185" t="e">
        <f>IF(ISBLANK(RTATimings[[#This Row],[Vehicle No.]]), VLOOKUP(RTATimings[[#This Row],[Rotation Group]], Table9[#All], 4, FALSE), VLOOKUP(RTATimings[[#This Row],[Vehicle No.]], VehLicense,2,FALSE))</f>
        <v>#N/A</v>
      </c>
      <c r="E1194" s="126"/>
      <c r="F1194" s="185" t="e">
        <f>VLOOKUP(RTATimings[[#This Row],[Route Code]], TrueRouteCodes[], 2, FALSE)</f>
        <v>#N/A</v>
      </c>
      <c r="H1194" s="194" t="str">
        <f>REPLACE(SUBSTITUTE(SUBSTITUTE(SUBSTITUTE(SUBSTITUTE(SUBSTITUTE(TRIM(RTATimings[[#This Row],[Dep Txt]]), ": ",":"), "a.m", "AM",1), "p.m", "PM"),"  AM"," AM"),"  PM", " PM"), 9,100,"")</f>
        <v/>
      </c>
      <c r="I1194" s="195" t="e">
        <f>TIMEVALUE(RTATimings[[#This Row],[Dep Tm Txt]])</f>
        <v>#VALUE!</v>
      </c>
      <c r="N11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95" spans="1:14" x14ac:dyDescent="0.35">
      <c r="A1195" s="113"/>
      <c r="B1195" s="119"/>
      <c r="C1195" s="119"/>
      <c r="D1195" s="185" t="e">
        <f>IF(ISBLANK(RTATimings[[#This Row],[Vehicle No.]]), VLOOKUP(RTATimings[[#This Row],[Rotation Group]], Table9[#All], 4, FALSE), VLOOKUP(RTATimings[[#This Row],[Vehicle No.]], VehLicense,2,FALSE))</f>
        <v>#N/A</v>
      </c>
      <c r="E1195" s="126"/>
      <c r="F1195" s="185" t="e">
        <f>VLOOKUP(RTATimings[[#This Row],[Route Code]], TrueRouteCodes[], 2, FALSE)</f>
        <v>#N/A</v>
      </c>
      <c r="H1195" s="194" t="str">
        <f>REPLACE(SUBSTITUTE(SUBSTITUTE(SUBSTITUTE(SUBSTITUTE(SUBSTITUTE(TRIM(RTATimings[[#This Row],[Dep Txt]]), ": ",":"), "a.m", "AM",1), "p.m", "PM"),"  AM"," AM"),"  PM", " PM"), 9,100,"")</f>
        <v/>
      </c>
      <c r="I1195" s="195" t="e">
        <f>TIMEVALUE(RTATimings[[#This Row],[Dep Tm Txt]])</f>
        <v>#VALUE!</v>
      </c>
      <c r="N11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96" spans="1:14" x14ac:dyDescent="0.35">
      <c r="A1196" s="113"/>
      <c r="B1196" s="119"/>
      <c r="C1196" s="119"/>
      <c r="D1196" s="185" t="e">
        <f>IF(ISBLANK(RTATimings[[#This Row],[Vehicle No.]]), VLOOKUP(RTATimings[[#This Row],[Rotation Group]], Table9[#All], 4, FALSE), VLOOKUP(RTATimings[[#This Row],[Vehicle No.]], VehLicense,2,FALSE))</f>
        <v>#N/A</v>
      </c>
      <c r="E1196" s="126"/>
      <c r="F1196" s="185" t="e">
        <f>VLOOKUP(RTATimings[[#This Row],[Route Code]], TrueRouteCodes[], 2, FALSE)</f>
        <v>#N/A</v>
      </c>
      <c r="H1196" s="194" t="str">
        <f>REPLACE(SUBSTITUTE(SUBSTITUTE(SUBSTITUTE(SUBSTITUTE(SUBSTITUTE(TRIM(RTATimings[[#This Row],[Dep Txt]]), ": ",":"), "a.m", "AM",1), "p.m", "PM"),"  AM"," AM"),"  PM", " PM"), 9,100,"")</f>
        <v/>
      </c>
      <c r="I1196" s="195" t="e">
        <f>TIMEVALUE(RTATimings[[#This Row],[Dep Tm Txt]])</f>
        <v>#VALUE!</v>
      </c>
      <c r="N11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97" spans="1:14" x14ac:dyDescent="0.35">
      <c r="A1197" s="113"/>
      <c r="B1197" s="119"/>
      <c r="C1197" s="119"/>
      <c r="D1197" s="185" t="e">
        <f>IF(ISBLANK(RTATimings[[#This Row],[Vehicle No.]]), VLOOKUP(RTATimings[[#This Row],[Rotation Group]], Table9[#All], 4, FALSE), VLOOKUP(RTATimings[[#This Row],[Vehicle No.]], VehLicense,2,FALSE))</f>
        <v>#N/A</v>
      </c>
      <c r="E1197" s="126"/>
      <c r="F1197" s="185" t="e">
        <f>VLOOKUP(RTATimings[[#This Row],[Route Code]], TrueRouteCodes[], 2, FALSE)</f>
        <v>#N/A</v>
      </c>
      <c r="H1197" s="194" t="str">
        <f>REPLACE(SUBSTITUTE(SUBSTITUTE(SUBSTITUTE(SUBSTITUTE(SUBSTITUTE(TRIM(RTATimings[[#This Row],[Dep Txt]]), ": ",":"), "a.m", "AM",1), "p.m", "PM"),"  AM"," AM"),"  PM", " PM"), 9,100,"")</f>
        <v/>
      </c>
      <c r="I1197" s="195" t="e">
        <f>TIMEVALUE(RTATimings[[#This Row],[Dep Tm Txt]])</f>
        <v>#VALUE!</v>
      </c>
      <c r="N11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98" spans="1:14" x14ac:dyDescent="0.35">
      <c r="A1198" s="113"/>
      <c r="B1198" s="119"/>
      <c r="C1198" s="119"/>
      <c r="D1198" s="185" t="e">
        <f>IF(ISBLANK(RTATimings[[#This Row],[Vehicle No.]]), VLOOKUP(RTATimings[[#This Row],[Rotation Group]], Table9[#All], 4, FALSE), VLOOKUP(RTATimings[[#This Row],[Vehicle No.]], VehLicense,2,FALSE))</f>
        <v>#N/A</v>
      </c>
      <c r="E1198" s="126"/>
      <c r="F1198" s="185" t="e">
        <f>VLOOKUP(RTATimings[[#This Row],[Route Code]], TrueRouteCodes[], 2, FALSE)</f>
        <v>#N/A</v>
      </c>
      <c r="H1198" s="194" t="str">
        <f>REPLACE(SUBSTITUTE(SUBSTITUTE(SUBSTITUTE(SUBSTITUTE(SUBSTITUTE(TRIM(RTATimings[[#This Row],[Dep Txt]]), ": ",":"), "a.m", "AM",1), "p.m", "PM"),"  AM"," AM"),"  PM", " PM"), 9,100,"")</f>
        <v/>
      </c>
      <c r="I1198" s="195" t="e">
        <f>TIMEVALUE(RTATimings[[#This Row],[Dep Tm Txt]])</f>
        <v>#VALUE!</v>
      </c>
      <c r="N11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199" spans="1:14" x14ac:dyDescent="0.35">
      <c r="A1199" s="113"/>
      <c r="B1199" s="119"/>
      <c r="C1199" s="119"/>
      <c r="D1199" s="185" t="e">
        <f>IF(ISBLANK(RTATimings[[#This Row],[Vehicle No.]]), VLOOKUP(RTATimings[[#This Row],[Rotation Group]], Table9[#All], 4, FALSE), VLOOKUP(RTATimings[[#This Row],[Vehicle No.]], VehLicense,2,FALSE))</f>
        <v>#N/A</v>
      </c>
      <c r="E1199" s="126"/>
      <c r="F1199" s="185" t="e">
        <f>VLOOKUP(RTATimings[[#This Row],[Route Code]], TrueRouteCodes[], 2, FALSE)</f>
        <v>#N/A</v>
      </c>
      <c r="H1199" s="194" t="str">
        <f>REPLACE(SUBSTITUTE(SUBSTITUTE(SUBSTITUTE(SUBSTITUTE(SUBSTITUTE(TRIM(RTATimings[[#This Row],[Dep Txt]]), ": ",":"), "a.m", "AM",1), "p.m", "PM"),"  AM"," AM"),"  PM", " PM"), 9,100,"")</f>
        <v/>
      </c>
      <c r="I1199" s="195" t="e">
        <f>TIMEVALUE(RTATimings[[#This Row],[Dep Tm Txt]])</f>
        <v>#VALUE!</v>
      </c>
      <c r="N11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00" spans="1:14" x14ac:dyDescent="0.35">
      <c r="A1200" s="113"/>
      <c r="B1200" s="119"/>
      <c r="C1200" s="119"/>
      <c r="D1200" s="185" t="e">
        <f>IF(ISBLANK(RTATimings[[#This Row],[Vehicle No.]]), VLOOKUP(RTATimings[[#This Row],[Rotation Group]], Table9[#All], 4, FALSE), VLOOKUP(RTATimings[[#This Row],[Vehicle No.]], VehLicense,2,FALSE))</f>
        <v>#N/A</v>
      </c>
      <c r="E1200" s="126"/>
      <c r="F1200" s="185" t="e">
        <f>VLOOKUP(RTATimings[[#This Row],[Route Code]], TrueRouteCodes[], 2, FALSE)</f>
        <v>#N/A</v>
      </c>
      <c r="H1200" s="194" t="str">
        <f>REPLACE(SUBSTITUTE(SUBSTITUTE(SUBSTITUTE(SUBSTITUTE(SUBSTITUTE(TRIM(RTATimings[[#This Row],[Dep Txt]]), ": ",":"), "a.m", "AM",1), "p.m", "PM"),"  AM"," AM"),"  PM", " PM"), 9,100,"")</f>
        <v/>
      </c>
      <c r="I1200" s="195" t="e">
        <f>TIMEVALUE(RTATimings[[#This Row],[Dep Tm Txt]])</f>
        <v>#VALUE!</v>
      </c>
      <c r="N12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01" spans="1:14" x14ac:dyDescent="0.35">
      <c r="A1201" s="113"/>
      <c r="B1201" s="119"/>
      <c r="C1201" s="119"/>
      <c r="D1201" s="185" t="e">
        <f>IF(ISBLANK(RTATimings[[#This Row],[Vehicle No.]]), VLOOKUP(RTATimings[[#This Row],[Rotation Group]], Table9[#All], 4, FALSE), VLOOKUP(RTATimings[[#This Row],[Vehicle No.]], VehLicense,2,FALSE))</f>
        <v>#N/A</v>
      </c>
      <c r="E1201" s="126"/>
      <c r="F1201" s="185" t="e">
        <f>VLOOKUP(RTATimings[[#This Row],[Route Code]], TrueRouteCodes[], 2, FALSE)</f>
        <v>#N/A</v>
      </c>
      <c r="H1201" s="194" t="str">
        <f>REPLACE(SUBSTITUTE(SUBSTITUTE(SUBSTITUTE(SUBSTITUTE(SUBSTITUTE(TRIM(RTATimings[[#This Row],[Dep Txt]]), ": ",":"), "a.m", "AM",1), "p.m", "PM"),"  AM"," AM"),"  PM", " PM"), 9,100,"")</f>
        <v/>
      </c>
      <c r="I1201" s="195" t="e">
        <f>TIMEVALUE(RTATimings[[#This Row],[Dep Tm Txt]])</f>
        <v>#VALUE!</v>
      </c>
      <c r="N12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02" spans="1:14" x14ac:dyDescent="0.35">
      <c r="A1202" s="113"/>
      <c r="B1202" s="119"/>
      <c r="C1202" s="119"/>
      <c r="D1202" s="185" t="e">
        <f>IF(ISBLANK(RTATimings[[#This Row],[Vehicle No.]]), VLOOKUP(RTATimings[[#This Row],[Rotation Group]], Table9[#All], 4, FALSE), VLOOKUP(RTATimings[[#This Row],[Vehicle No.]], VehLicense,2,FALSE))</f>
        <v>#N/A</v>
      </c>
      <c r="E1202" s="126"/>
      <c r="F1202" s="185" t="e">
        <f>VLOOKUP(RTATimings[[#This Row],[Route Code]], TrueRouteCodes[], 2, FALSE)</f>
        <v>#N/A</v>
      </c>
      <c r="H1202" s="194" t="str">
        <f>REPLACE(SUBSTITUTE(SUBSTITUTE(SUBSTITUTE(SUBSTITUTE(SUBSTITUTE(TRIM(RTATimings[[#This Row],[Dep Txt]]), ": ",":"), "a.m", "AM",1), "p.m", "PM"),"  AM"," AM"),"  PM", " PM"), 9,100,"")</f>
        <v/>
      </c>
      <c r="I1202" s="195" t="e">
        <f>TIMEVALUE(RTATimings[[#This Row],[Dep Tm Txt]])</f>
        <v>#VALUE!</v>
      </c>
      <c r="N12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03" spans="1:14" x14ac:dyDescent="0.35">
      <c r="A1203" s="113"/>
      <c r="B1203" s="119"/>
      <c r="C1203" s="119"/>
      <c r="D1203" s="185" t="e">
        <f>IF(ISBLANK(RTATimings[[#This Row],[Vehicle No.]]), VLOOKUP(RTATimings[[#This Row],[Rotation Group]], Table9[#All], 4, FALSE), VLOOKUP(RTATimings[[#This Row],[Vehicle No.]], VehLicense,2,FALSE))</f>
        <v>#N/A</v>
      </c>
      <c r="E1203" s="126"/>
      <c r="F1203" s="185" t="e">
        <f>VLOOKUP(RTATimings[[#This Row],[Route Code]], TrueRouteCodes[], 2, FALSE)</f>
        <v>#N/A</v>
      </c>
      <c r="H1203" s="194" t="str">
        <f>REPLACE(SUBSTITUTE(SUBSTITUTE(SUBSTITUTE(SUBSTITUTE(SUBSTITUTE(TRIM(RTATimings[[#This Row],[Dep Txt]]), ": ",":"), "a.m", "AM",1), "p.m", "PM"),"  AM"," AM"),"  PM", " PM"), 9,100,"")</f>
        <v/>
      </c>
      <c r="I1203" s="195" t="e">
        <f>TIMEVALUE(RTATimings[[#This Row],[Dep Tm Txt]])</f>
        <v>#VALUE!</v>
      </c>
      <c r="N12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04" spans="1:14" x14ac:dyDescent="0.35">
      <c r="A1204" s="113"/>
      <c r="B1204" s="119"/>
      <c r="C1204" s="119"/>
      <c r="D1204" s="185" t="e">
        <f>IF(ISBLANK(RTATimings[[#This Row],[Vehicle No.]]), VLOOKUP(RTATimings[[#This Row],[Rotation Group]], Table9[#All], 4, FALSE), VLOOKUP(RTATimings[[#This Row],[Vehicle No.]], VehLicense,2,FALSE))</f>
        <v>#N/A</v>
      </c>
      <c r="E1204" s="126"/>
      <c r="F1204" s="185" t="e">
        <f>VLOOKUP(RTATimings[[#This Row],[Route Code]], TrueRouteCodes[], 2, FALSE)</f>
        <v>#N/A</v>
      </c>
      <c r="H1204" s="194" t="str">
        <f>REPLACE(SUBSTITUTE(SUBSTITUTE(SUBSTITUTE(SUBSTITUTE(SUBSTITUTE(TRIM(RTATimings[[#This Row],[Dep Txt]]), ": ",":"), "a.m", "AM",1), "p.m", "PM"),"  AM"," AM"),"  PM", " PM"), 9,100,"")</f>
        <v/>
      </c>
      <c r="I1204" s="195" t="e">
        <f>TIMEVALUE(RTATimings[[#This Row],[Dep Tm Txt]])</f>
        <v>#VALUE!</v>
      </c>
      <c r="N12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05" spans="1:14" x14ac:dyDescent="0.35">
      <c r="A1205" s="113"/>
      <c r="B1205" s="119"/>
      <c r="C1205" s="119"/>
      <c r="D1205" s="185" t="e">
        <f>IF(ISBLANK(RTATimings[[#This Row],[Vehicle No.]]), VLOOKUP(RTATimings[[#This Row],[Rotation Group]], Table9[#All], 4, FALSE), VLOOKUP(RTATimings[[#This Row],[Vehicle No.]], VehLicense,2,FALSE))</f>
        <v>#N/A</v>
      </c>
      <c r="E1205" s="126"/>
      <c r="F1205" s="185" t="e">
        <f>VLOOKUP(RTATimings[[#This Row],[Route Code]], TrueRouteCodes[], 2, FALSE)</f>
        <v>#N/A</v>
      </c>
      <c r="H1205" s="194" t="str">
        <f>REPLACE(SUBSTITUTE(SUBSTITUTE(SUBSTITUTE(SUBSTITUTE(SUBSTITUTE(TRIM(RTATimings[[#This Row],[Dep Txt]]), ": ",":"), "a.m", "AM",1), "p.m", "PM"),"  AM"," AM"),"  PM", " PM"), 9,100,"")</f>
        <v/>
      </c>
      <c r="I1205" s="195" t="e">
        <f>TIMEVALUE(RTATimings[[#This Row],[Dep Tm Txt]])</f>
        <v>#VALUE!</v>
      </c>
      <c r="N12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06" spans="1:14" x14ac:dyDescent="0.35">
      <c r="A1206" s="113"/>
      <c r="B1206" s="119"/>
      <c r="C1206" s="119"/>
      <c r="D1206" s="185" t="e">
        <f>IF(ISBLANK(RTATimings[[#This Row],[Vehicle No.]]), VLOOKUP(RTATimings[[#This Row],[Rotation Group]], Table9[#All], 4, FALSE), VLOOKUP(RTATimings[[#This Row],[Vehicle No.]], VehLicense,2,FALSE))</f>
        <v>#N/A</v>
      </c>
      <c r="E1206" s="126"/>
      <c r="F1206" s="185" t="e">
        <f>VLOOKUP(RTATimings[[#This Row],[Route Code]], TrueRouteCodes[], 2, FALSE)</f>
        <v>#N/A</v>
      </c>
      <c r="H1206" s="194" t="str">
        <f>REPLACE(SUBSTITUTE(SUBSTITUTE(SUBSTITUTE(SUBSTITUTE(SUBSTITUTE(TRIM(RTATimings[[#This Row],[Dep Txt]]), ": ",":"), "a.m", "AM",1), "p.m", "PM"),"  AM"," AM"),"  PM", " PM"), 9,100,"")</f>
        <v/>
      </c>
      <c r="I1206" s="195" t="e">
        <f>TIMEVALUE(RTATimings[[#This Row],[Dep Tm Txt]])</f>
        <v>#VALUE!</v>
      </c>
      <c r="N12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07" spans="1:14" x14ac:dyDescent="0.35">
      <c r="A1207" s="113"/>
      <c r="B1207" s="119"/>
      <c r="C1207" s="119"/>
      <c r="D1207" s="185" t="e">
        <f>IF(ISBLANK(RTATimings[[#This Row],[Vehicle No.]]), VLOOKUP(RTATimings[[#This Row],[Rotation Group]], Table9[#All], 4, FALSE), VLOOKUP(RTATimings[[#This Row],[Vehicle No.]], VehLicense,2,FALSE))</f>
        <v>#N/A</v>
      </c>
      <c r="E1207" s="126"/>
      <c r="F1207" s="185" t="e">
        <f>VLOOKUP(RTATimings[[#This Row],[Route Code]], TrueRouteCodes[], 2, FALSE)</f>
        <v>#N/A</v>
      </c>
      <c r="H1207" s="194" t="str">
        <f>REPLACE(SUBSTITUTE(SUBSTITUTE(SUBSTITUTE(SUBSTITUTE(SUBSTITUTE(TRIM(RTATimings[[#This Row],[Dep Txt]]), ": ",":"), "a.m", "AM",1), "p.m", "PM"),"  AM"," AM"),"  PM", " PM"), 9,100,"")</f>
        <v/>
      </c>
      <c r="I1207" s="195" t="e">
        <f>TIMEVALUE(RTATimings[[#This Row],[Dep Tm Txt]])</f>
        <v>#VALUE!</v>
      </c>
      <c r="N12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08" spans="1:14" x14ac:dyDescent="0.35">
      <c r="A1208" s="113"/>
      <c r="B1208" s="119"/>
      <c r="C1208" s="119"/>
      <c r="D1208" s="185" t="e">
        <f>IF(ISBLANK(RTATimings[[#This Row],[Vehicle No.]]), VLOOKUP(RTATimings[[#This Row],[Rotation Group]], Table9[#All], 4, FALSE), VLOOKUP(RTATimings[[#This Row],[Vehicle No.]], VehLicense,2,FALSE))</f>
        <v>#N/A</v>
      </c>
      <c r="E1208" s="126"/>
      <c r="F1208" s="185" t="e">
        <f>VLOOKUP(RTATimings[[#This Row],[Route Code]], TrueRouteCodes[], 2, FALSE)</f>
        <v>#N/A</v>
      </c>
      <c r="H1208" s="194" t="str">
        <f>REPLACE(SUBSTITUTE(SUBSTITUTE(SUBSTITUTE(SUBSTITUTE(SUBSTITUTE(TRIM(RTATimings[[#This Row],[Dep Txt]]), ": ",":"), "a.m", "AM",1), "p.m", "PM"),"  AM"," AM"),"  PM", " PM"), 9,100,"")</f>
        <v/>
      </c>
      <c r="I1208" s="195" t="e">
        <f>TIMEVALUE(RTATimings[[#This Row],[Dep Tm Txt]])</f>
        <v>#VALUE!</v>
      </c>
      <c r="N12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09" spans="1:14" x14ac:dyDescent="0.35">
      <c r="A1209" s="113"/>
      <c r="B1209" s="119"/>
      <c r="C1209" s="119"/>
      <c r="D1209" s="185" t="e">
        <f>IF(ISBLANK(RTATimings[[#This Row],[Vehicle No.]]), VLOOKUP(RTATimings[[#This Row],[Rotation Group]], Table9[#All], 4, FALSE), VLOOKUP(RTATimings[[#This Row],[Vehicle No.]], VehLicense,2,FALSE))</f>
        <v>#N/A</v>
      </c>
      <c r="E1209" s="126"/>
      <c r="F1209" s="185" t="e">
        <f>VLOOKUP(RTATimings[[#This Row],[Route Code]], TrueRouteCodes[], 2, FALSE)</f>
        <v>#N/A</v>
      </c>
      <c r="H1209" s="194" t="str">
        <f>REPLACE(SUBSTITUTE(SUBSTITUTE(SUBSTITUTE(SUBSTITUTE(SUBSTITUTE(TRIM(RTATimings[[#This Row],[Dep Txt]]), ": ",":"), "a.m", "AM",1), "p.m", "PM"),"  AM"," AM"),"  PM", " PM"), 9,100,"")</f>
        <v/>
      </c>
      <c r="I1209" s="195" t="e">
        <f>TIMEVALUE(RTATimings[[#This Row],[Dep Tm Txt]])</f>
        <v>#VALUE!</v>
      </c>
      <c r="N12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10" spans="1:14" x14ac:dyDescent="0.35">
      <c r="A1210" s="113"/>
      <c r="B1210" s="119"/>
      <c r="C1210" s="119"/>
      <c r="D1210" s="185" t="e">
        <f>IF(ISBLANK(RTATimings[[#This Row],[Vehicle No.]]), VLOOKUP(RTATimings[[#This Row],[Rotation Group]], Table9[#All], 4, FALSE), VLOOKUP(RTATimings[[#This Row],[Vehicle No.]], VehLicense,2,FALSE))</f>
        <v>#N/A</v>
      </c>
      <c r="E1210" s="126"/>
      <c r="F1210" s="185" t="e">
        <f>VLOOKUP(RTATimings[[#This Row],[Route Code]], TrueRouteCodes[], 2, FALSE)</f>
        <v>#N/A</v>
      </c>
      <c r="H1210" s="194" t="str">
        <f>REPLACE(SUBSTITUTE(SUBSTITUTE(SUBSTITUTE(SUBSTITUTE(SUBSTITUTE(TRIM(RTATimings[[#This Row],[Dep Txt]]), ": ",":"), "a.m", "AM",1), "p.m", "PM"),"  AM"," AM"),"  PM", " PM"), 9,100,"")</f>
        <v/>
      </c>
      <c r="I1210" s="195" t="e">
        <f>TIMEVALUE(RTATimings[[#This Row],[Dep Tm Txt]])</f>
        <v>#VALUE!</v>
      </c>
      <c r="N12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11" spans="1:14" x14ac:dyDescent="0.35">
      <c r="A1211" s="113"/>
      <c r="B1211" s="119"/>
      <c r="C1211" s="119"/>
      <c r="D1211" s="185" t="e">
        <f>IF(ISBLANK(RTATimings[[#This Row],[Vehicle No.]]), VLOOKUP(RTATimings[[#This Row],[Rotation Group]], Table9[#All], 4, FALSE), VLOOKUP(RTATimings[[#This Row],[Vehicle No.]], VehLicense,2,FALSE))</f>
        <v>#N/A</v>
      </c>
      <c r="E1211" s="126"/>
      <c r="F1211" s="185" t="e">
        <f>VLOOKUP(RTATimings[[#This Row],[Route Code]], TrueRouteCodes[], 2, FALSE)</f>
        <v>#N/A</v>
      </c>
      <c r="H1211" s="194" t="str">
        <f>REPLACE(SUBSTITUTE(SUBSTITUTE(SUBSTITUTE(SUBSTITUTE(SUBSTITUTE(TRIM(RTATimings[[#This Row],[Dep Txt]]), ": ",":"), "a.m", "AM",1), "p.m", "PM"),"  AM"," AM"),"  PM", " PM"), 9,100,"")</f>
        <v/>
      </c>
      <c r="I1211" s="195" t="e">
        <f>TIMEVALUE(RTATimings[[#This Row],[Dep Tm Txt]])</f>
        <v>#VALUE!</v>
      </c>
      <c r="N12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12" spans="1:14" x14ac:dyDescent="0.35">
      <c r="A1212" s="113"/>
      <c r="B1212" s="119"/>
      <c r="C1212" s="119"/>
      <c r="D1212" s="185" t="e">
        <f>IF(ISBLANK(RTATimings[[#This Row],[Vehicle No.]]), VLOOKUP(RTATimings[[#This Row],[Rotation Group]], Table9[#All], 4, FALSE), VLOOKUP(RTATimings[[#This Row],[Vehicle No.]], VehLicense,2,FALSE))</f>
        <v>#N/A</v>
      </c>
      <c r="E1212" s="126"/>
      <c r="F1212" s="185" t="e">
        <f>VLOOKUP(RTATimings[[#This Row],[Route Code]], TrueRouteCodes[], 2, FALSE)</f>
        <v>#N/A</v>
      </c>
      <c r="H1212" s="194" t="str">
        <f>REPLACE(SUBSTITUTE(SUBSTITUTE(SUBSTITUTE(SUBSTITUTE(SUBSTITUTE(TRIM(RTATimings[[#This Row],[Dep Txt]]), ": ",":"), "a.m", "AM",1), "p.m", "PM"),"  AM"," AM"),"  PM", " PM"), 9,100,"")</f>
        <v/>
      </c>
      <c r="I1212" s="195" t="e">
        <f>TIMEVALUE(RTATimings[[#This Row],[Dep Tm Txt]])</f>
        <v>#VALUE!</v>
      </c>
      <c r="N12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13" spans="1:14" x14ac:dyDescent="0.35">
      <c r="A1213" s="113"/>
      <c r="B1213" s="119"/>
      <c r="C1213" s="119"/>
      <c r="D1213" s="185" t="e">
        <f>IF(ISBLANK(RTATimings[[#This Row],[Vehicle No.]]), VLOOKUP(RTATimings[[#This Row],[Rotation Group]], Table9[#All], 4, FALSE), VLOOKUP(RTATimings[[#This Row],[Vehicle No.]], VehLicense,2,FALSE))</f>
        <v>#N/A</v>
      </c>
      <c r="E1213" s="126"/>
      <c r="F1213" s="185" t="e">
        <f>VLOOKUP(RTATimings[[#This Row],[Route Code]], TrueRouteCodes[], 2, FALSE)</f>
        <v>#N/A</v>
      </c>
      <c r="H1213" s="194" t="str">
        <f>REPLACE(SUBSTITUTE(SUBSTITUTE(SUBSTITUTE(SUBSTITUTE(SUBSTITUTE(TRIM(RTATimings[[#This Row],[Dep Txt]]), ": ",":"), "a.m", "AM",1), "p.m", "PM"),"  AM"," AM"),"  PM", " PM"), 9,100,"")</f>
        <v/>
      </c>
      <c r="I1213" s="195" t="e">
        <f>TIMEVALUE(RTATimings[[#This Row],[Dep Tm Txt]])</f>
        <v>#VALUE!</v>
      </c>
      <c r="N12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14" spans="1:14" x14ac:dyDescent="0.35">
      <c r="A1214" s="113"/>
      <c r="B1214" s="119"/>
      <c r="C1214" s="119"/>
      <c r="D1214" s="185" t="e">
        <f>IF(ISBLANK(RTATimings[[#This Row],[Vehicle No.]]), VLOOKUP(RTATimings[[#This Row],[Rotation Group]], Table9[#All], 4, FALSE), VLOOKUP(RTATimings[[#This Row],[Vehicle No.]], VehLicense,2,FALSE))</f>
        <v>#N/A</v>
      </c>
      <c r="E1214" s="126"/>
      <c r="F1214" s="185" t="e">
        <f>VLOOKUP(RTATimings[[#This Row],[Route Code]], TrueRouteCodes[], 2, FALSE)</f>
        <v>#N/A</v>
      </c>
      <c r="H1214" s="194" t="str">
        <f>REPLACE(SUBSTITUTE(SUBSTITUTE(SUBSTITUTE(SUBSTITUTE(SUBSTITUTE(TRIM(RTATimings[[#This Row],[Dep Txt]]), ": ",":"), "a.m", "AM",1), "p.m", "PM"),"  AM"," AM"),"  PM", " PM"), 9,100,"")</f>
        <v/>
      </c>
      <c r="I1214" s="195" t="e">
        <f>TIMEVALUE(RTATimings[[#This Row],[Dep Tm Txt]])</f>
        <v>#VALUE!</v>
      </c>
      <c r="N12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15" spans="1:14" x14ac:dyDescent="0.35">
      <c r="A1215" s="113"/>
      <c r="B1215" s="119"/>
      <c r="C1215" s="119"/>
      <c r="D1215" s="185" t="e">
        <f>IF(ISBLANK(RTATimings[[#This Row],[Vehicle No.]]), VLOOKUP(RTATimings[[#This Row],[Rotation Group]], Table9[#All], 4, FALSE), VLOOKUP(RTATimings[[#This Row],[Vehicle No.]], VehLicense,2,FALSE))</f>
        <v>#N/A</v>
      </c>
      <c r="E1215" s="126"/>
      <c r="F1215" s="185" t="e">
        <f>VLOOKUP(RTATimings[[#This Row],[Route Code]], TrueRouteCodes[], 2, FALSE)</f>
        <v>#N/A</v>
      </c>
      <c r="H1215" s="194" t="str">
        <f>REPLACE(SUBSTITUTE(SUBSTITUTE(SUBSTITUTE(SUBSTITUTE(SUBSTITUTE(TRIM(RTATimings[[#This Row],[Dep Txt]]), ": ",":"), "a.m", "AM",1), "p.m", "PM"),"  AM"," AM"),"  PM", " PM"), 9,100,"")</f>
        <v/>
      </c>
      <c r="I1215" s="195" t="e">
        <f>TIMEVALUE(RTATimings[[#This Row],[Dep Tm Txt]])</f>
        <v>#VALUE!</v>
      </c>
      <c r="N12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16" spans="1:14" x14ac:dyDescent="0.35">
      <c r="A1216" s="113"/>
      <c r="B1216" s="119"/>
      <c r="C1216" s="119"/>
      <c r="D1216" s="185" t="e">
        <f>IF(ISBLANK(RTATimings[[#This Row],[Vehicle No.]]), VLOOKUP(RTATimings[[#This Row],[Rotation Group]], Table9[#All], 4, FALSE), VLOOKUP(RTATimings[[#This Row],[Vehicle No.]], VehLicense,2,FALSE))</f>
        <v>#N/A</v>
      </c>
      <c r="E1216" s="126"/>
      <c r="F1216" s="185" t="e">
        <f>VLOOKUP(RTATimings[[#This Row],[Route Code]], TrueRouteCodes[], 2, FALSE)</f>
        <v>#N/A</v>
      </c>
      <c r="H1216" s="194" t="str">
        <f>REPLACE(SUBSTITUTE(SUBSTITUTE(SUBSTITUTE(SUBSTITUTE(SUBSTITUTE(TRIM(RTATimings[[#This Row],[Dep Txt]]), ": ",":"), "a.m", "AM",1), "p.m", "PM"),"  AM"," AM"),"  PM", " PM"), 9,100,"")</f>
        <v/>
      </c>
      <c r="I1216" s="195" t="e">
        <f>TIMEVALUE(RTATimings[[#This Row],[Dep Tm Txt]])</f>
        <v>#VALUE!</v>
      </c>
      <c r="N12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17" spans="1:14" x14ac:dyDescent="0.35">
      <c r="A1217" s="113"/>
      <c r="B1217" s="119"/>
      <c r="C1217" s="119"/>
      <c r="D1217" s="185" t="e">
        <f>IF(ISBLANK(RTATimings[[#This Row],[Vehicle No.]]), VLOOKUP(RTATimings[[#This Row],[Rotation Group]], Table9[#All], 4, FALSE), VLOOKUP(RTATimings[[#This Row],[Vehicle No.]], VehLicense,2,FALSE))</f>
        <v>#N/A</v>
      </c>
      <c r="E1217" s="126"/>
      <c r="F1217" s="185" t="e">
        <f>VLOOKUP(RTATimings[[#This Row],[Route Code]], TrueRouteCodes[], 2, FALSE)</f>
        <v>#N/A</v>
      </c>
      <c r="H1217" s="194" t="str">
        <f>REPLACE(SUBSTITUTE(SUBSTITUTE(SUBSTITUTE(SUBSTITUTE(SUBSTITUTE(TRIM(RTATimings[[#This Row],[Dep Txt]]), ": ",":"), "a.m", "AM",1), "p.m", "PM"),"  AM"," AM"),"  PM", " PM"), 9,100,"")</f>
        <v/>
      </c>
      <c r="I1217" s="195" t="e">
        <f>TIMEVALUE(RTATimings[[#This Row],[Dep Tm Txt]])</f>
        <v>#VALUE!</v>
      </c>
      <c r="N12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18" spans="1:14" x14ac:dyDescent="0.35">
      <c r="A1218" s="113"/>
      <c r="B1218" s="119"/>
      <c r="C1218" s="119"/>
      <c r="D1218" s="185" t="e">
        <f>IF(ISBLANK(RTATimings[[#This Row],[Vehicle No.]]), VLOOKUP(RTATimings[[#This Row],[Rotation Group]], Table9[#All], 4, FALSE), VLOOKUP(RTATimings[[#This Row],[Vehicle No.]], VehLicense,2,FALSE))</f>
        <v>#N/A</v>
      </c>
      <c r="E1218" s="126"/>
      <c r="F1218" s="185" t="e">
        <f>VLOOKUP(RTATimings[[#This Row],[Route Code]], TrueRouteCodes[], 2, FALSE)</f>
        <v>#N/A</v>
      </c>
      <c r="H1218" s="194" t="str">
        <f>REPLACE(SUBSTITUTE(SUBSTITUTE(SUBSTITUTE(SUBSTITUTE(SUBSTITUTE(TRIM(RTATimings[[#This Row],[Dep Txt]]), ": ",":"), "a.m", "AM",1), "p.m", "PM"),"  AM"," AM"),"  PM", " PM"), 9,100,"")</f>
        <v/>
      </c>
      <c r="I1218" s="195" t="e">
        <f>TIMEVALUE(RTATimings[[#This Row],[Dep Tm Txt]])</f>
        <v>#VALUE!</v>
      </c>
      <c r="N12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19" spans="1:14" x14ac:dyDescent="0.35">
      <c r="A1219" s="113"/>
      <c r="B1219" s="119"/>
      <c r="C1219" s="119"/>
      <c r="D1219" s="185" t="e">
        <f>IF(ISBLANK(RTATimings[[#This Row],[Vehicle No.]]), VLOOKUP(RTATimings[[#This Row],[Rotation Group]], Table9[#All], 4, FALSE), VLOOKUP(RTATimings[[#This Row],[Vehicle No.]], VehLicense,2,FALSE))</f>
        <v>#N/A</v>
      </c>
      <c r="E1219" s="126"/>
      <c r="F1219" s="185" t="e">
        <f>VLOOKUP(RTATimings[[#This Row],[Route Code]], TrueRouteCodes[], 2, FALSE)</f>
        <v>#N/A</v>
      </c>
      <c r="H1219" s="194" t="str">
        <f>REPLACE(SUBSTITUTE(SUBSTITUTE(SUBSTITUTE(SUBSTITUTE(SUBSTITUTE(TRIM(RTATimings[[#This Row],[Dep Txt]]), ": ",":"), "a.m", "AM",1), "p.m", "PM"),"  AM"," AM"),"  PM", " PM"), 9,100,"")</f>
        <v/>
      </c>
      <c r="I1219" s="195" t="e">
        <f>TIMEVALUE(RTATimings[[#This Row],[Dep Tm Txt]])</f>
        <v>#VALUE!</v>
      </c>
      <c r="N12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20" spans="1:14" x14ac:dyDescent="0.35">
      <c r="A1220" s="113"/>
      <c r="B1220" s="119"/>
      <c r="C1220" s="119"/>
      <c r="D1220" s="185" t="e">
        <f>IF(ISBLANK(RTATimings[[#This Row],[Vehicle No.]]), VLOOKUP(RTATimings[[#This Row],[Rotation Group]], Table9[#All], 4, FALSE), VLOOKUP(RTATimings[[#This Row],[Vehicle No.]], VehLicense,2,FALSE))</f>
        <v>#N/A</v>
      </c>
      <c r="E1220" s="126"/>
      <c r="F1220" s="185" t="e">
        <f>VLOOKUP(RTATimings[[#This Row],[Route Code]], TrueRouteCodes[], 2, FALSE)</f>
        <v>#N/A</v>
      </c>
      <c r="H1220" s="194" t="str">
        <f>REPLACE(SUBSTITUTE(SUBSTITUTE(SUBSTITUTE(SUBSTITUTE(SUBSTITUTE(TRIM(RTATimings[[#This Row],[Dep Txt]]), ": ",":"), "a.m", "AM",1), "p.m", "PM"),"  AM"," AM"),"  PM", " PM"), 9,100,"")</f>
        <v/>
      </c>
      <c r="I1220" s="195" t="e">
        <f>TIMEVALUE(RTATimings[[#This Row],[Dep Tm Txt]])</f>
        <v>#VALUE!</v>
      </c>
      <c r="N12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21" spans="1:14" x14ac:dyDescent="0.35">
      <c r="A1221" s="113"/>
      <c r="B1221" s="119"/>
      <c r="C1221" s="119"/>
      <c r="D1221" s="185" t="e">
        <f>IF(ISBLANK(RTATimings[[#This Row],[Vehicle No.]]), VLOOKUP(RTATimings[[#This Row],[Rotation Group]], Table9[#All], 4, FALSE), VLOOKUP(RTATimings[[#This Row],[Vehicle No.]], VehLicense,2,FALSE))</f>
        <v>#N/A</v>
      </c>
      <c r="E1221" s="126"/>
      <c r="F1221" s="185" t="e">
        <f>VLOOKUP(RTATimings[[#This Row],[Route Code]], TrueRouteCodes[], 2, FALSE)</f>
        <v>#N/A</v>
      </c>
      <c r="H1221" s="194" t="str">
        <f>REPLACE(SUBSTITUTE(SUBSTITUTE(SUBSTITUTE(SUBSTITUTE(SUBSTITUTE(TRIM(RTATimings[[#This Row],[Dep Txt]]), ": ",":"), "a.m", "AM",1), "p.m", "PM"),"  AM"," AM"),"  PM", " PM"), 9,100,"")</f>
        <v/>
      </c>
      <c r="I1221" s="195" t="e">
        <f>TIMEVALUE(RTATimings[[#This Row],[Dep Tm Txt]])</f>
        <v>#VALUE!</v>
      </c>
      <c r="N12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22" spans="1:14" x14ac:dyDescent="0.35">
      <c r="A1222" s="113"/>
      <c r="B1222" s="119"/>
      <c r="C1222" s="119"/>
      <c r="D1222" s="185" t="e">
        <f>IF(ISBLANK(RTATimings[[#This Row],[Vehicle No.]]), VLOOKUP(RTATimings[[#This Row],[Rotation Group]], Table9[#All], 4, FALSE), VLOOKUP(RTATimings[[#This Row],[Vehicle No.]], VehLicense,2,FALSE))</f>
        <v>#N/A</v>
      </c>
      <c r="E1222" s="126"/>
      <c r="F1222" s="185" t="e">
        <f>VLOOKUP(RTATimings[[#This Row],[Route Code]], TrueRouteCodes[], 2, FALSE)</f>
        <v>#N/A</v>
      </c>
      <c r="H1222" s="194" t="str">
        <f>REPLACE(SUBSTITUTE(SUBSTITUTE(SUBSTITUTE(SUBSTITUTE(SUBSTITUTE(TRIM(RTATimings[[#This Row],[Dep Txt]]), ": ",":"), "a.m", "AM",1), "p.m", "PM"),"  AM"," AM"),"  PM", " PM"), 9,100,"")</f>
        <v/>
      </c>
      <c r="I1222" s="195" t="e">
        <f>TIMEVALUE(RTATimings[[#This Row],[Dep Tm Txt]])</f>
        <v>#VALUE!</v>
      </c>
      <c r="N12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23" spans="1:14" x14ac:dyDescent="0.35">
      <c r="A1223" s="113"/>
      <c r="B1223" s="119"/>
      <c r="C1223" s="119"/>
      <c r="D1223" s="185" t="e">
        <f>IF(ISBLANK(RTATimings[[#This Row],[Vehicle No.]]), VLOOKUP(RTATimings[[#This Row],[Rotation Group]], Table9[#All], 4, FALSE), VLOOKUP(RTATimings[[#This Row],[Vehicle No.]], VehLicense,2,FALSE))</f>
        <v>#N/A</v>
      </c>
      <c r="E1223" s="126"/>
      <c r="F1223" s="185" t="e">
        <f>VLOOKUP(RTATimings[[#This Row],[Route Code]], TrueRouteCodes[], 2, FALSE)</f>
        <v>#N/A</v>
      </c>
      <c r="H1223" s="194" t="str">
        <f>REPLACE(SUBSTITUTE(SUBSTITUTE(SUBSTITUTE(SUBSTITUTE(SUBSTITUTE(TRIM(RTATimings[[#This Row],[Dep Txt]]), ": ",":"), "a.m", "AM",1), "p.m", "PM"),"  AM"," AM"),"  PM", " PM"), 9,100,"")</f>
        <v/>
      </c>
      <c r="I1223" s="195" t="e">
        <f>TIMEVALUE(RTATimings[[#This Row],[Dep Tm Txt]])</f>
        <v>#VALUE!</v>
      </c>
      <c r="N12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24" spans="1:14" x14ac:dyDescent="0.35">
      <c r="A1224" s="113"/>
      <c r="B1224" s="119"/>
      <c r="C1224" s="119"/>
      <c r="D1224" s="185" t="e">
        <f>IF(ISBLANK(RTATimings[[#This Row],[Vehicle No.]]), VLOOKUP(RTATimings[[#This Row],[Rotation Group]], Table9[#All], 4, FALSE), VLOOKUP(RTATimings[[#This Row],[Vehicle No.]], VehLicense,2,FALSE))</f>
        <v>#N/A</v>
      </c>
      <c r="E1224" s="126"/>
      <c r="F1224" s="185" t="e">
        <f>VLOOKUP(RTATimings[[#This Row],[Route Code]], TrueRouteCodes[], 2, FALSE)</f>
        <v>#N/A</v>
      </c>
      <c r="H1224" s="194" t="str">
        <f>REPLACE(SUBSTITUTE(SUBSTITUTE(SUBSTITUTE(SUBSTITUTE(SUBSTITUTE(TRIM(RTATimings[[#This Row],[Dep Txt]]), ": ",":"), "a.m", "AM",1), "p.m", "PM"),"  AM"," AM"),"  PM", " PM"), 9,100,"")</f>
        <v/>
      </c>
      <c r="I1224" s="195" t="e">
        <f>TIMEVALUE(RTATimings[[#This Row],[Dep Tm Txt]])</f>
        <v>#VALUE!</v>
      </c>
      <c r="N12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25" spans="1:14" x14ac:dyDescent="0.35">
      <c r="A1225" s="113"/>
      <c r="B1225" s="119"/>
      <c r="C1225" s="119"/>
      <c r="D1225" s="185" t="e">
        <f>IF(ISBLANK(RTATimings[[#This Row],[Vehicle No.]]), VLOOKUP(RTATimings[[#This Row],[Rotation Group]], Table9[#All], 4, FALSE), VLOOKUP(RTATimings[[#This Row],[Vehicle No.]], VehLicense,2,FALSE))</f>
        <v>#N/A</v>
      </c>
      <c r="E1225" s="126"/>
      <c r="F1225" s="185" t="e">
        <f>VLOOKUP(RTATimings[[#This Row],[Route Code]], TrueRouteCodes[], 2, FALSE)</f>
        <v>#N/A</v>
      </c>
      <c r="H1225" s="194" t="str">
        <f>REPLACE(SUBSTITUTE(SUBSTITUTE(SUBSTITUTE(SUBSTITUTE(SUBSTITUTE(TRIM(RTATimings[[#This Row],[Dep Txt]]), ": ",":"), "a.m", "AM",1), "p.m", "PM"),"  AM"," AM"),"  PM", " PM"), 9,100,"")</f>
        <v/>
      </c>
      <c r="I1225" s="195" t="e">
        <f>TIMEVALUE(RTATimings[[#This Row],[Dep Tm Txt]])</f>
        <v>#VALUE!</v>
      </c>
      <c r="N12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26" spans="1:14" x14ac:dyDescent="0.35">
      <c r="A1226" s="113"/>
      <c r="B1226" s="119"/>
      <c r="C1226" s="119"/>
      <c r="D1226" s="185" t="e">
        <f>IF(ISBLANK(RTATimings[[#This Row],[Vehicle No.]]), VLOOKUP(RTATimings[[#This Row],[Rotation Group]], Table9[#All], 4, FALSE), VLOOKUP(RTATimings[[#This Row],[Vehicle No.]], VehLicense,2,FALSE))</f>
        <v>#N/A</v>
      </c>
      <c r="E1226" s="126"/>
      <c r="F1226" s="185" t="e">
        <f>VLOOKUP(RTATimings[[#This Row],[Route Code]], TrueRouteCodes[], 2, FALSE)</f>
        <v>#N/A</v>
      </c>
      <c r="H1226" s="194" t="str">
        <f>REPLACE(SUBSTITUTE(SUBSTITUTE(SUBSTITUTE(SUBSTITUTE(SUBSTITUTE(TRIM(RTATimings[[#This Row],[Dep Txt]]), ": ",":"), "a.m", "AM",1), "p.m", "PM"),"  AM"," AM"),"  PM", " PM"), 9,100,"")</f>
        <v/>
      </c>
      <c r="I1226" s="195" t="e">
        <f>TIMEVALUE(RTATimings[[#This Row],[Dep Tm Txt]])</f>
        <v>#VALUE!</v>
      </c>
      <c r="N12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27" spans="1:14" x14ac:dyDescent="0.35">
      <c r="A1227" s="113"/>
      <c r="B1227" s="119"/>
      <c r="C1227" s="119"/>
      <c r="D1227" s="185" t="e">
        <f>IF(ISBLANK(RTATimings[[#This Row],[Vehicle No.]]), VLOOKUP(RTATimings[[#This Row],[Rotation Group]], Table9[#All], 4, FALSE), VLOOKUP(RTATimings[[#This Row],[Vehicle No.]], VehLicense,2,FALSE))</f>
        <v>#N/A</v>
      </c>
      <c r="E1227" s="126"/>
      <c r="F1227" s="185" t="e">
        <f>VLOOKUP(RTATimings[[#This Row],[Route Code]], TrueRouteCodes[], 2, FALSE)</f>
        <v>#N/A</v>
      </c>
      <c r="H1227" s="194" t="str">
        <f>REPLACE(SUBSTITUTE(SUBSTITUTE(SUBSTITUTE(SUBSTITUTE(SUBSTITUTE(TRIM(RTATimings[[#This Row],[Dep Txt]]), ": ",":"), "a.m", "AM",1), "p.m", "PM"),"  AM"," AM"),"  PM", " PM"), 9,100,"")</f>
        <v/>
      </c>
      <c r="I1227" s="195" t="e">
        <f>TIMEVALUE(RTATimings[[#This Row],[Dep Tm Txt]])</f>
        <v>#VALUE!</v>
      </c>
      <c r="N12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28" spans="1:14" x14ac:dyDescent="0.35">
      <c r="A1228" s="113"/>
      <c r="B1228" s="119"/>
      <c r="C1228" s="119"/>
      <c r="D1228" s="185" t="e">
        <f>IF(ISBLANK(RTATimings[[#This Row],[Vehicle No.]]), VLOOKUP(RTATimings[[#This Row],[Rotation Group]], Table9[#All], 4, FALSE), VLOOKUP(RTATimings[[#This Row],[Vehicle No.]], VehLicense,2,FALSE))</f>
        <v>#N/A</v>
      </c>
      <c r="E1228" s="126"/>
      <c r="F1228" s="185" t="e">
        <f>VLOOKUP(RTATimings[[#This Row],[Route Code]], TrueRouteCodes[], 2, FALSE)</f>
        <v>#N/A</v>
      </c>
      <c r="H1228" s="194" t="str">
        <f>REPLACE(SUBSTITUTE(SUBSTITUTE(SUBSTITUTE(SUBSTITUTE(SUBSTITUTE(TRIM(RTATimings[[#This Row],[Dep Txt]]), ": ",":"), "a.m", "AM",1), "p.m", "PM"),"  AM"," AM"),"  PM", " PM"), 9,100,"")</f>
        <v/>
      </c>
      <c r="I1228" s="195" t="e">
        <f>TIMEVALUE(RTATimings[[#This Row],[Dep Tm Txt]])</f>
        <v>#VALUE!</v>
      </c>
      <c r="N12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29" spans="1:14" x14ac:dyDescent="0.35">
      <c r="A1229" s="113"/>
      <c r="B1229" s="119"/>
      <c r="C1229" s="119"/>
      <c r="D1229" s="185" t="e">
        <f>IF(ISBLANK(RTATimings[[#This Row],[Vehicle No.]]), VLOOKUP(RTATimings[[#This Row],[Rotation Group]], Table9[#All], 4, FALSE), VLOOKUP(RTATimings[[#This Row],[Vehicle No.]], VehLicense,2,FALSE))</f>
        <v>#N/A</v>
      </c>
      <c r="E1229" s="126"/>
      <c r="F1229" s="185" t="e">
        <f>VLOOKUP(RTATimings[[#This Row],[Route Code]], TrueRouteCodes[], 2, FALSE)</f>
        <v>#N/A</v>
      </c>
      <c r="H1229" s="194" t="str">
        <f>REPLACE(SUBSTITUTE(SUBSTITUTE(SUBSTITUTE(SUBSTITUTE(SUBSTITUTE(TRIM(RTATimings[[#This Row],[Dep Txt]]), ": ",":"), "a.m", "AM",1), "p.m", "PM"),"  AM"," AM"),"  PM", " PM"), 9,100,"")</f>
        <v/>
      </c>
      <c r="I1229" s="195" t="e">
        <f>TIMEVALUE(RTATimings[[#This Row],[Dep Tm Txt]])</f>
        <v>#VALUE!</v>
      </c>
      <c r="N12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30" spans="1:14" x14ac:dyDescent="0.35">
      <c r="A1230" s="113"/>
      <c r="B1230" s="119"/>
      <c r="C1230" s="119"/>
      <c r="D1230" s="185" t="e">
        <f>IF(ISBLANK(RTATimings[[#This Row],[Vehicle No.]]), VLOOKUP(RTATimings[[#This Row],[Rotation Group]], Table9[#All], 4, FALSE), VLOOKUP(RTATimings[[#This Row],[Vehicle No.]], VehLicense,2,FALSE))</f>
        <v>#N/A</v>
      </c>
      <c r="E1230" s="126"/>
      <c r="F1230" s="185" t="e">
        <f>VLOOKUP(RTATimings[[#This Row],[Route Code]], TrueRouteCodes[], 2, FALSE)</f>
        <v>#N/A</v>
      </c>
      <c r="H1230" s="194" t="str">
        <f>REPLACE(SUBSTITUTE(SUBSTITUTE(SUBSTITUTE(SUBSTITUTE(SUBSTITUTE(TRIM(RTATimings[[#This Row],[Dep Txt]]), ": ",":"), "a.m", "AM",1), "p.m", "PM"),"  AM"," AM"),"  PM", " PM"), 9,100,"")</f>
        <v/>
      </c>
      <c r="I1230" s="195" t="e">
        <f>TIMEVALUE(RTATimings[[#This Row],[Dep Tm Txt]])</f>
        <v>#VALUE!</v>
      </c>
      <c r="N12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31" spans="1:14" x14ac:dyDescent="0.35">
      <c r="A1231" s="113"/>
      <c r="B1231" s="119"/>
      <c r="C1231" s="119"/>
      <c r="D1231" s="185" t="e">
        <f>IF(ISBLANK(RTATimings[[#This Row],[Vehicle No.]]), VLOOKUP(RTATimings[[#This Row],[Rotation Group]], Table9[#All], 4, FALSE), VLOOKUP(RTATimings[[#This Row],[Vehicle No.]], VehLicense,2,FALSE))</f>
        <v>#N/A</v>
      </c>
      <c r="E1231" s="126"/>
      <c r="F1231" s="185" t="e">
        <f>VLOOKUP(RTATimings[[#This Row],[Route Code]], TrueRouteCodes[], 2, FALSE)</f>
        <v>#N/A</v>
      </c>
      <c r="H1231" s="194" t="str">
        <f>REPLACE(SUBSTITUTE(SUBSTITUTE(SUBSTITUTE(SUBSTITUTE(SUBSTITUTE(TRIM(RTATimings[[#This Row],[Dep Txt]]), ": ",":"), "a.m", "AM",1), "p.m", "PM"),"  AM"," AM"),"  PM", " PM"), 9,100,"")</f>
        <v/>
      </c>
      <c r="I1231" s="195" t="e">
        <f>TIMEVALUE(RTATimings[[#This Row],[Dep Tm Txt]])</f>
        <v>#VALUE!</v>
      </c>
      <c r="N12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32" spans="1:14" x14ac:dyDescent="0.35">
      <c r="A1232" s="113"/>
      <c r="B1232" s="119"/>
      <c r="C1232" s="119"/>
      <c r="D1232" s="185" t="e">
        <f>IF(ISBLANK(RTATimings[[#This Row],[Vehicle No.]]), VLOOKUP(RTATimings[[#This Row],[Rotation Group]], Table9[#All], 4, FALSE), VLOOKUP(RTATimings[[#This Row],[Vehicle No.]], VehLicense,2,FALSE))</f>
        <v>#N/A</v>
      </c>
      <c r="E1232" s="126"/>
      <c r="F1232" s="185" t="e">
        <f>VLOOKUP(RTATimings[[#This Row],[Route Code]], TrueRouteCodes[], 2, FALSE)</f>
        <v>#N/A</v>
      </c>
      <c r="H1232" s="194" t="str">
        <f>REPLACE(SUBSTITUTE(SUBSTITUTE(SUBSTITUTE(SUBSTITUTE(SUBSTITUTE(TRIM(RTATimings[[#This Row],[Dep Txt]]), ": ",":"), "a.m", "AM",1), "p.m", "PM"),"  AM"," AM"),"  PM", " PM"), 9,100,"")</f>
        <v/>
      </c>
      <c r="I1232" s="195" t="e">
        <f>TIMEVALUE(RTATimings[[#This Row],[Dep Tm Txt]])</f>
        <v>#VALUE!</v>
      </c>
      <c r="N12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33" spans="1:14" x14ac:dyDescent="0.35">
      <c r="A1233" s="113"/>
      <c r="B1233" s="119"/>
      <c r="C1233" s="119"/>
      <c r="D1233" s="185" t="e">
        <f>IF(ISBLANK(RTATimings[[#This Row],[Vehicle No.]]), VLOOKUP(RTATimings[[#This Row],[Rotation Group]], Table9[#All], 4, FALSE), VLOOKUP(RTATimings[[#This Row],[Vehicle No.]], VehLicense,2,FALSE))</f>
        <v>#N/A</v>
      </c>
      <c r="E1233" s="126"/>
      <c r="F1233" s="185" t="e">
        <f>VLOOKUP(RTATimings[[#This Row],[Route Code]], TrueRouteCodes[], 2, FALSE)</f>
        <v>#N/A</v>
      </c>
      <c r="H1233" s="194" t="str">
        <f>REPLACE(SUBSTITUTE(SUBSTITUTE(SUBSTITUTE(SUBSTITUTE(SUBSTITUTE(TRIM(RTATimings[[#This Row],[Dep Txt]]), ": ",":"), "a.m", "AM",1), "p.m", "PM"),"  AM"," AM"),"  PM", " PM"), 9,100,"")</f>
        <v/>
      </c>
      <c r="I1233" s="195" t="e">
        <f>TIMEVALUE(RTATimings[[#This Row],[Dep Tm Txt]])</f>
        <v>#VALUE!</v>
      </c>
      <c r="N12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34" spans="1:14" x14ac:dyDescent="0.35">
      <c r="A1234" s="113"/>
      <c r="B1234" s="119"/>
      <c r="C1234" s="119"/>
      <c r="D1234" s="185" t="e">
        <f>IF(ISBLANK(RTATimings[[#This Row],[Vehicle No.]]), VLOOKUP(RTATimings[[#This Row],[Rotation Group]], Table9[#All], 4, FALSE), VLOOKUP(RTATimings[[#This Row],[Vehicle No.]], VehLicense,2,FALSE))</f>
        <v>#N/A</v>
      </c>
      <c r="E1234" s="126"/>
      <c r="F1234" s="185" t="e">
        <f>VLOOKUP(RTATimings[[#This Row],[Route Code]], TrueRouteCodes[], 2, FALSE)</f>
        <v>#N/A</v>
      </c>
      <c r="H1234" s="194" t="str">
        <f>REPLACE(SUBSTITUTE(SUBSTITUTE(SUBSTITUTE(SUBSTITUTE(SUBSTITUTE(TRIM(RTATimings[[#This Row],[Dep Txt]]), ": ",":"), "a.m", "AM",1), "p.m", "PM"),"  AM"," AM"),"  PM", " PM"), 9,100,"")</f>
        <v/>
      </c>
      <c r="I1234" s="195" t="e">
        <f>TIMEVALUE(RTATimings[[#This Row],[Dep Tm Txt]])</f>
        <v>#VALUE!</v>
      </c>
      <c r="N12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35" spans="1:14" x14ac:dyDescent="0.35">
      <c r="A1235" s="113"/>
      <c r="B1235" s="119"/>
      <c r="C1235" s="119"/>
      <c r="D1235" s="185" t="e">
        <f>IF(ISBLANK(RTATimings[[#This Row],[Vehicle No.]]), VLOOKUP(RTATimings[[#This Row],[Rotation Group]], Table9[#All], 4, FALSE), VLOOKUP(RTATimings[[#This Row],[Vehicle No.]], VehLicense,2,FALSE))</f>
        <v>#N/A</v>
      </c>
      <c r="E1235" s="126"/>
      <c r="F1235" s="185" t="e">
        <f>VLOOKUP(RTATimings[[#This Row],[Route Code]], TrueRouteCodes[], 2, FALSE)</f>
        <v>#N/A</v>
      </c>
      <c r="H1235" s="194" t="str">
        <f>REPLACE(SUBSTITUTE(SUBSTITUTE(SUBSTITUTE(SUBSTITUTE(SUBSTITUTE(TRIM(RTATimings[[#This Row],[Dep Txt]]), ": ",":"), "a.m", "AM",1), "p.m", "PM"),"  AM"," AM"),"  PM", " PM"), 9,100,"")</f>
        <v/>
      </c>
      <c r="I1235" s="195" t="e">
        <f>TIMEVALUE(RTATimings[[#This Row],[Dep Tm Txt]])</f>
        <v>#VALUE!</v>
      </c>
      <c r="N12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36" spans="1:14" x14ac:dyDescent="0.35">
      <c r="A1236" s="113"/>
      <c r="B1236" s="119"/>
      <c r="C1236" s="119"/>
      <c r="D1236" s="185" t="e">
        <f>IF(ISBLANK(RTATimings[[#This Row],[Vehicle No.]]), VLOOKUP(RTATimings[[#This Row],[Rotation Group]], Table9[#All], 4, FALSE), VLOOKUP(RTATimings[[#This Row],[Vehicle No.]], VehLicense,2,FALSE))</f>
        <v>#N/A</v>
      </c>
      <c r="E1236" s="126"/>
      <c r="F1236" s="185" t="e">
        <f>VLOOKUP(RTATimings[[#This Row],[Route Code]], TrueRouteCodes[], 2, FALSE)</f>
        <v>#N/A</v>
      </c>
      <c r="H1236" s="194" t="str">
        <f>REPLACE(SUBSTITUTE(SUBSTITUTE(SUBSTITUTE(SUBSTITUTE(SUBSTITUTE(TRIM(RTATimings[[#This Row],[Dep Txt]]), ": ",":"), "a.m", "AM",1), "p.m", "PM"),"  AM"," AM"),"  PM", " PM"), 9,100,"")</f>
        <v/>
      </c>
      <c r="I1236" s="195" t="e">
        <f>TIMEVALUE(RTATimings[[#This Row],[Dep Tm Txt]])</f>
        <v>#VALUE!</v>
      </c>
      <c r="N12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37" spans="1:14" x14ac:dyDescent="0.35">
      <c r="A1237" s="113"/>
      <c r="B1237" s="119"/>
      <c r="C1237" s="119"/>
      <c r="D1237" s="185" t="e">
        <f>IF(ISBLANK(RTATimings[[#This Row],[Vehicle No.]]), VLOOKUP(RTATimings[[#This Row],[Rotation Group]], Table9[#All], 4, FALSE), VLOOKUP(RTATimings[[#This Row],[Vehicle No.]], VehLicense,2,FALSE))</f>
        <v>#N/A</v>
      </c>
      <c r="E1237" s="126"/>
      <c r="F1237" s="185" t="e">
        <f>VLOOKUP(RTATimings[[#This Row],[Route Code]], TrueRouteCodes[], 2, FALSE)</f>
        <v>#N/A</v>
      </c>
      <c r="H1237" s="194" t="str">
        <f>REPLACE(SUBSTITUTE(SUBSTITUTE(SUBSTITUTE(SUBSTITUTE(SUBSTITUTE(TRIM(RTATimings[[#This Row],[Dep Txt]]), ": ",":"), "a.m", "AM",1), "p.m", "PM"),"  AM"," AM"),"  PM", " PM"), 9,100,"")</f>
        <v/>
      </c>
      <c r="I1237" s="195" t="e">
        <f>TIMEVALUE(RTATimings[[#This Row],[Dep Tm Txt]])</f>
        <v>#VALUE!</v>
      </c>
      <c r="N12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38" spans="1:14" x14ac:dyDescent="0.35">
      <c r="A1238" s="113"/>
      <c r="B1238" s="119"/>
      <c r="C1238" s="119"/>
      <c r="D1238" s="185" t="e">
        <f>IF(ISBLANK(RTATimings[[#This Row],[Vehicle No.]]), VLOOKUP(RTATimings[[#This Row],[Rotation Group]], Table9[#All], 4, FALSE), VLOOKUP(RTATimings[[#This Row],[Vehicle No.]], VehLicense,2,FALSE))</f>
        <v>#N/A</v>
      </c>
      <c r="E1238" s="126"/>
      <c r="F1238" s="185" t="e">
        <f>VLOOKUP(RTATimings[[#This Row],[Route Code]], TrueRouteCodes[], 2, FALSE)</f>
        <v>#N/A</v>
      </c>
      <c r="H1238" s="194" t="str">
        <f>REPLACE(SUBSTITUTE(SUBSTITUTE(SUBSTITUTE(SUBSTITUTE(SUBSTITUTE(TRIM(RTATimings[[#This Row],[Dep Txt]]), ": ",":"), "a.m", "AM",1), "p.m", "PM"),"  AM"," AM"),"  PM", " PM"), 9,100,"")</f>
        <v/>
      </c>
      <c r="I1238" s="195" t="e">
        <f>TIMEVALUE(RTATimings[[#This Row],[Dep Tm Txt]])</f>
        <v>#VALUE!</v>
      </c>
      <c r="N12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39" spans="1:14" x14ac:dyDescent="0.35">
      <c r="A1239" s="113"/>
      <c r="B1239" s="119"/>
      <c r="C1239" s="119"/>
      <c r="D1239" s="185" t="e">
        <f>IF(ISBLANK(RTATimings[[#This Row],[Vehicle No.]]), VLOOKUP(RTATimings[[#This Row],[Rotation Group]], Table9[#All], 4, FALSE), VLOOKUP(RTATimings[[#This Row],[Vehicle No.]], VehLicense,2,FALSE))</f>
        <v>#N/A</v>
      </c>
      <c r="E1239" s="126"/>
      <c r="F1239" s="185" t="e">
        <f>VLOOKUP(RTATimings[[#This Row],[Route Code]], TrueRouteCodes[], 2, FALSE)</f>
        <v>#N/A</v>
      </c>
      <c r="H1239" s="194" t="str">
        <f>REPLACE(SUBSTITUTE(SUBSTITUTE(SUBSTITUTE(SUBSTITUTE(SUBSTITUTE(TRIM(RTATimings[[#This Row],[Dep Txt]]), ": ",":"), "a.m", "AM",1), "p.m", "PM"),"  AM"," AM"),"  PM", " PM"), 9,100,"")</f>
        <v/>
      </c>
      <c r="I1239" s="195" t="e">
        <f>TIMEVALUE(RTATimings[[#This Row],[Dep Tm Txt]])</f>
        <v>#VALUE!</v>
      </c>
      <c r="N12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40" spans="1:14" x14ac:dyDescent="0.35">
      <c r="A1240" s="113"/>
      <c r="B1240" s="119"/>
      <c r="C1240" s="119"/>
      <c r="D1240" s="185" t="e">
        <f>IF(ISBLANK(RTATimings[[#This Row],[Vehicle No.]]), VLOOKUP(RTATimings[[#This Row],[Rotation Group]], Table9[#All], 4, FALSE), VLOOKUP(RTATimings[[#This Row],[Vehicle No.]], VehLicense,2,FALSE))</f>
        <v>#N/A</v>
      </c>
      <c r="E1240" s="126"/>
      <c r="F1240" s="185" t="e">
        <f>VLOOKUP(RTATimings[[#This Row],[Route Code]], TrueRouteCodes[], 2, FALSE)</f>
        <v>#N/A</v>
      </c>
      <c r="H1240" s="194" t="str">
        <f>REPLACE(SUBSTITUTE(SUBSTITUTE(SUBSTITUTE(SUBSTITUTE(SUBSTITUTE(TRIM(RTATimings[[#This Row],[Dep Txt]]), ": ",":"), "a.m", "AM",1), "p.m", "PM"),"  AM"," AM"),"  PM", " PM"), 9,100,"")</f>
        <v/>
      </c>
      <c r="I1240" s="195" t="e">
        <f>TIMEVALUE(RTATimings[[#This Row],[Dep Tm Txt]])</f>
        <v>#VALUE!</v>
      </c>
      <c r="N12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41" spans="1:14" x14ac:dyDescent="0.35">
      <c r="A1241" s="113"/>
      <c r="B1241" s="119"/>
      <c r="C1241" s="119"/>
      <c r="D1241" s="185" t="e">
        <f>IF(ISBLANK(RTATimings[[#This Row],[Vehicle No.]]), VLOOKUP(RTATimings[[#This Row],[Rotation Group]], Table9[#All], 4, FALSE), VLOOKUP(RTATimings[[#This Row],[Vehicle No.]], VehLicense,2,FALSE))</f>
        <v>#N/A</v>
      </c>
      <c r="E1241" s="126"/>
      <c r="F1241" s="185" t="e">
        <f>VLOOKUP(RTATimings[[#This Row],[Route Code]], TrueRouteCodes[], 2, FALSE)</f>
        <v>#N/A</v>
      </c>
      <c r="H1241" s="194" t="str">
        <f>REPLACE(SUBSTITUTE(SUBSTITUTE(SUBSTITUTE(SUBSTITUTE(SUBSTITUTE(TRIM(RTATimings[[#This Row],[Dep Txt]]), ": ",":"), "a.m", "AM",1), "p.m", "PM"),"  AM"," AM"),"  PM", " PM"), 9,100,"")</f>
        <v/>
      </c>
      <c r="I1241" s="195" t="e">
        <f>TIMEVALUE(RTATimings[[#This Row],[Dep Tm Txt]])</f>
        <v>#VALUE!</v>
      </c>
      <c r="N12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42" spans="1:14" x14ac:dyDescent="0.35">
      <c r="A1242" s="113"/>
      <c r="B1242" s="119"/>
      <c r="C1242" s="119"/>
      <c r="D1242" s="185" t="e">
        <f>IF(ISBLANK(RTATimings[[#This Row],[Vehicle No.]]), VLOOKUP(RTATimings[[#This Row],[Rotation Group]], Table9[#All], 4, FALSE), VLOOKUP(RTATimings[[#This Row],[Vehicle No.]], VehLicense,2,FALSE))</f>
        <v>#N/A</v>
      </c>
      <c r="E1242" s="126"/>
      <c r="F1242" s="185" t="e">
        <f>VLOOKUP(RTATimings[[#This Row],[Route Code]], TrueRouteCodes[], 2, FALSE)</f>
        <v>#N/A</v>
      </c>
      <c r="H1242" s="194" t="str">
        <f>REPLACE(SUBSTITUTE(SUBSTITUTE(SUBSTITUTE(SUBSTITUTE(SUBSTITUTE(TRIM(RTATimings[[#This Row],[Dep Txt]]), ": ",":"), "a.m", "AM",1), "p.m", "PM"),"  AM"," AM"),"  PM", " PM"), 9,100,"")</f>
        <v/>
      </c>
      <c r="I1242" s="195" t="e">
        <f>TIMEVALUE(RTATimings[[#This Row],[Dep Tm Txt]])</f>
        <v>#VALUE!</v>
      </c>
      <c r="N12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43" spans="1:14" x14ac:dyDescent="0.35">
      <c r="A1243" s="113"/>
      <c r="B1243" s="119"/>
      <c r="C1243" s="119"/>
      <c r="D1243" s="185" t="e">
        <f>IF(ISBLANK(RTATimings[[#This Row],[Vehicle No.]]), VLOOKUP(RTATimings[[#This Row],[Rotation Group]], Table9[#All], 4, FALSE), VLOOKUP(RTATimings[[#This Row],[Vehicle No.]], VehLicense,2,FALSE))</f>
        <v>#N/A</v>
      </c>
      <c r="E1243" s="126"/>
      <c r="F1243" s="185" t="e">
        <f>VLOOKUP(RTATimings[[#This Row],[Route Code]], TrueRouteCodes[], 2, FALSE)</f>
        <v>#N/A</v>
      </c>
      <c r="H1243" s="194" t="str">
        <f>REPLACE(SUBSTITUTE(SUBSTITUTE(SUBSTITUTE(SUBSTITUTE(SUBSTITUTE(TRIM(RTATimings[[#This Row],[Dep Txt]]), ": ",":"), "a.m", "AM",1), "p.m", "PM"),"  AM"," AM"),"  PM", " PM"), 9,100,"")</f>
        <v/>
      </c>
      <c r="I1243" s="195" t="e">
        <f>TIMEVALUE(RTATimings[[#This Row],[Dep Tm Txt]])</f>
        <v>#VALUE!</v>
      </c>
      <c r="N12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44" spans="1:14" x14ac:dyDescent="0.35">
      <c r="A1244" s="113"/>
      <c r="B1244" s="119"/>
      <c r="C1244" s="119"/>
      <c r="D1244" s="185" t="e">
        <f>IF(ISBLANK(RTATimings[[#This Row],[Vehicle No.]]), VLOOKUP(RTATimings[[#This Row],[Rotation Group]], Table9[#All], 4, FALSE), VLOOKUP(RTATimings[[#This Row],[Vehicle No.]], VehLicense,2,FALSE))</f>
        <v>#N/A</v>
      </c>
      <c r="E1244" s="126"/>
      <c r="F1244" s="185" t="e">
        <f>VLOOKUP(RTATimings[[#This Row],[Route Code]], TrueRouteCodes[], 2, FALSE)</f>
        <v>#N/A</v>
      </c>
      <c r="H1244" s="194" t="str">
        <f>REPLACE(SUBSTITUTE(SUBSTITUTE(SUBSTITUTE(SUBSTITUTE(SUBSTITUTE(TRIM(RTATimings[[#This Row],[Dep Txt]]), ": ",":"), "a.m", "AM",1), "p.m", "PM"),"  AM"," AM"),"  PM", " PM"), 9,100,"")</f>
        <v/>
      </c>
      <c r="I1244" s="195" t="e">
        <f>TIMEVALUE(RTATimings[[#This Row],[Dep Tm Txt]])</f>
        <v>#VALUE!</v>
      </c>
      <c r="N12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45" spans="1:14" x14ac:dyDescent="0.35">
      <c r="A1245" s="113"/>
      <c r="B1245" s="119"/>
      <c r="C1245" s="119"/>
      <c r="D1245" s="185" t="e">
        <f>IF(ISBLANK(RTATimings[[#This Row],[Vehicle No.]]), VLOOKUP(RTATimings[[#This Row],[Rotation Group]], Table9[#All], 4, FALSE), VLOOKUP(RTATimings[[#This Row],[Vehicle No.]], VehLicense,2,FALSE))</f>
        <v>#N/A</v>
      </c>
      <c r="E1245" s="126"/>
      <c r="F1245" s="185" t="e">
        <f>VLOOKUP(RTATimings[[#This Row],[Route Code]], TrueRouteCodes[], 2, FALSE)</f>
        <v>#N/A</v>
      </c>
      <c r="H1245" s="194" t="str">
        <f>REPLACE(SUBSTITUTE(SUBSTITUTE(SUBSTITUTE(SUBSTITUTE(SUBSTITUTE(TRIM(RTATimings[[#This Row],[Dep Txt]]), ": ",":"), "a.m", "AM",1), "p.m", "PM"),"  AM"," AM"),"  PM", " PM"), 9,100,"")</f>
        <v/>
      </c>
      <c r="I1245" s="195" t="e">
        <f>TIMEVALUE(RTATimings[[#This Row],[Dep Tm Txt]])</f>
        <v>#VALUE!</v>
      </c>
      <c r="N12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46" spans="1:14" x14ac:dyDescent="0.35">
      <c r="A1246" s="113"/>
      <c r="B1246" s="119"/>
      <c r="C1246" s="119"/>
      <c r="D1246" s="185" t="e">
        <f>IF(ISBLANK(RTATimings[[#This Row],[Vehicle No.]]), VLOOKUP(RTATimings[[#This Row],[Rotation Group]], Table9[#All], 4, FALSE), VLOOKUP(RTATimings[[#This Row],[Vehicle No.]], VehLicense,2,FALSE))</f>
        <v>#N/A</v>
      </c>
      <c r="E1246" s="126"/>
      <c r="F1246" s="185" t="e">
        <f>VLOOKUP(RTATimings[[#This Row],[Route Code]], TrueRouteCodes[], 2, FALSE)</f>
        <v>#N/A</v>
      </c>
      <c r="H1246" s="194" t="str">
        <f>REPLACE(SUBSTITUTE(SUBSTITUTE(SUBSTITUTE(SUBSTITUTE(SUBSTITUTE(TRIM(RTATimings[[#This Row],[Dep Txt]]), ": ",":"), "a.m", "AM",1), "p.m", "PM"),"  AM"," AM"),"  PM", " PM"), 9,100,"")</f>
        <v/>
      </c>
      <c r="I1246" s="195" t="e">
        <f>TIMEVALUE(RTATimings[[#This Row],[Dep Tm Txt]])</f>
        <v>#VALUE!</v>
      </c>
      <c r="N12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47" spans="1:14" x14ac:dyDescent="0.35">
      <c r="A1247" s="113"/>
      <c r="B1247" s="119"/>
      <c r="C1247" s="119"/>
      <c r="D1247" s="185" t="e">
        <f>IF(ISBLANK(RTATimings[[#This Row],[Vehicle No.]]), VLOOKUP(RTATimings[[#This Row],[Rotation Group]], Table9[#All], 4, FALSE), VLOOKUP(RTATimings[[#This Row],[Vehicle No.]], VehLicense,2,FALSE))</f>
        <v>#N/A</v>
      </c>
      <c r="E1247" s="126"/>
      <c r="F1247" s="185" t="e">
        <f>VLOOKUP(RTATimings[[#This Row],[Route Code]], TrueRouteCodes[], 2, FALSE)</f>
        <v>#N/A</v>
      </c>
      <c r="H1247" s="194" t="str">
        <f>REPLACE(SUBSTITUTE(SUBSTITUTE(SUBSTITUTE(SUBSTITUTE(SUBSTITUTE(TRIM(RTATimings[[#This Row],[Dep Txt]]), ": ",":"), "a.m", "AM",1), "p.m", "PM"),"  AM"," AM"),"  PM", " PM"), 9,100,"")</f>
        <v/>
      </c>
      <c r="I1247" s="195" t="e">
        <f>TIMEVALUE(RTATimings[[#This Row],[Dep Tm Txt]])</f>
        <v>#VALUE!</v>
      </c>
      <c r="N12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48" spans="1:14" x14ac:dyDescent="0.35">
      <c r="A1248" s="113"/>
      <c r="B1248" s="119"/>
      <c r="C1248" s="119"/>
      <c r="D1248" s="185" t="e">
        <f>IF(ISBLANK(RTATimings[[#This Row],[Vehicle No.]]), VLOOKUP(RTATimings[[#This Row],[Rotation Group]], Table9[#All], 4, FALSE), VLOOKUP(RTATimings[[#This Row],[Vehicle No.]], VehLicense,2,FALSE))</f>
        <v>#N/A</v>
      </c>
      <c r="E1248" s="126"/>
      <c r="F1248" s="185" t="e">
        <f>VLOOKUP(RTATimings[[#This Row],[Route Code]], TrueRouteCodes[], 2, FALSE)</f>
        <v>#N/A</v>
      </c>
      <c r="H1248" s="194" t="str">
        <f>REPLACE(SUBSTITUTE(SUBSTITUTE(SUBSTITUTE(SUBSTITUTE(SUBSTITUTE(TRIM(RTATimings[[#This Row],[Dep Txt]]), ": ",":"), "a.m", "AM",1), "p.m", "PM"),"  AM"," AM"),"  PM", " PM"), 9,100,"")</f>
        <v/>
      </c>
      <c r="I1248" s="195" t="e">
        <f>TIMEVALUE(RTATimings[[#This Row],[Dep Tm Txt]])</f>
        <v>#VALUE!</v>
      </c>
      <c r="N12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49" spans="1:14" x14ac:dyDescent="0.35">
      <c r="A1249" s="113"/>
      <c r="B1249" s="119"/>
      <c r="C1249" s="119"/>
      <c r="D1249" s="185" t="e">
        <f>IF(ISBLANK(RTATimings[[#This Row],[Vehicle No.]]), VLOOKUP(RTATimings[[#This Row],[Rotation Group]], Table9[#All], 4, FALSE), VLOOKUP(RTATimings[[#This Row],[Vehicle No.]], VehLicense,2,FALSE))</f>
        <v>#N/A</v>
      </c>
      <c r="E1249" s="126"/>
      <c r="F1249" s="185" t="e">
        <f>VLOOKUP(RTATimings[[#This Row],[Route Code]], TrueRouteCodes[], 2, FALSE)</f>
        <v>#N/A</v>
      </c>
      <c r="H1249" s="194" t="str">
        <f>REPLACE(SUBSTITUTE(SUBSTITUTE(SUBSTITUTE(SUBSTITUTE(SUBSTITUTE(TRIM(RTATimings[[#This Row],[Dep Txt]]), ": ",":"), "a.m", "AM",1), "p.m", "PM"),"  AM"," AM"),"  PM", " PM"), 9,100,"")</f>
        <v/>
      </c>
      <c r="I1249" s="195" t="e">
        <f>TIMEVALUE(RTATimings[[#This Row],[Dep Tm Txt]])</f>
        <v>#VALUE!</v>
      </c>
      <c r="N12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50" spans="1:14" x14ac:dyDescent="0.35">
      <c r="A1250" s="113"/>
      <c r="B1250" s="119"/>
      <c r="C1250" s="119"/>
      <c r="D1250" s="185" t="e">
        <f>IF(ISBLANK(RTATimings[[#This Row],[Vehicle No.]]), VLOOKUP(RTATimings[[#This Row],[Rotation Group]], Table9[#All], 4, FALSE), VLOOKUP(RTATimings[[#This Row],[Vehicle No.]], VehLicense,2,FALSE))</f>
        <v>#N/A</v>
      </c>
      <c r="E1250" s="126"/>
      <c r="F1250" s="185" t="e">
        <f>VLOOKUP(RTATimings[[#This Row],[Route Code]], TrueRouteCodes[], 2, FALSE)</f>
        <v>#N/A</v>
      </c>
      <c r="H1250" s="194" t="str">
        <f>REPLACE(SUBSTITUTE(SUBSTITUTE(SUBSTITUTE(SUBSTITUTE(SUBSTITUTE(TRIM(RTATimings[[#This Row],[Dep Txt]]), ": ",":"), "a.m", "AM",1), "p.m", "PM"),"  AM"," AM"),"  PM", " PM"), 9,100,"")</f>
        <v/>
      </c>
      <c r="I1250" s="195" t="e">
        <f>TIMEVALUE(RTATimings[[#This Row],[Dep Tm Txt]])</f>
        <v>#VALUE!</v>
      </c>
      <c r="N12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51" spans="1:14" x14ac:dyDescent="0.35">
      <c r="A1251" s="113"/>
      <c r="B1251" s="119"/>
      <c r="C1251" s="119"/>
      <c r="D1251" s="185" t="e">
        <f>IF(ISBLANK(RTATimings[[#This Row],[Vehicle No.]]), VLOOKUP(RTATimings[[#This Row],[Rotation Group]], Table9[#All], 4, FALSE), VLOOKUP(RTATimings[[#This Row],[Vehicle No.]], VehLicense,2,FALSE))</f>
        <v>#N/A</v>
      </c>
      <c r="E1251" s="126"/>
      <c r="F1251" s="185" t="e">
        <f>VLOOKUP(RTATimings[[#This Row],[Route Code]], TrueRouteCodes[], 2, FALSE)</f>
        <v>#N/A</v>
      </c>
      <c r="H1251" s="194" t="str">
        <f>REPLACE(SUBSTITUTE(SUBSTITUTE(SUBSTITUTE(SUBSTITUTE(SUBSTITUTE(TRIM(RTATimings[[#This Row],[Dep Txt]]), ": ",":"), "a.m", "AM",1), "p.m", "PM"),"  AM"," AM"),"  PM", " PM"), 9,100,"")</f>
        <v/>
      </c>
      <c r="I1251" s="195" t="e">
        <f>TIMEVALUE(RTATimings[[#This Row],[Dep Tm Txt]])</f>
        <v>#VALUE!</v>
      </c>
      <c r="N12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52" spans="1:14" x14ac:dyDescent="0.35">
      <c r="A1252" s="113"/>
      <c r="B1252" s="119"/>
      <c r="C1252" s="119"/>
      <c r="D1252" s="185" t="e">
        <f>IF(ISBLANK(RTATimings[[#This Row],[Vehicle No.]]), VLOOKUP(RTATimings[[#This Row],[Rotation Group]], Table9[#All], 4, FALSE), VLOOKUP(RTATimings[[#This Row],[Vehicle No.]], VehLicense,2,FALSE))</f>
        <v>#N/A</v>
      </c>
      <c r="E1252" s="126"/>
      <c r="F1252" s="185" t="e">
        <f>VLOOKUP(RTATimings[[#This Row],[Route Code]], TrueRouteCodes[], 2, FALSE)</f>
        <v>#N/A</v>
      </c>
      <c r="H1252" s="194" t="str">
        <f>REPLACE(SUBSTITUTE(SUBSTITUTE(SUBSTITUTE(SUBSTITUTE(SUBSTITUTE(TRIM(RTATimings[[#This Row],[Dep Txt]]), ": ",":"), "a.m", "AM",1), "p.m", "PM"),"  AM"," AM"),"  PM", " PM"), 9,100,"")</f>
        <v/>
      </c>
      <c r="I1252" s="195" t="e">
        <f>TIMEVALUE(RTATimings[[#This Row],[Dep Tm Txt]])</f>
        <v>#VALUE!</v>
      </c>
      <c r="N12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53" spans="1:14" x14ac:dyDescent="0.35">
      <c r="A1253" s="113"/>
      <c r="B1253" s="119"/>
      <c r="C1253" s="119"/>
      <c r="D1253" s="185" t="e">
        <f>IF(ISBLANK(RTATimings[[#This Row],[Vehicle No.]]), VLOOKUP(RTATimings[[#This Row],[Rotation Group]], Table9[#All], 4, FALSE), VLOOKUP(RTATimings[[#This Row],[Vehicle No.]], VehLicense,2,FALSE))</f>
        <v>#N/A</v>
      </c>
      <c r="E1253" s="126"/>
      <c r="F1253" s="185" t="e">
        <f>VLOOKUP(RTATimings[[#This Row],[Route Code]], TrueRouteCodes[], 2, FALSE)</f>
        <v>#N/A</v>
      </c>
      <c r="H1253" s="194" t="str">
        <f>REPLACE(SUBSTITUTE(SUBSTITUTE(SUBSTITUTE(SUBSTITUTE(SUBSTITUTE(TRIM(RTATimings[[#This Row],[Dep Txt]]), ": ",":"), "a.m", "AM",1), "p.m", "PM"),"  AM"," AM"),"  PM", " PM"), 9,100,"")</f>
        <v/>
      </c>
      <c r="I1253" s="195" t="e">
        <f>TIMEVALUE(RTATimings[[#This Row],[Dep Tm Txt]])</f>
        <v>#VALUE!</v>
      </c>
      <c r="N12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54" spans="1:14" x14ac:dyDescent="0.35">
      <c r="A1254" s="113"/>
      <c r="B1254" s="119"/>
      <c r="C1254" s="119"/>
      <c r="D1254" s="185" t="e">
        <f>IF(ISBLANK(RTATimings[[#This Row],[Vehicle No.]]), VLOOKUP(RTATimings[[#This Row],[Rotation Group]], Table9[#All], 4, FALSE), VLOOKUP(RTATimings[[#This Row],[Vehicle No.]], VehLicense,2,FALSE))</f>
        <v>#N/A</v>
      </c>
      <c r="E1254" s="126"/>
      <c r="F1254" s="185" t="e">
        <f>VLOOKUP(RTATimings[[#This Row],[Route Code]], TrueRouteCodes[], 2, FALSE)</f>
        <v>#N/A</v>
      </c>
      <c r="H1254" s="194" t="str">
        <f>REPLACE(SUBSTITUTE(SUBSTITUTE(SUBSTITUTE(SUBSTITUTE(SUBSTITUTE(TRIM(RTATimings[[#This Row],[Dep Txt]]), ": ",":"), "a.m", "AM",1), "p.m", "PM"),"  AM"," AM"),"  PM", " PM"), 9,100,"")</f>
        <v/>
      </c>
      <c r="I1254" s="195" t="e">
        <f>TIMEVALUE(RTATimings[[#This Row],[Dep Tm Txt]])</f>
        <v>#VALUE!</v>
      </c>
      <c r="N12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55" spans="1:14" x14ac:dyDescent="0.35">
      <c r="A1255" s="113"/>
      <c r="B1255" s="119"/>
      <c r="C1255" s="119"/>
      <c r="D1255" s="185" t="e">
        <f>IF(ISBLANK(RTATimings[[#This Row],[Vehicle No.]]), VLOOKUP(RTATimings[[#This Row],[Rotation Group]], Table9[#All], 4, FALSE), VLOOKUP(RTATimings[[#This Row],[Vehicle No.]], VehLicense,2,FALSE))</f>
        <v>#N/A</v>
      </c>
      <c r="E1255" s="126"/>
      <c r="F1255" s="185" t="e">
        <f>VLOOKUP(RTATimings[[#This Row],[Route Code]], TrueRouteCodes[], 2, FALSE)</f>
        <v>#N/A</v>
      </c>
      <c r="H1255" s="194" t="str">
        <f>REPLACE(SUBSTITUTE(SUBSTITUTE(SUBSTITUTE(SUBSTITUTE(SUBSTITUTE(TRIM(RTATimings[[#This Row],[Dep Txt]]), ": ",":"), "a.m", "AM",1), "p.m", "PM"),"  AM"," AM"),"  PM", " PM"), 9,100,"")</f>
        <v/>
      </c>
      <c r="I1255" s="195" t="e">
        <f>TIMEVALUE(RTATimings[[#This Row],[Dep Tm Txt]])</f>
        <v>#VALUE!</v>
      </c>
      <c r="N12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56" spans="1:14" x14ac:dyDescent="0.35">
      <c r="A1256" s="113"/>
      <c r="B1256" s="119"/>
      <c r="C1256" s="119"/>
      <c r="D1256" s="185" t="e">
        <f>IF(ISBLANK(RTATimings[[#This Row],[Vehicle No.]]), VLOOKUP(RTATimings[[#This Row],[Rotation Group]], Table9[#All], 4, FALSE), VLOOKUP(RTATimings[[#This Row],[Vehicle No.]], VehLicense,2,FALSE))</f>
        <v>#N/A</v>
      </c>
      <c r="E1256" s="126"/>
      <c r="F1256" s="185" t="e">
        <f>VLOOKUP(RTATimings[[#This Row],[Route Code]], TrueRouteCodes[], 2, FALSE)</f>
        <v>#N/A</v>
      </c>
      <c r="H1256" s="194" t="str">
        <f>REPLACE(SUBSTITUTE(SUBSTITUTE(SUBSTITUTE(SUBSTITUTE(SUBSTITUTE(TRIM(RTATimings[[#This Row],[Dep Txt]]), ": ",":"), "a.m", "AM",1), "p.m", "PM"),"  AM"," AM"),"  PM", " PM"), 9,100,"")</f>
        <v/>
      </c>
      <c r="I1256" s="195" t="e">
        <f>TIMEVALUE(RTATimings[[#This Row],[Dep Tm Txt]])</f>
        <v>#VALUE!</v>
      </c>
      <c r="N12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57" spans="1:14" x14ac:dyDescent="0.35">
      <c r="A1257" s="113"/>
      <c r="B1257" s="119"/>
      <c r="C1257" s="119"/>
      <c r="D1257" s="185" t="e">
        <f>IF(ISBLANK(RTATimings[[#This Row],[Vehicle No.]]), VLOOKUP(RTATimings[[#This Row],[Rotation Group]], Table9[#All], 4, FALSE), VLOOKUP(RTATimings[[#This Row],[Vehicle No.]], VehLicense,2,FALSE))</f>
        <v>#N/A</v>
      </c>
      <c r="E1257" s="126"/>
      <c r="F1257" s="185" t="e">
        <f>VLOOKUP(RTATimings[[#This Row],[Route Code]], TrueRouteCodes[], 2, FALSE)</f>
        <v>#N/A</v>
      </c>
      <c r="H1257" s="194" t="str">
        <f>REPLACE(SUBSTITUTE(SUBSTITUTE(SUBSTITUTE(SUBSTITUTE(SUBSTITUTE(TRIM(RTATimings[[#This Row],[Dep Txt]]), ": ",":"), "a.m", "AM",1), "p.m", "PM"),"  AM"," AM"),"  PM", " PM"), 9,100,"")</f>
        <v/>
      </c>
      <c r="I1257" s="195" t="e">
        <f>TIMEVALUE(RTATimings[[#This Row],[Dep Tm Txt]])</f>
        <v>#VALUE!</v>
      </c>
      <c r="N12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58" spans="1:14" x14ac:dyDescent="0.35">
      <c r="A1258" s="113"/>
      <c r="B1258" s="119"/>
      <c r="C1258" s="119"/>
      <c r="D1258" s="185" t="e">
        <f>IF(ISBLANK(RTATimings[[#This Row],[Vehicle No.]]), VLOOKUP(RTATimings[[#This Row],[Rotation Group]], Table9[#All], 4, FALSE), VLOOKUP(RTATimings[[#This Row],[Vehicle No.]], VehLicense,2,FALSE))</f>
        <v>#N/A</v>
      </c>
      <c r="E1258" s="126"/>
      <c r="F1258" s="185" t="e">
        <f>VLOOKUP(RTATimings[[#This Row],[Route Code]], TrueRouteCodes[], 2, FALSE)</f>
        <v>#N/A</v>
      </c>
      <c r="H1258" s="194" t="str">
        <f>REPLACE(SUBSTITUTE(SUBSTITUTE(SUBSTITUTE(SUBSTITUTE(SUBSTITUTE(TRIM(RTATimings[[#This Row],[Dep Txt]]), ": ",":"), "a.m", "AM",1), "p.m", "PM"),"  AM"," AM"),"  PM", " PM"), 9,100,"")</f>
        <v/>
      </c>
      <c r="I1258" s="195" t="e">
        <f>TIMEVALUE(RTATimings[[#This Row],[Dep Tm Txt]])</f>
        <v>#VALUE!</v>
      </c>
      <c r="N12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59" spans="1:14" x14ac:dyDescent="0.35">
      <c r="A1259" s="113"/>
      <c r="B1259" s="119"/>
      <c r="C1259" s="119"/>
      <c r="D1259" s="185" t="e">
        <f>IF(ISBLANK(RTATimings[[#This Row],[Vehicle No.]]), VLOOKUP(RTATimings[[#This Row],[Rotation Group]], Table9[#All], 4, FALSE), VLOOKUP(RTATimings[[#This Row],[Vehicle No.]], VehLicense,2,FALSE))</f>
        <v>#N/A</v>
      </c>
      <c r="E1259" s="126"/>
      <c r="F1259" s="185" t="e">
        <f>VLOOKUP(RTATimings[[#This Row],[Route Code]], TrueRouteCodes[], 2, FALSE)</f>
        <v>#N/A</v>
      </c>
      <c r="H1259" s="194" t="str">
        <f>REPLACE(SUBSTITUTE(SUBSTITUTE(SUBSTITUTE(SUBSTITUTE(SUBSTITUTE(TRIM(RTATimings[[#This Row],[Dep Txt]]), ": ",":"), "a.m", "AM",1), "p.m", "PM"),"  AM"," AM"),"  PM", " PM"), 9,100,"")</f>
        <v/>
      </c>
      <c r="I1259" s="195" t="e">
        <f>TIMEVALUE(RTATimings[[#This Row],[Dep Tm Txt]])</f>
        <v>#VALUE!</v>
      </c>
      <c r="N12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60" spans="1:14" x14ac:dyDescent="0.35">
      <c r="A1260" s="113"/>
      <c r="B1260" s="119"/>
      <c r="C1260" s="119"/>
      <c r="D1260" s="185" t="e">
        <f>IF(ISBLANK(RTATimings[[#This Row],[Vehicle No.]]), VLOOKUP(RTATimings[[#This Row],[Rotation Group]], Table9[#All], 4, FALSE), VLOOKUP(RTATimings[[#This Row],[Vehicle No.]], VehLicense,2,FALSE))</f>
        <v>#N/A</v>
      </c>
      <c r="E1260" s="126"/>
      <c r="F1260" s="185" t="e">
        <f>VLOOKUP(RTATimings[[#This Row],[Route Code]], TrueRouteCodes[], 2, FALSE)</f>
        <v>#N/A</v>
      </c>
      <c r="H1260" s="194" t="str">
        <f>REPLACE(SUBSTITUTE(SUBSTITUTE(SUBSTITUTE(SUBSTITUTE(SUBSTITUTE(TRIM(RTATimings[[#This Row],[Dep Txt]]), ": ",":"), "a.m", "AM",1), "p.m", "PM"),"  AM"," AM"),"  PM", " PM"), 9,100,"")</f>
        <v/>
      </c>
      <c r="I1260" s="195" t="e">
        <f>TIMEVALUE(RTATimings[[#This Row],[Dep Tm Txt]])</f>
        <v>#VALUE!</v>
      </c>
      <c r="N12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61" spans="1:14" x14ac:dyDescent="0.35">
      <c r="A1261" s="113"/>
      <c r="B1261" s="119"/>
      <c r="C1261" s="119"/>
      <c r="D1261" s="185" t="e">
        <f>IF(ISBLANK(RTATimings[[#This Row],[Vehicle No.]]), VLOOKUP(RTATimings[[#This Row],[Rotation Group]], Table9[#All], 4, FALSE), VLOOKUP(RTATimings[[#This Row],[Vehicle No.]], VehLicense,2,FALSE))</f>
        <v>#N/A</v>
      </c>
      <c r="E1261" s="126"/>
      <c r="F1261" s="185" t="e">
        <f>VLOOKUP(RTATimings[[#This Row],[Route Code]], TrueRouteCodes[], 2, FALSE)</f>
        <v>#N/A</v>
      </c>
      <c r="H1261" s="194" t="str">
        <f>REPLACE(SUBSTITUTE(SUBSTITUTE(SUBSTITUTE(SUBSTITUTE(SUBSTITUTE(TRIM(RTATimings[[#This Row],[Dep Txt]]), ": ",":"), "a.m", "AM",1), "p.m", "PM"),"  AM"," AM"),"  PM", " PM"), 9,100,"")</f>
        <v/>
      </c>
      <c r="I1261" s="195" t="e">
        <f>TIMEVALUE(RTATimings[[#This Row],[Dep Tm Txt]])</f>
        <v>#VALUE!</v>
      </c>
      <c r="N12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62" spans="1:14" x14ac:dyDescent="0.35">
      <c r="A1262" s="113"/>
      <c r="B1262" s="119"/>
      <c r="C1262" s="119"/>
      <c r="D1262" s="185" t="e">
        <f>IF(ISBLANK(RTATimings[[#This Row],[Vehicle No.]]), VLOOKUP(RTATimings[[#This Row],[Rotation Group]], Table9[#All], 4, FALSE), VLOOKUP(RTATimings[[#This Row],[Vehicle No.]], VehLicense,2,FALSE))</f>
        <v>#N/A</v>
      </c>
      <c r="E1262" s="126"/>
      <c r="F1262" s="185" t="e">
        <f>VLOOKUP(RTATimings[[#This Row],[Route Code]], TrueRouteCodes[], 2, FALSE)</f>
        <v>#N/A</v>
      </c>
      <c r="H1262" s="194" t="str">
        <f>REPLACE(SUBSTITUTE(SUBSTITUTE(SUBSTITUTE(SUBSTITUTE(SUBSTITUTE(TRIM(RTATimings[[#This Row],[Dep Txt]]), ": ",":"), "a.m", "AM",1), "p.m", "PM"),"  AM"," AM"),"  PM", " PM"), 9,100,"")</f>
        <v/>
      </c>
      <c r="I1262" s="195" t="e">
        <f>TIMEVALUE(RTATimings[[#This Row],[Dep Tm Txt]])</f>
        <v>#VALUE!</v>
      </c>
      <c r="N12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63" spans="1:14" x14ac:dyDescent="0.35">
      <c r="A1263" s="113"/>
      <c r="B1263" s="119"/>
      <c r="C1263" s="119"/>
      <c r="D1263" s="185" t="e">
        <f>IF(ISBLANK(RTATimings[[#This Row],[Vehicle No.]]), VLOOKUP(RTATimings[[#This Row],[Rotation Group]], Table9[#All], 4, FALSE), VLOOKUP(RTATimings[[#This Row],[Vehicle No.]], VehLicense,2,FALSE))</f>
        <v>#N/A</v>
      </c>
      <c r="E1263" s="126"/>
      <c r="F1263" s="185" t="e">
        <f>VLOOKUP(RTATimings[[#This Row],[Route Code]], TrueRouteCodes[], 2, FALSE)</f>
        <v>#N/A</v>
      </c>
      <c r="H1263" s="194" t="str">
        <f>REPLACE(SUBSTITUTE(SUBSTITUTE(SUBSTITUTE(SUBSTITUTE(SUBSTITUTE(TRIM(RTATimings[[#This Row],[Dep Txt]]), ": ",":"), "a.m", "AM",1), "p.m", "PM"),"  AM"," AM"),"  PM", " PM"), 9,100,"")</f>
        <v/>
      </c>
      <c r="I1263" s="195" t="e">
        <f>TIMEVALUE(RTATimings[[#This Row],[Dep Tm Txt]])</f>
        <v>#VALUE!</v>
      </c>
      <c r="N12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64" spans="1:14" x14ac:dyDescent="0.35">
      <c r="A1264" s="113"/>
      <c r="B1264" s="119"/>
      <c r="C1264" s="119"/>
      <c r="D1264" s="185" t="e">
        <f>IF(ISBLANK(RTATimings[[#This Row],[Vehicle No.]]), VLOOKUP(RTATimings[[#This Row],[Rotation Group]], Table9[#All], 4, FALSE), VLOOKUP(RTATimings[[#This Row],[Vehicle No.]], VehLicense,2,FALSE))</f>
        <v>#N/A</v>
      </c>
      <c r="E1264" s="126"/>
      <c r="F1264" s="185" t="e">
        <f>VLOOKUP(RTATimings[[#This Row],[Route Code]], TrueRouteCodes[], 2, FALSE)</f>
        <v>#N/A</v>
      </c>
      <c r="H1264" s="194" t="str">
        <f>REPLACE(SUBSTITUTE(SUBSTITUTE(SUBSTITUTE(SUBSTITUTE(SUBSTITUTE(TRIM(RTATimings[[#This Row],[Dep Txt]]), ": ",":"), "a.m", "AM",1), "p.m", "PM"),"  AM"," AM"),"  PM", " PM"), 9,100,"")</f>
        <v/>
      </c>
      <c r="I1264" s="195" t="e">
        <f>TIMEVALUE(RTATimings[[#This Row],[Dep Tm Txt]])</f>
        <v>#VALUE!</v>
      </c>
      <c r="N12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65" spans="1:14" x14ac:dyDescent="0.35">
      <c r="A1265" s="113"/>
      <c r="B1265" s="119"/>
      <c r="C1265" s="119"/>
      <c r="D1265" s="185" t="e">
        <f>IF(ISBLANK(RTATimings[[#This Row],[Vehicle No.]]), VLOOKUP(RTATimings[[#This Row],[Rotation Group]], Table9[#All], 4, FALSE), VLOOKUP(RTATimings[[#This Row],[Vehicle No.]], VehLicense,2,FALSE))</f>
        <v>#N/A</v>
      </c>
      <c r="E1265" s="126"/>
      <c r="F1265" s="185" t="e">
        <f>VLOOKUP(RTATimings[[#This Row],[Route Code]], TrueRouteCodes[], 2, FALSE)</f>
        <v>#N/A</v>
      </c>
      <c r="H1265" s="194" t="str">
        <f>REPLACE(SUBSTITUTE(SUBSTITUTE(SUBSTITUTE(SUBSTITUTE(SUBSTITUTE(TRIM(RTATimings[[#This Row],[Dep Txt]]), ": ",":"), "a.m", "AM",1), "p.m", "PM"),"  AM"," AM"),"  PM", " PM"), 9,100,"")</f>
        <v/>
      </c>
      <c r="I1265" s="195" t="e">
        <f>TIMEVALUE(RTATimings[[#This Row],[Dep Tm Txt]])</f>
        <v>#VALUE!</v>
      </c>
      <c r="N12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66" spans="1:14" x14ac:dyDescent="0.35">
      <c r="A1266" s="113"/>
      <c r="B1266" s="119"/>
      <c r="C1266" s="119"/>
      <c r="D1266" s="185" t="e">
        <f>IF(ISBLANK(RTATimings[[#This Row],[Vehicle No.]]), VLOOKUP(RTATimings[[#This Row],[Rotation Group]], Table9[#All], 4, FALSE), VLOOKUP(RTATimings[[#This Row],[Vehicle No.]], VehLicense,2,FALSE))</f>
        <v>#N/A</v>
      </c>
      <c r="E1266" s="126"/>
      <c r="F1266" s="185" t="e">
        <f>VLOOKUP(RTATimings[[#This Row],[Route Code]], TrueRouteCodes[], 2, FALSE)</f>
        <v>#N/A</v>
      </c>
      <c r="H1266" s="194" t="str">
        <f>REPLACE(SUBSTITUTE(SUBSTITUTE(SUBSTITUTE(SUBSTITUTE(SUBSTITUTE(TRIM(RTATimings[[#This Row],[Dep Txt]]), ": ",":"), "a.m", "AM",1), "p.m", "PM"),"  AM"," AM"),"  PM", " PM"), 9,100,"")</f>
        <v/>
      </c>
      <c r="I1266" s="195" t="e">
        <f>TIMEVALUE(RTATimings[[#This Row],[Dep Tm Txt]])</f>
        <v>#VALUE!</v>
      </c>
      <c r="N12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67" spans="1:14" x14ac:dyDescent="0.35">
      <c r="A1267" s="113"/>
      <c r="B1267" s="119"/>
      <c r="C1267" s="119"/>
      <c r="D1267" s="185" t="e">
        <f>IF(ISBLANK(RTATimings[[#This Row],[Vehicle No.]]), VLOOKUP(RTATimings[[#This Row],[Rotation Group]], Table9[#All], 4, FALSE), VLOOKUP(RTATimings[[#This Row],[Vehicle No.]], VehLicense,2,FALSE))</f>
        <v>#N/A</v>
      </c>
      <c r="E1267" s="126"/>
      <c r="F1267" s="185" t="e">
        <f>VLOOKUP(RTATimings[[#This Row],[Route Code]], TrueRouteCodes[], 2, FALSE)</f>
        <v>#N/A</v>
      </c>
      <c r="H1267" s="194" t="str">
        <f>REPLACE(SUBSTITUTE(SUBSTITUTE(SUBSTITUTE(SUBSTITUTE(SUBSTITUTE(TRIM(RTATimings[[#This Row],[Dep Txt]]), ": ",":"), "a.m", "AM",1), "p.m", "PM"),"  AM"," AM"),"  PM", " PM"), 9,100,"")</f>
        <v/>
      </c>
      <c r="I1267" s="195" t="e">
        <f>TIMEVALUE(RTATimings[[#This Row],[Dep Tm Txt]])</f>
        <v>#VALUE!</v>
      </c>
      <c r="N12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68" spans="1:14" x14ac:dyDescent="0.35">
      <c r="A1268" s="113"/>
      <c r="B1268" s="119"/>
      <c r="C1268" s="119"/>
      <c r="D1268" s="185" t="e">
        <f>IF(ISBLANK(RTATimings[[#This Row],[Vehicle No.]]), VLOOKUP(RTATimings[[#This Row],[Rotation Group]], Table9[#All], 4, FALSE), VLOOKUP(RTATimings[[#This Row],[Vehicle No.]], VehLicense,2,FALSE))</f>
        <v>#N/A</v>
      </c>
      <c r="E1268" s="126"/>
      <c r="F1268" s="185" t="e">
        <f>VLOOKUP(RTATimings[[#This Row],[Route Code]], TrueRouteCodes[], 2, FALSE)</f>
        <v>#N/A</v>
      </c>
      <c r="H1268" s="194" t="str">
        <f>REPLACE(SUBSTITUTE(SUBSTITUTE(SUBSTITUTE(SUBSTITUTE(SUBSTITUTE(TRIM(RTATimings[[#This Row],[Dep Txt]]), ": ",":"), "a.m", "AM",1), "p.m", "PM"),"  AM"," AM"),"  PM", " PM"), 9,100,"")</f>
        <v/>
      </c>
      <c r="I1268" s="195" t="e">
        <f>TIMEVALUE(RTATimings[[#This Row],[Dep Tm Txt]])</f>
        <v>#VALUE!</v>
      </c>
      <c r="N12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69" spans="1:14" x14ac:dyDescent="0.35">
      <c r="A1269" s="113"/>
      <c r="B1269" s="119"/>
      <c r="C1269" s="119"/>
      <c r="D1269" s="185" t="e">
        <f>IF(ISBLANK(RTATimings[[#This Row],[Vehicle No.]]), VLOOKUP(RTATimings[[#This Row],[Rotation Group]], Table9[#All], 4, FALSE), VLOOKUP(RTATimings[[#This Row],[Vehicle No.]], VehLicense,2,FALSE))</f>
        <v>#N/A</v>
      </c>
      <c r="E1269" s="126"/>
      <c r="F1269" s="185" t="e">
        <f>VLOOKUP(RTATimings[[#This Row],[Route Code]], TrueRouteCodes[], 2, FALSE)</f>
        <v>#N/A</v>
      </c>
      <c r="H1269" s="194" t="str">
        <f>REPLACE(SUBSTITUTE(SUBSTITUTE(SUBSTITUTE(SUBSTITUTE(SUBSTITUTE(TRIM(RTATimings[[#This Row],[Dep Txt]]), ": ",":"), "a.m", "AM",1), "p.m", "PM"),"  AM"," AM"),"  PM", " PM"), 9,100,"")</f>
        <v/>
      </c>
      <c r="I1269" s="195" t="e">
        <f>TIMEVALUE(RTATimings[[#This Row],[Dep Tm Txt]])</f>
        <v>#VALUE!</v>
      </c>
      <c r="N12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70" spans="1:14" x14ac:dyDescent="0.35">
      <c r="A1270" s="113"/>
      <c r="B1270" s="119"/>
      <c r="C1270" s="119"/>
      <c r="D1270" s="185" t="e">
        <f>IF(ISBLANK(RTATimings[[#This Row],[Vehicle No.]]), VLOOKUP(RTATimings[[#This Row],[Rotation Group]], Table9[#All], 4, FALSE), VLOOKUP(RTATimings[[#This Row],[Vehicle No.]], VehLicense,2,FALSE))</f>
        <v>#N/A</v>
      </c>
      <c r="E1270" s="126"/>
      <c r="F1270" s="185" t="e">
        <f>VLOOKUP(RTATimings[[#This Row],[Route Code]], TrueRouteCodes[], 2, FALSE)</f>
        <v>#N/A</v>
      </c>
      <c r="H1270" s="194" t="str">
        <f>REPLACE(SUBSTITUTE(SUBSTITUTE(SUBSTITUTE(SUBSTITUTE(SUBSTITUTE(TRIM(RTATimings[[#This Row],[Dep Txt]]), ": ",":"), "a.m", "AM",1), "p.m", "PM"),"  AM"," AM"),"  PM", " PM"), 9,100,"")</f>
        <v/>
      </c>
      <c r="I1270" s="195" t="e">
        <f>TIMEVALUE(RTATimings[[#This Row],[Dep Tm Txt]])</f>
        <v>#VALUE!</v>
      </c>
      <c r="N12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71" spans="1:14" x14ac:dyDescent="0.35">
      <c r="A1271" s="113"/>
      <c r="B1271" s="119"/>
      <c r="C1271" s="119"/>
      <c r="D1271" s="185" t="e">
        <f>IF(ISBLANK(RTATimings[[#This Row],[Vehicle No.]]), VLOOKUP(RTATimings[[#This Row],[Rotation Group]], Table9[#All], 4, FALSE), VLOOKUP(RTATimings[[#This Row],[Vehicle No.]], VehLicense,2,FALSE))</f>
        <v>#N/A</v>
      </c>
      <c r="E1271" s="126"/>
      <c r="F1271" s="185" t="e">
        <f>VLOOKUP(RTATimings[[#This Row],[Route Code]], TrueRouteCodes[], 2, FALSE)</f>
        <v>#N/A</v>
      </c>
      <c r="H1271" s="194" t="str">
        <f>REPLACE(SUBSTITUTE(SUBSTITUTE(SUBSTITUTE(SUBSTITUTE(SUBSTITUTE(TRIM(RTATimings[[#This Row],[Dep Txt]]), ": ",":"), "a.m", "AM",1), "p.m", "PM"),"  AM"," AM"),"  PM", " PM"), 9,100,"")</f>
        <v/>
      </c>
      <c r="I1271" s="195" t="e">
        <f>TIMEVALUE(RTATimings[[#This Row],[Dep Tm Txt]])</f>
        <v>#VALUE!</v>
      </c>
      <c r="N12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72" spans="1:14" x14ac:dyDescent="0.35">
      <c r="A1272" s="113"/>
      <c r="B1272" s="119"/>
      <c r="C1272" s="119"/>
      <c r="D1272" s="185" t="e">
        <f>IF(ISBLANK(RTATimings[[#This Row],[Vehicle No.]]), VLOOKUP(RTATimings[[#This Row],[Rotation Group]], Table9[#All], 4, FALSE), VLOOKUP(RTATimings[[#This Row],[Vehicle No.]], VehLicense,2,FALSE))</f>
        <v>#N/A</v>
      </c>
      <c r="E1272" s="126"/>
      <c r="F1272" s="185" t="e">
        <f>VLOOKUP(RTATimings[[#This Row],[Route Code]], TrueRouteCodes[], 2, FALSE)</f>
        <v>#N/A</v>
      </c>
      <c r="H1272" s="194" t="str">
        <f>REPLACE(SUBSTITUTE(SUBSTITUTE(SUBSTITUTE(SUBSTITUTE(SUBSTITUTE(TRIM(RTATimings[[#This Row],[Dep Txt]]), ": ",":"), "a.m", "AM",1), "p.m", "PM"),"  AM"," AM"),"  PM", " PM"), 9,100,"")</f>
        <v/>
      </c>
      <c r="I1272" s="195" t="e">
        <f>TIMEVALUE(RTATimings[[#This Row],[Dep Tm Txt]])</f>
        <v>#VALUE!</v>
      </c>
      <c r="N12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73" spans="1:14" x14ac:dyDescent="0.35">
      <c r="A1273" s="113"/>
      <c r="B1273" s="119"/>
      <c r="C1273" s="119"/>
      <c r="D1273" s="185" t="e">
        <f>IF(ISBLANK(RTATimings[[#This Row],[Vehicle No.]]), VLOOKUP(RTATimings[[#This Row],[Rotation Group]], Table9[#All], 4, FALSE), VLOOKUP(RTATimings[[#This Row],[Vehicle No.]], VehLicense,2,FALSE))</f>
        <v>#N/A</v>
      </c>
      <c r="E1273" s="126"/>
      <c r="F1273" s="185" t="e">
        <f>VLOOKUP(RTATimings[[#This Row],[Route Code]], TrueRouteCodes[], 2, FALSE)</f>
        <v>#N/A</v>
      </c>
      <c r="H1273" s="194" t="str">
        <f>REPLACE(SUBSTITUTE(SUBSTITUTE(SUBSTITUTE(SUBSTITUTE(SUBSTITUTE(TRIM(RTATimings[[#This Row],[Dep Txt]]), ": ",":"), "a.m", "AM",1), "p.m", "PM"),"  AM"," AM"),"  PM", " PM"), 9,100,"")</f>
        <v/>
      </c>
      <c r="I1273" s="195" t="e">
        <f>TIMEVALUE(RTATimings[[#This Row],[Dep Tm Txt]])</f>
        <v>#VALUE!</v>
      </c>
      <c r="N12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74" spans="1:14" x14ac:dyDescent="0.35">
      <c r="A1274" s="113"/>
      <c r="B1274" s="119"/>
      <c r="C1274" s="119"/>
      <c r="D1274" s="185" t="e">
        <f>IF(ISBLANK(RTATimings[[#This Row],[Vehicle No.]]), VLOOKUP(RTATimings[[#This Row],[Rotation Group]], Table9[#All], 4, FALSE), VLOOKUP(RTATimings[[#This Row],[Vehicle No.]], VehLicense,2,FALSE))</f>
        <v>#N/A</v>
      </c>
      <c r="E1274" s="126"/>
      <c r="F1274" s="185" t="e">
        <f>VLOOKUP(RTATimings[[#This Row],[Route Code]], TrueRouteCodes[], 2, FALSE)</f>
        <v>#N/A</v>
      </c>
      <c r="H1274" s="194" t="str">
        <f>REPLACE(SUBSTITUTE(SUBSTITUTE(SUBSTITUTE(SUBSTITUTE(SUBSTITUTE(TRIM(RTATimings[[#This Row],[Dep Txt]]), ": ",":"), "a.m", "AM",1), "p.m", "PM"),"  AM"," AM"),"  PM", " PM"), 9,100,"")</f>
        <v/>
      </c>
      <c r="I1274" s="195" t="e">
        <f>TIMEVALUE(RTATimings[[#This Row],[Dep Tm Txt]])</f>
        <v>#VALUE!</v>
      </c>
      <c r="N12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75" spans="1:14" x14ac:dyDescent="0.35">
      <c r="A1275" s="113"/>
      <c r="B1275" s="119"/>
      <c r="C1275" s="119"/>
      <c r="D1275" s="185" t="e">
        <f>IF(ISBLANK(RTATimings[[#This Row],[Vehicle No.]]), VLOOKUP(RTATimings[[#This Row],[Rotation Group]], Table9[#All], 4, FALSE), VLOOKUP(RTATimings[[#This Row],[Vehicle No.]], VehLicense,2,FALSE))</f>
        <v>#N/A</v>
      </c>
      <c r="E1275" s="126"/>
      <c r="F1275" s="185" t="e">
        <f>VLOOKUP(RTATimings[[#This Row],[Route Code]], TrueRouteCodes[], 2, FALSE)</f>
        <v>#N/A</v>
      </c>
      <c r="H1275" s="194" t="str">
        <f>REPLACE(SUBSTITUTE(SUBSTITUTE(SUBSTITUTE(SUBSTITUTE(SUBSTITUTE(TRIM(RTATimings[[#This Row],[Dep Txt]]), ": ",":"), "a.m", "AM",1), "p.m", "PM"),"  AM"," AM"),"  PM", " PM"), 9,100,"")</f>
        <v/>
      </c>
      <c r="I1275" s="195" t="e">
        <f>TIMEVALUE(RTATimings[[#This Row],[Dep Tm Txt]])</f>
        <v>#VALUE!</v>
      </c>
      <c r="N12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76" spans="1:14" x14ac:dyDescent="0.35">
      <c r="A1276" s="113"/>
      <c r="B1276" s="119"/>
      <c r="C1276" s="119"/>
      <c r="D1276" s="185" t="e">
        <f>IF(ISBLANK(RTATimings[[#This Row],[Vehicle No.]]), VLOOKUP(RTATimings[[#This Row],[Rotation Group]], Table9[#All], 4, FALSE), VLOOKUP(RTATimings[[#This Row],[Vehicle No.]], VehLicense,2,FALSE))</f>
        <v>#N/A</v>
      </c>
      <c r="E1276" s="126"/>
      <c r="F1276" s="185" t="e">
        <f>VLOOKUP(RTATimings[[#This Row],[Route Code]], TrueRouteCodes[], 2, FALSE)</f>
        <v>#N/A</v>
      </c>
      <c r="H1276" s="194" t="str">
        <f>REPLACE(SUBSTITUTE(SUBSTITUTE(SUBSTITUTE(SUBSTITUTE(SUBSTITUTE(TRIM(RTATimings[[#This Row],[Dep Txt]]), ": ",":"), "a.m", "AM",1), "p.m", "PM"),"  AM"," AM"),"  PM", " PM"), 9,100,"")</f>
        <v/>
      </c>
      <c r="I1276" s="195" t="e">
        <f>TIMEVALUE(RTATimings[[#This Row],[Dep Tm Txt]])</f>
        <v>#VALUE!</v>
      </c>
      <c r="N12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77" spans="1:14" x14ac:dyDescent="0.35">
      <c r="A1277" s="113"/>
      <c r="B1277" s="119"/>
      <c r="C1277" s="119"/>
      <c r="D1277" s="185" t="e">
        <f>IF(ISBLANK(RTATimings[[#This Row],[Vehicle No.]]), VLOOKUP(RTATimings[[#This Row],[Rotation Group]], Table9[#All], 4, FALSE), VLOOKUP(RTATimings[[#This Row],[Vehicle No.]], VehLicense,2,FALSE))</f>
        <v>#N/A</v>
      </c>
      <c r="E1277" s="126"/>
      <c r="F1277" s="185" t="e">
        <f>VLOOKUP(RTATimings[[#This Row],[Route Code]], TrueRouteCodes[], 2, FALSE)</f>
        <v>#N/A</v>
      </c>
      <c r="H1277" s="194" t="str">
        <f>REPLACE(SUBSTITUTE(SUBSTITUTE(SUBSTITUTE(SUBSTITUTE(SUBSTITUTE(TRIM(RTATimings[[#This Row],[Dep Txt]]), ": ",":"), "a.m", "AM",1), "p.m", "PM"),"  AM"," AM"),"  PM", " PM"), 9,100,"")</f>
        <v/>
      </c>
      <c r="I1277" s="195" t="e">
        <f>TIMEVALUE(RTATimings[[#This Row],[Dep Tm Txt]])</f>
        <v>#VALUE!</v>
      </c>
      <c r="N12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78" spans="1:14" x14ac:dyDescent="0.35">
      <c r="A1278" s="113"/>
      <c r="B1278" s="119"/>
      <c r="C1278" s="119"/>
      <c r="D1278" s="185" t="e">
        <f>IF(ISBLANK(RTATimings[[#This Row],[Vehicle No.]]), VLOOKUP(RTATimings[[#This Row],[Rotation Group]], Table9[#All], 4, FALSE), VLOOKUP(RTATimings[[#This Row],[Vehicle No.]], VehLicense,2,FALSE))</f>
        <v>#N/A</v>
      </c>
      <c r="E1278" s="126"/>
      <c r="F1278" s="185" t="e">
        <f>VLOOKUP(RTATimings[[#This Row],[Route Code]], TrueRouteCodes[], 2, FALSE)</f>
        <v>#N/A</v>
      </c>
      <c r="H1278" s="194" t="str">
        <f>REPLACE(SUBSTITUTE(SUBSTITUTE(SUBSTITUTE(SUBSTITUTE(SUBSTITUTE(TRIM(RTATimings[[#This Row],[Dep Txt]]), ": ",":"), "a.m", "AM",1), "p.m", "PM"),"  AM"," AM"),"  PM", " PM"), 9,100,"")</f>
        <v/>
      </c>
      <c r="I1278" s="195" t="e">
        <f>TIMEVALUE(RTATimings[[#This Row],[Dep Tm Txt]])</f>
        <v>#VALUE!</v>
      </c>
      <c r="N12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79" spans="1:14" x14ac:dyDescent="0.35">
      <c r="A1279" s="113"/>
      <c r="B1279" s="119"/>
      <c r="C1279" s="119"/>
      <c r="D1279" s="185" t="e">
        <f>IF(ISBLANK(RTATimings[[#This Row],[Vehicle No.]]), VLOOKUP(RTATimings[[#This Row],[Rotation Group]], Table9[#All], 4, FALSE), VLOOKUP(RTATimings[[#This Row],[Vehicle No.]], VehLicense,2,FALSE))</f>
        <v>#N/A</v>
      </c>
      <c r="E1279" s="126"/>
      <c r="F1279" s="185" t="e">
        <f>VLOOKUP(RTATimings[[#This Row],[Route Code]], TrueRouteCodes[], 2, FALSE)</f>
        <v>#N/A</v>
      </c>
      <c r="H1279" s="194" t="str">
        <f>REPLACE(SUBSTITUTE(SUBSTITUTE(SUBSTITUTE(SUBSTITUTE(SUBSTITUTE(TRIM(RTATimings[[#This Row],[Dep Txt]]), ": ",":"), "a.m", "AM",1), "p.m", "PM"),"  AM"," AM"),"  PM", " PM"), 9,100,"")</f>
        <v/>
      </c>
      <c r="I1279" s="195" t="e">
        <f>TIMEVALUE(RTATimings[[#This Row],[Dep Tm Txt]])</f>
        <v>#VALUE!</v>
      </c>
      <c r="N12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80" spans="1:14" x14ac:dyDescent="0.35">
      <c r="A1280" s="113"/>
      <c r="B1280" s="119"/>
      <c r="C1280" s="119"/>
      <c r="D1280" s="185" t="e">
        <f>IF(ISBLANK(RTATimings[[#This Row],[Vehicle No.]]), VLOOKUP(RTATimings[[#This Row],[Rotation Group]], Table9[#All], 4, FALSE), VLOOKUP(RTATimings[[#This Row],[Vehicle No.]], VehLicense,2,FALSE))</f>
        <v>#N/A</v>
      </c>
      <c r="E1280" s="126"/>
      <c r="F1280" s="185" t="e">
        <f>VLOOKUP(RTATimings[[#This Row],[Route Code]], TrueRouteCodes[], 2, FALSE)</f>
        <v>#N/A</v>
      </c>
      <c r="H1280" s="194" t="str">
        <f>REPLACE(SUBSTITUTE(SUBSTITUTE(SUBSTITUTE(SUBSTITUTE(SUBSTITUTE(TRIM(RTATimings[[#This Row],[Dep Txt]]), ": ",":"), "a.m", "AM",1), "p.m", "PM"),"  AM"," AM"),"  PM", " PM"), 9,100,"")</f>
        <v/>
      </c>
      <c r="I1280" s="195" t="e">
        <f>TIMEVALUE(RTATimings[[#This Row],[Dep Tm Txt]])</f>
        <v>#VALUE!</v>
      </c>
      <c r="N12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81" spans="1:14" x14ac:dyDescent="0.35">
      <c r="A1281" s="113"/>
      <c r="B1281" s="119"/>
      <c r="C1281" s="119"/>
      <c r="D1281" s="185" t="e">
        <f>IF(ISBLANK(RTATimings[[#This Row],[Vehicle No.]]), VLOOKUP(RTATimings[[#This Row],[Rotation Group]], Table9[#All], 4, FALSE), VLOOKUP(RTATimings[[#This Row],[Vehicle No.]], VehLicense,2,FALSE))</f>
        <v>#N/A</v>
      </c>
      <c r="E1281" s="126"/>
      <c r="F1281" s="185" t="e">
        <f>VLOOKUP(RTATimings[[#This Row],[Route Code]], TrueRouteCodes[], 2, FALSE)</f>
        <v>#N/A</v>
      </c>
      <c r="H1281" s="194" t="str">
        <f>REPLACE(SUBSTITUTE(SUBSTITUTE(SUBSTITUTE(SUBSTITUTE(SUBSTITUTE(TRIM(RTATimings[[#This Row],[Dep Txt]]), ": ",":"), "a.m", "AM",1), "p.m", "PM"),"  AM"," AM"),"  PM", " PM"), 9,100,"")</f>
        <v/>
      </c>
      <c r="I1281" s="195" t="e">
        <f>TIMEVALUE(RTATimings[[#This Row],[Dep Tm Txt]])</f>
        <v>#VALUE!</v>
      </c>
      <c r="N12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82" spans="1:14" x14ac:dyDescent="0.35">
      <c r="A1282" s="113"/>
      <c r="B1282" s="119"/>
      <c r="C1282" s="119"/>
      <c r="D1282" s="185" t="e">
        <f>IF(ISBLANK(RTATimings[[#This Row],[Vehicle No.]]), VLOOKUP(RTATimings[[#This Row],[Rotation Group]], Table9[#All], 4, FALSE), VLOOKUP(RTATimings[[#This Row],[Vehicle No.]], VehLicense,2,FALSE))</f>
        <v>#N/A</v>
      </c>
      <c r="E1282" s="126"/>
      <c r="F1282" s="185" t="e">
        <f>VLOOKUP(RTATimings[[#This Row],[Route Code]], TrueRouteCodes[], 2, FALSE)</f>
        <v>#N/A</v>
      </c>
      <c r="H1282" s="194" t="str">
        <f>REPLACE(SUBSTITUTE(SUBSTITUTE(SUBSTITUTE(SUBSTITUTE(SUBSTITUTE(TRIM(RTATimings[[#This Row],[Dep Txt]]), ": ",":"), "a.m", "AM",1), "p.m", "PM"),"  AM"," AM"),"  PM", " PM"), 9,100,"")</f>
        <v/>
      </c>
      <c r="I1282" s="195" t="e">
        <f>TIMEVALUE(RTATimings[[#This Row],[Dep Tm Txt]])</f>
        <v>#VALUE!</v>
      </c>
      <c r="N12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83" spans="1:14" x14ac:dyDescent="0.35">
      <c r="A1283" s="113"/>
      <c r="B1283" s="119"/>
      <c r="C1283" s="119"/>
      <c r="D1283" s="185" t="e">
        <f>IF(ISBLANK(RTATimings[[#This Row],[Vehicle No.]]), VLOOKUP(RTATimings[[#This Row],[Rotation Group]], Table9[#All], 4, FALSE), VLOOKUP(RTATimings[[#This Row],[Vehicle No.]], VehLicense,2,FALSE))</f>
        <v>#N/A</v>
      </c>
      <c r="E1283" s="126"/>
      <c r="F1283" s="185" t="e">
        <f>VLOOKUP(RTATimings[[#This Row],[Route Code]], TrueRouteCodes[], 2, FALSE)</f>
        <v>#N/A</v>
      </c>
      <c r="H1283" s="194" t="str">
        <f>REPLACE(SUBSTITUTE(SUBSTITUTE(SUBSTITUTE(SUBSTITUTE(SUBSTITUTE(TRIM(RTATimings[[#This Row],[Dep Txt]]), ": ",":"), "a.m", "AM",1), "p.m", "PM"),"  AM"," AM"),"  PM", " PM"), 9,100,"")</f>
        <v/>
      </c>
      <c r="I1283" s="195" t="e">
        <f>TIMEVALUE(RTATimings[[#This Row],[Dep Tm Txt]])</f>
        <v>#VALUE!</v>
      </c>
      <c r="N12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84" spans="1:14" x14ac:dyDescent="0.35">
      <c r="A1284" s="113"/>
      <c r="B1284" s="119"/>
      <c r="C1284" s="119"/>
      <c r="D1284" s="185" t="e">
        <f>IF(ISBLANK(RTATimings[[#This Row],[Vehicle No.]]), VLOOKUP(RTATimings[[#This Row],[Rotation Group]], Table9[#All], 4, FALSE), VLOOKUP(RTATimings[[#This Row],[Vehicle No.]], VehLicense,2,FALSE))</f>
        <v>#N/A</v>
      </c>
      <c r="E1284" s="126"/>
      <c r="F1284" s="185" t="e">
        <f>VLOOKUP(RTATimings[[#This Row],[Route Code]], TrueRouteCodes[], 2, FALSE)</f>
        <v>#N/A</v>
      </c>
      <c r="H1284" s="194" t="str">
        <f>REPLACE(SUBSTITUTE(SUBSTITUTE(SUBSTITUTE(SUBSTITUTE(SUBSTITUTE(TRIM(RTATimings[[#This Row],[Dep Txt]]), ": ",":"), "a.m", "AM",1), "p.m", "PM"),"  AM"," AM"),"  PM", " PM"), 9,100,"")</f>
        <v/>
      </c>
      <c r="I1284" s="195" t="e">
        <f>TIMEVALUE(RTATimings[[#This Row],[Dep Tm Txt]])</f>
        <v>#VALUE!</v>
      </c>
      <c r="N12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85" spans="1:14" x14ac:dyDescent="0.35">
      <c r="A1285" s="113"/>
      <c r="B1285" s="119"/>
      <c r="C1285" s="119"/>
      <c r="D1285" s="185" t="e">
        <f>IF(ISBLANK(RTATimings[[#This Row],[Vehicle No.]]), VLOOKUP(RTATimings[[#This Row],[Rotation Group]], Table9[#All], 4, FALSE), VLOOKUP(RTATimings[[#This Row],[Vehicle No.]], VehLicense,2,FALSE))</f>
        <v>#N/A</v>
      </c>
      <c r="E1285" s="126"/>
      <c r="F1285" s="185" t="e">
        <f>VLOOKUP(RTATimings[[#This Row],[Route Code]], TrueRouteCodes[], 2, FALSE)</f>
        <v>#N/A</v>
      </c>
      <c r="H1285" s="194" t="str">
        <f>REPLACE(SUBSTITUTE(SUBSTITUTE(SUBSTITUTE(SUBSTITUTE(SUBSTITUTE(TRIM(RTATimings[[#This Row],[Dep Txt]]), ": ",":"), "a.m", "AM",1), "p.m", "PM"),"  AM"," AM"),"  PM", " PM"), 9,100,"")</f>
        <v/>
      </c>
      <c r="I1285" s="195" t="e">
        <f>TIMEVALUE(RTATimings[[#This Row],[Dep Tm Txt]])</f>
        <v>#VALUE!</v>
      </c>
      <c r="N12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86" spans="1:14" x14ac:dyDescent="0.35">
      <c r="A1286" s="113"/>
      <c r="B1286" s="119"/>
      <c r="C1286" s="119"/>
      <c r="D1286" s="185" t="e">
        <f>IF(ISBLANK(RTATimings[[#This Row],[Vehicle No.]]), VLOOKUP(RTATimings[[#This Row],[Rotation Group]], Table9[#All], 4, FALSE), VLOOKUP(RTATimings[[#This Row],[Vehicle No.]], VehLicense,2,FALSE))</f>
        <v>#N/A</v>
      </c>
      <c r="E1286" s="126"/>
      <c r="F1286" s="185" t="e">
        <f>VLOOKUP(RTATimings[[#This Row],[Route Code]], TrueRouteCodes[], 2, FALSE)</f>
        <v>#N/A</v>
      </c>
      <c r="H1286" s="194" t="str">
        <f>REPLACE(SUBSTITUTE(SUBSTITUTE(SUBSTITUTE(SUBSTITUTE(SUBSTITUTE(TRIM(RTATimings[[#This Row],[Dep Txt]]), ": ",":"), "a.m", "AM",1), "p.m", "PM"),"  AM"," AM"),"  PM", " PM"), 9,100,"")</f>
        <v/>
      </c>
      <c r="I1286" s="195" t="e">
        <f>TIMEVALUE(RTATimings[[#This Row],[Dep Tm Txt]])</f>
        <v>#VALUE!</v>
      </c>
      <c r="N12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87" spans="1:14" x14ac:dyDescent="0.35">
      <c r="A1287" s="113"/>
      <c r="B1287" s="119"/>
      <c r="C1287" s="119"/>
      <c r="D1287" s="185" t="e">
        <f>IF(ISBLANK(RTATimings[[#This Row],[Vehicle No.]]), VLOOKUP(RTATimings[[#This Row],[Rotation Group]], Table9[#All], 4, FALSE), VLOOKUP(RTATimings[[#This Row],[Vehicle No.]], VehLicense,2,FALSE))</f>
        <v>#N/A</v>
      </c>
      <c r="E1287" s="126"/>
      <c r="F1287" s="185" t="e">
        <f>VLOOKUP(RTATimings[[#This Row],[Route Code]], TrueRouteCodes[], 2, FALSE)</f>
        <v>#N/A</v>
      </c>
      <c r="H1287" s="194" t="str">
        <f>REPLACE(SUBSTITUTE(SUBSTITUTE(SUBSTITUTE(SUBSTITUTE(SUBSTITUTE(TRIM(RTATimings[[#This Row],[Dep Txt]]), ": ",":"), "a.m", "AM",1), "p.m", "PM"),"  AM"," AM"),"  PM", " PM"), 9,100,"")</f>
        <v/>
      </c>
      <c r="I1287" s="195" t="e">
        <f>TIMEVALUE(RTATimings[[#This Row],[Dep Tm Txt]])</f>
        <v>#VALUE!</v>
      </c>
      <c r="N12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88" spans="1:14" x14ac:dyDescent="0.35">
      <c r="A1288" s="113"/>
      <c r="B1288" s="119"/>
      <c r="C1288" s="119"/>
      <c r="D1288" s="185" t="e">
        <f>IF(ISBLANK(RTATimings[[#This Row],[Vehicle No.]]), VLOOKUP(RTATimings[[#This Row],[Rotation Group]], Table9[#All], 4, FALSE), VLOOKUP(RTATimings[[#This Row],[Vehicle No.]], VehLicense,2,FALSE))</f>
        <v>#N/A</v>
      </c>
      <c r="E1288" s="126"/>
      <c r="F1288" s="185" t="e">
        <f>VLOOKUP(RTATimings[[#This Row],[Route Code]], TrueRouteCodes[], 2, FALSE)</f>
        <v>#N/A</v>
      </c>
      <c r="H1288" s="194" t="str">
        <f>REPLACE(SUBSTITUTE(SUBSTITUTE(SUBSTITUTE(SUBSTITUTE(SUBSTITUTE(TRIM(RTATimings[[#This Row],[Dep Txt]]), ": ",":"), "a.m", "AM",1), "p.m", "PM"),"  AM"," AM"),"  PM", " PM"), 9,100,"")</f>
        <v/>
      </c>
      <c r="I1288" s="195" t="e">
        <f>TIMEVALUE(RTATimings[[#This Row],[Dep Tm Txt]])</f>
        <v>#VALUE!</v>
      </c>
      <c r="N12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89" spans="1:14" x14ac:dyDescent="0.35">
      <c r="A1289" s="113"/>
      <c r="B1289" s="119"/>
      <c r="C1289" s="119"/>
      <c r="D1289" s="185" t="e">
        <f>IF(ISBLANK(RTATimings[[#This Row],[Vehicle No.]]), VLOOKUP(RTATimings[[#This Row],[Rotation Group]], Table9[#All], 4, FALSE), VLOOKUP(RTATimings[[#This Row],[Vehicle No.]], VehLicense,2,FALSE))</f>
        <v>#N/A</v>
      </c>
      <c r="E1289" s="126"/>
      <c r="F1289" s="185" t="e">
        <f>VLOOKUP(RTATimings[[#This Row],[Route Code]], TrueRouteCodes[], 2, FALSE)</f>
        <v>#N/A</v>
      </c>
      <c r="H1289" s="194" t="str">
        <f>REPLACE(SUBSTITUTE(SUBSTITUTE(SUBSTITUTE(SUBSTITUTE(SUBSTITUTE(TRIM(RTATimings[[#This Row],[Dep Txt]]), ": ",":"), "a.m", "AM",1), "p.m", "PM"),"  AM"," AM"),"  PM", " PM"), 9,100,"")</f>
        <v/>
      </c>
      <c r="I1289" s="195" t="e">
        <f>TIMEVALUE(RTATimings[[#This Row],[Dep Tm Txt]])</f>
        <v>#VALUE!</v>
      </c>
      <c r="N12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90" spans="1:14" x14ac:dyDescent="0.35">
      <c r="A1290" s="113"/>
      <c r="B1290" s="119"/>
      <c r="C1290" s="119"/>
      <c r="D1290" s="185" t="e">
        <f>IF(ISBLANK(RTATimings[[#This Row],[Vehicle No.]]), VLOOKUP(RTATimings[[#This Row],[Rotation Group]], Table9[#All], 4, FALSE), VLOOKUP(RTATimings[[#This Row],[Vehicle No.]], VehLicense,2,FALSE))</f>
        <v>#N/A</v>
      </c>
      <c r="E1290" s="126"/>
      <c r="F1290" s="185" t="e">
        <f>VLOOKUP(RTATimings[[#This Row],[Route Code]], TrueRouteCodes[], 2, FALSE)</f>
        <v>#N/A</v>
      </c>
      <c r="H1290" s="194" t="str">
        <f>REPLACE(SUBSTITUTE(SUBSTITUTE(SUBSTITUTE(SUBSTITUTE(SUBSTITUTE(TRIM(RTATimings[[#This Row],[Dep Txt]]), ": ",":"), "a.m", "AM",1), "p.m", "PM"),"  AM"," AM"),"  PM", " PM"), 9,100,"")</f>
        <v/>
      </c>
      <c r="I1290" s="195" t="e">
        <f>TIMEVALUE(RTATimings[[#This Row],[Dep Tm Txt]])</f>
        <v>#VALUE!</v>
      </c>
      <c r="N12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91" spans="1:14" x14ac:dyDescent="0.35">
      <c r="A1291" s="113"/>
      <c r="B1291" s="119"/>
      <c r="C1291" s="119"/>
      <c r="D1291" s="185" t="e">
        <f>IF(ISBLANK(RTATimings[[#This Row],[Vehicle No.]]), VLOOKUP(RTATimings[[#This Row],[Rotation Group]], Table9[#All], 4, FALSE), VLOOKUP(RTATimings[[#This Row],[Vehicle No.]], VehLicense,2,FALSE))</f>
        <v>#N/A</v>
      </c>
      <c r="E1291" s="126"/>
      <c r="F1291" s="185" t="e">
        <f>VLOOKUP(RTATimings[[#This Row],[Route Code]], TrueRouteCodes[], 2, FALSE)</f>
        <v>#N/A</v>
      </c>
      <c r="H1291" s="194" t="str">
        <f>REPLACE(SUBSTITUTE(SUBSTITUTE(SUBSTITUTE(SUBSTITUTE(SUBSTITUTE(TRIM(RTATimings[[#This Row],[Dep Txt]]), ": ",":"), "a.m", "AM",1), "p.m", "PM"),"  AM"," AM"),"  PM", " PM"), 9,100,"")</f>
        <v/>
      </c>
      <c r="I1291" s="195" t="e">
        <f>TIMEVALUE(RTATimings[[#This Row],[Dep Tm Txt]])</f>
        <v>#VALUE!</v>
      </c>
      <c r="N12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92" spans="1:14" x14ac:dyDescent="0.35">
      <c r="A1292" s="113"/>
      <c r="B1292" s="119"/>
      <c r="C1292" s="119"/>
      <c r="D1292" s="185" t="e">
        <f>IF(ISBLANK(RTATimings[[#This Row],[Vehicle No.]]), VLOOKUP(RTATimings[[#This Row],[Rotation Group]], Table9[#All], 4, FALSE), VLOOKUP(RTATimings[[#This Row],[Vehicle No.]], VehLicense,2,FALSE))</f>
        <v>#N/A</v>
      </c>
      <c r="E1292" s="126"/>
      <c r="F1292" s="185" t="e">
        <f>VLOOKUP(RTATimings[[#This Row],[Route Code]], TrueRouteCodes[], 2, FALSE)</f>
        <v>#N/A</v>
      </c>
      <c r="H1292" s="194" t="str">
        <f>REPLACE(SUBSTITUTE(SUBSTITUTE(SUBSTITUTE(SUBSTITUTE(SUBSTITUTE(TRIM(RTATimings[[#This Row],[Dep Txt]]), ": ",":"), "a.m", "AM",1), "p.m", "PM"),"  AM"," AM"),"  PM", " PM"), 9,100,"")</f>
        <v/>
      </c>
      <c r="I1292" s="195" t="e">
        <f>TIMEVALUE(RTATimings[[#This Row],[Dep Tm Txt]])</f>
        <v>#VALUE!</v>
      </c>
      <c r="N12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93" spans="1:14" x14ac:dyDescent="0.35">
      <c r="A1293" s="113"/>
      <c r="B1293" s="119"/>
      <c r="C1293" s="119"/>
      <c r="D1293" s="185" t="e">
        <f>IF(ISBLANK(RTATimings[[#This Row],[Vehicle No.]]), VLOOKUP(RTATimings[[#This Row],[Rotation Group]], Table9[#All], 4, FALSE), VLOOKUP(RTATimings[[#This Row],[Vehicle No.]], VehLicense,2,FALSE))</f>
        <v>#N/A</v>
      </c>
      <c r="E1293" s="126"/>
      <c r="F1293" s="185" t="e">
        <f>VLOOKUP(RTATimings[[#This Row],[Route Code]], TrueRouteCodes[], 2, FALSE)</f>
        <v>#N/A</v>
      </c>
      <c r="H1293" s="194" t="str">
        <f>REPLACE(SUBSTITUTE(SUBSTITUTE(SUBSTITUTE(SUBSTITUTE(SUBSTITUTE(TRIM(RTATimings[[#This Row],[Dep Txt]]), ": ",":"), "a.m", "AM",1), "p.m", "PM"),"  AM"," AM"),"  PM", " PM"), 9,100,"")</f>
        <v/>
      </c>
      <c r="I1293" s="195" t="e">
        <f>TIMEVALUE(RTATimings[[#This Row],[Dep Tm Txt]])</f>
        <v>#VALUE!</v>
      </c>
      <c r="N12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94" spans="1:14" x14ac:dyDescent="0.35">
      <c r="A1294" s="113"/>
      <c r="B1294" s="119"/>
      <c r="C1294" s="119"/>
      <c r="D1294" s="185" t="e">
        <f>IF(ISBLANK(RTATimings[[#This Row],[Vehicle No.]]), VLOOKUP(RTATimings[[#This Row],[Rotation Group]], Table9[#All], 4, FALSE), VLOOKUP(RTATimings[[#This Row],[Vehicle No.]], VehLicense,2,FALSE))</f>
        <v>#N/A</v>
      </c>
      <c r="E1294" s="126"/>
      <c r="F1294" s="185" t="e">
        <f>VLOOKUP(RTATimings[[#This Row],[Route Code]], TrueRouteCodes[], 2, FALSE)</f>
        <v>#N/A</v>
      </c>
      <c r="H1294" s="194" t="str">
        <f>REPLACE(SUBSTITUTE(SUBSTITUTE(SUBSTITUTE(SUBSTITUTE(SUBSTITUTE(TRIM(RTATimings[[#This Row],[Dep Txt]]), ": ",":"), "a.m", "AM",1), "p.m", "PM"),"  AM"," AM"),"  PM", " PM"), 9,100,"")</f>
        <v/>
      </c>
      <c r="I1294" s="195" t="e">
        <f>TIMEVALUE(RTATimings[[#This Row],[Dep Tm Txt]])</f>
        <v>#VALUE!</v>
      </c>
      <c r="N12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95" spans="1:14" x14ac:dyDescent="0.35">
      <c r="A1295" s="113"/>
      <c r="B1295" s="119"/>
      <c r="C1295" s="119"/>
      <c r="D1295" s="185" t="e">
        <f>IF(ISBLANK(RTATimings[[#This Row],[Vehicle No.]]), VLOOKUP(RTATimings[[#This Row],[Rotation Group]], Table9[#All], 4, FALSE), VLOOKUP(RTATimings[[#This Row],[Vehicle No.]], VehLicense,2,FALSE))</f>
        <v>#N/A</v>
      </c>
      <c r="E1295" s="126"/>
      <c r="F1295" s="185" t="e">
        <f>VLOOKUP(RTATimings[[#This Row],[Route Code]], TrueRouteCodes[], 2, FALSE)</f>
        <v>#N/A</v>
      </c>
      <c r="H1295" s="194" t="str">
        <f>REPLACE(SUBSTITUTE(SUBSTITUTE(SUBSTITUTE(SUBSTITUTE(SUBSTITUTE(TRIM(RTATimings[[#This Row],[Dep Txt]]), ": ",":"), "a.m", "AM",1), "p.m", "PM"),"  AM"," AM"),"  PM", " PM"), 9,100,"")</f>
        <v/>
      </c>
      <c r="I1295" s="195" t="e">
        <f>TIMEVALUE(RTATimings[[#This Row],[Dep Tm Txt]])</f>
        <v>#VALUE!</v>
      </c>
      <c r="N12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96" spans="1:14" x14ac:dyDescent="0.35">
      <c r="A1296" s="113"/>
      <c r="B1296" s="119"/>
      <c r="C1296" s="119"/>
      <c r="D1296" s="185" t="e">
        <f>IF(ISBLANK(RTATimings[[#This Row],[Vehicle No.]]), VLOOKUP(RTATimings[[#This Row],[Rotation Group]], Table9[#All], 4, FALSE), VLOOKUP(RTATimings[[#This Row],[Vehicle No.]], VehLicense,2,FALSE))</f>
        <v>#N/A</v>
      </c>
      <c r="E1296" s="126"/>
      <c r="F1296" s="185" t="e">
        <f>VLOOKUP(RTATimings[[#This Row],[Route Code]], TrueRouteCodes[], 2, FALSE)</f>
        <v>#N/A</v>
      </c>
      <c r="H1296" s="194" t="str">
        <f>REPLACE(SUBSTITUTE(SUBSTITUTE(SUBSTITUTE(SUBSTITUTE(SUBSTITUTE(TRIM(RTATimings[[#This Row],[Dep Txt]]), ": ",":"), "a.m", "AM",1), "p.m", "PM"),"  AM"," AM"),"  PM", " PM"), 9,100,"")</f>
        <v/>
      </c>
      <c r="I1296" s="195" t="e">
        <f>TIMEVALUE(RTATimings[[#This Row],[Dep Tm Txt]])</f>
        <v>#VALUE!</v>
      </c>
      <c r="N12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97" spans="1:14" x14ac:dyDescent="0.35">
      <c r="A1297" s="113"/>
      <c r="B1297" s="119"/>
      <c r="C1297" s="119"/>
      <c r="D1297" s="185" t="e">
        <f>IF(ISBLANK(RTATimings[[#This Row],[Vehicle No.]]), VLOOKUP(RTATimings[[#This Row],[Rotation Group]], Table9[#All], 4, FALSE), VLOOKUP(RTATimings[[#This Row],[Vehicle No.]], VehLicense,2,FALSE))</f>
        <v>#N/A</v>
      </c>
      <c r="E1297" s="126"/>
      <c r="F1297" s="185" t="e">
        <f>VLOOKUP(RTATimings[[#This Row],[Route Code]], TrueRouteCodes[], 2, FALSE)</f>
        <v>#N/A</v>
      </c>
      <c r="H1297" s="194" t="str">
        <f>REPLACE(SUBSTITUTE(SUBSTITUTE(SUBSTITUTE(SUBSTITUTE(SUBSTITUTE(TRIM(RTATimings[[#This Row],[Dep Txt]]), ": ",":"), "a.m", "AM",1), "p.m", "PM"),"  AM"," AM"),"  PM", " PM"), 9,100,"")</f>
        <v/>
      </c>
      <c r="I1297" s="195" t="e">
        <f>TIMEVALUE(RTATimings[[#This Row],[Dep Tm Txt]])</f>
        <v>#VALUE!</v>
      </c>
      <c r="N12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98" spans="1:14" x14ac:dyDescent="0.35">
      <c r="A1298" s="113"/>
      <c r="B1298" s="119"/>
      <c r="C1298" s="119"/>
      <c r="D1298" s="185" t="e">
        <f>IF(ISBLANK(RTATimings[[#This Row],[Vehicle No.]]), VLOOKUP(RTATimings[[#This Row],[Rotation Group]], Table9[#All], 4, FALSE), VLOOKUP(RTATimings[[#This Row],[Vehicle No.]], VehLicense,2,FALSE))</f>
        <v>#N/A</v>
      </c>
      <c r="E1298" s="126"/>
      <c r="F1298" s="185" t="e">
        <f>VLOOKUP(RTATimings[[#This Row],[Route Code]], TrueRouteCodes[], 2, FALSE)</f>
        <v>#N/A</v>
      </c>
      <c r="H1298" s="194" t="str">
        <f>REPLACE(SUBSTITUTE(SUBSTITUTE(SUBSTITUTE(SUBSTITUTE(SUBSTITUTE(TRIM(RTATimings[[#This Row],[Dep Txt]]), ": ",":"), "a.m", "AM",1), "p.m", "PM"),"  AM"," AM"),"  PM", " PM"), 9,100,"")</f>
        <v/>
      </c>
      <c r="I1298" s="195" t="e">
        <f>TIMEVALUE(RTATimings[[#This Row],[Dep Tm Txt]])</f>
        <v>#VALUE!</v>
      </c>
      <c r="N12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299" spans="1:14" x14ac:dyDescent="0.35">
      <c r="A1299" s="113"/>
      <c r="B1299" s="119"/>
      <c r="C1299" s="119"/>
      <c r="D1299" s="185" t="e">
        <f>IF(ISBLANK(RTATimings[[#This Row],[Vehicle No.]]), VLOOKUP(RTATimings[[#This Row],[Rotation Group]], Table9[#All], 4, FALSE), VLOOKUP(RTATimings[[#This Row],[Vehicle No.]], VehLicense,2,FALSE))</f>
        <v>#N/A</v>
      </c>
      <c r="E1299" s="126"/>
      <c r="F1299" s="185" t="e">
        <f>VLOOKUP(RTATimings[[#This Row],[Route Code]], TrueRouteCodes[], 2, FALSE)</f>
        <v>#N/A</v>
      </c>
      <c r="H1299" s="194" t="str">
        <f>REPLACE(SUBSTITUTE(SUBSTITUTE(SUBSTITUTE(SUBSTITUTE(SUBSTITUTE(TRIM(RTATimings[[#This Row],[Dep Txt]]), ": ",":"), "a.m", "AM",1), "p.m", "PM"),"  AM"," AM"),"  PM", " PM"), 9,100,"")</f>
        <v/>
      </c>
      <c r="I1299" s="195" t="e">
        <f>TIMEVALUE(RTATimings[[#This Row],[Dep Tm Txt]])</f>
        <v>#VALUE!</v>
      </c>
      <c r="N12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00" spans="1:14" x14ac:dyDescent="0.35">
      <c r="A1300" s="113"/>
      <c r="B1300" s="119"/>
      <c r="C1300" s="119"/>
      <c r="D1300" s="185" t="e">
        <f>IF(ISBLANK(RTATimings[[#This Row],[Vehicle No.]]), VLOOKUP(RTATimings[[#This Row],[Rotation Group]], Table9[#All], 4, FALSE), VLOOKUP(RTATimings[[#This Row],[Vehicle No.]], VehLicense,2,FALSE))</f>
        <v>#N/A</v>
      </c>
      <c r="E1300" s="126"/>
      <c r="F1300" s="185" t="e">
        <f>VLOOKUP(RTATimings[[#This Row],[Route Code]], TrueRouteCodes[], 2, FALSE)</f>
        <v>#N/A</v>
      </c>
      <c r="H1300" s="194" t="str">
        <f>REPLACE(SUBSTITUTE(SUBSTITUTE(SUBSTITUTE(SUBSTITUTE(SUBSTITUTE(TRIM(RTATimings[[#This Row],[Dep Txt]]), ": ",":"), "a.m", "AM",1), "p.m", "PM"),"  AM"," AM"),"  PM", " PM"), 9,100,"")</f>
        <v/>
      </c>
      <c r="I1300" s="195" t="e">
        <f>TIMEVALUE(RTATimings[[#This Row],[Dep Tm Txt]])</f>
        <v>#VALUE!</v>
      </c>
      <c r="N13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01" spans="1:14" x14ac:dyDescent="0.35">
      <c r="A1301" s="113"/>
      <c r="B1301" s="119"/>
      <c r="C1301" s="119"/>
      <c r="D1301" s="185" t="e">
        <f>IF(ISBLANK(RTATimings[[#This Row],[Vehicle No.]]), VLOOKUP(RTATimings[[#This Row],[Rotation Group]], Table9[#All], 4, FALSE), VLOOKUP(RTATimings[[#This Row],[Vehicle No.]], VehLicense,2,FALSE))</f>
        <v>#N/A</v>
      </c>
      <c r="E1301" s="126"/>
      <c r="F1301" s="185" t="e">
        <f>VLOOKUP(RTATimings[[#This Row],[Route Code]], TrueRouteCodes[], 2, FALSE)</f>
        <v>#N/A</v>
      </c>
      <c r="H1301" s="194" t="str">
        <f>REPLACE(SUBSTITUTE(SUBSTITUTE(SUBSTITUTE(SUBSTITUTE(SUBSTITUTE(TRIM(RTATimings[[#This Row],[Dep Txt]]), ": ",":"), "a.m", "AM",1), "p.m", "PM"),"  AM"," AM"),"  PM", " PM"), 9,100,"")</f>
        <v/>
      </c>
      <c r="I1301" s="195" t="e">
        <f>TIMEVALUE(RTATimings[[#This Row],[Dep Tm Txt]])</f>
        <v>#VALUE!</v>
      </c>
      <c r="N13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02" spans="1:14" x14ac:dyDescent="0.35">
      <c r="A1302" s="113"/>
      <c r="B1302" s="119"/>
      <c r="C1302" s="119"/>
      <c r="D1302" s="185" t="e">
        <f>IF(ISBLANK(RTATimings[[#This Row],[Vehicle No.]]), VLOOKUP(RTATimings[[#This Row],[Rotation Group]], Table9[#All], 4, FALSE), VLOOKUP(RTATimings[[#This Row],[Vehicle No.]], VehLicense,2,FALSE))</f>
        <v>#N/A</v>
      </c>
      <c r="E1302" s="126"/>
      <c r="F1302" s="185" t="e">
        <f>VLOOKUP(RTATimings[[#This Row],[Route Code]], TrueRouteCodes[], 2, FALSE)</f>
        <v>#N/A</v>
      </c>
      <c r="H1302" s="194" t="str">
        <f>REPLACE(SUBSTITUTE(SUBSTITUTE(SUBSTITUTE(SUBSTITUTE(SUBSTITUTE(TRIM(RTATimings[[#This Row],[Dep Txt]]), ": ",":"), "a.m", "AM",1), "p.m", "PM"),"  AM"," AM"),"  PM", " PM"), 9,100,"")</f>
        <v/>
      </c>
      <c r="I1302" s="195" t="e">
        <f>TIMEVALUE(RTATimings[[#This Row],[Dep Tm Txt]])</f>
        <v>#VALUE!</v>
      </c>
      <c r="N13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03" spans="1:14" x14ac:dyDescent="0.35">
      <c r="A1303" s="113"/>
      <c r="B1303" s="119"/>
      <c r="C1303" s="119"/>
      <c r="D1303" s="185" t="e">
        <f>IF(ISBLANK(RTATimings[[#This Row],[Vehicle No.]]), VLOOKUP(RTATimings[[#This Row],[Rotation Group]], Table9[#All], 4, FALSE), VLOOKUP(RTATimings[[#This Row],[Vehicle No.]], VehLicense,2,FALSE))</f>
        <v>#N/A</v>
      </c>
      <c r="E1303" s="126"/>
      <c r="F1303" s="185" t="e">
        <f>VLOOKUP(RTATimings[[#This Row],[Route Code]], TrueRouteCodes[], 2, FALSE)</f>
        <v>#N/A</v>
      </c>
      <c r="H1303" s="194" t="str">
        <f>REPLACE(SUBSTITUTE(SUBSTITUTE(SUBSTITUTE(SUBSTITUTE(SUBSTITUTE(TRIM(RTATimings[[#This Row],[Dep Txt]]), ": ",":"), "a.m", "AM",1), "p.m", "PM"),"  AM"," AM"),"  PM", " PM"), 9,100,"")</f>
        <v/>
      </c>
      <c r="I1303" s="195" t="e">
        <f>TIMEVALUE(RTATimings[[#This Row],[Dep Tm Txt]])</f>
        <v>#VALUE!</v>
      </c>
      <c r="N13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04" spans="1:14" x14ac:dyDescent="0.35">
      <c r="A1304" s="113"/>
      <c r="B1304" s="119"/>
      <c r="C1304" s="119"/>
      <c r="D1304" s="185" t="e">
        <f>IF(ISBLANK(RTATimings[[#This Row],[Vehicle No.]]), VLOOKUP(RTATimings[[#This Row],[Rotation Group]], Table9[#All], 4, FALSE), VLOOKUP(RTATimings[[#This Row],[Vehicle No.]], VehLicense,2,FALSE))</f>
        <v>#N/A</v>
      </c>
      <c r="E1304" s="126"/>
      <c r="F1304" s="185" t="e">
        <f>VLOOKUP(RTATimings[[#This Row],[Route Code]], TrueRouteCodes[], 2, FALSE)</f>
        <v>#N/A</v>
      </c>
      <c r="H1304" s="194" t="str">
        <f>REPLACE(SUBSTITUTE(SUBSTITUTE(SUBSTITUTE(SUBSTITUTE(SUBSTITUTE(TRIM(RTATimings[[#This Row],[Dep Txt]]), ": ",":"), "a.m", "AM",1), "p.m", "PM"),"  AM"," AM"),"  PM", " PM"), 9,100,"")</f>
        <v/>
      </c>
      <c r="I1304" s="195" t="e">
        <f>TIMEVALUE(RTATimings[[#This Row],[Dep Tm Txt]])</f>
        <v>#VALUE!</v>
      </c>
      <c r="N13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05" spans="1:14" x14ac:dyDescent="0.35">
      <c r="A1305" s="113"/>
      <c r="B1305" s="119"/>
      <c r="C1305" s="119"/>
      <c r="D1305" s="185" t="e">
        <f>IF(ISBLANK(RTATimings[[#This Row],[Vehicle No.]]), VLOOKUP(RTATimings[[#This Row],[Rotation Group]], Table9[#All], 4, FALSE), VLOOKUP(RTATimings[[#This Row],[Vehicle No.]], VehLicense,2,FALSE))</f>
        <v>#N/A</v>
      </c>
      <c r="E1305" s="126"/>
      <c r="F1305" s="185" t="e">
        <f>VLOOKUP(RTATimings[[#This Row],[Route Code]], TrueRouteCodes[], 2, FALSE)</f>
        <v>#N/A</v>
      </c>
      <c r="H1305" s="194" t="str">
        <f>REPLACE(SUBSTITUTE(SUBSTITUTE(SUBSTITUTE(SUBSTITUTE(SUBSTITUTE(TRIM(RTATimings[[#This Row],[Dep Txt]]), ": ",":"), "a.m", "AM",1), "p.m", "PM"),"  AM"," AM"),"  PM", " PM"), 9,100,"")</f>
        <v/>
      </c>
      <c r="I1305" s="195" t="e">
        <f>TIMEVALUE(RTATimings[[#This Row],[Dep Tm Txt]])</f>
        <v>#VALUE!</v>
      </c>
      <c r="N13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06" spans="1:14" x14ac:dyDescent="0.35">
      <c r="A1306" s="113"/>
      <c r="B1306" s="119"/>
      <c r="C1306" s="119"/>
      <c r="D1306" s="185" t="e">
        <f>IF(ISBLANK(RTATimings[[#This Row],[Vehicle No.]]), VLOOKUP(RTATimings[[#This Row],[Rotation Group]], Table9[#All], 4, FALSE), VLOOKUP(RTATimings[[#This Row],[Vehicle No.]], VehLicense,2,FALSE))</f>
        <v>#N/A</v>
      </c>
      <c r="E1306" s="126"/>
      <c r="F1306" s="185" t="e">
        <f>VLOOKUP(RTATimings[[#This Row],[Route Code]], TrueRouteCodes[], 2, FALSE)</f>
        <v>#N/A</v>
      </c>
      <c r="H1306" s="194" t="str">
        <f>REPLACE(SUBSTITUTE(SUBSTITUTE(SUBSTITUTE(SUBSTITUTE(SUBSTITUTE(TRIM(RTATimings[[#This Row],[Dep Txt]]), ": ",":"), "a.m", "AM",1), "p.m", "PM"),"  AM"," AM"),"  PM", " PM"), 9,100,"")</f>
        <v/>
      </c>
      <c r="I1306" s="195" t="e">
        <f>TIMEVALUE(RTATimings[[#This Row],[Dep Tm Txt]])</f>
        <v>#VALUE!</v>
      </c>
      <c r="N13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07" spans="1:14" x14ac:dyDescent="0.35">
      <c r="A1307" s="113"/>
      <c r="B1307" s="119"/>
      <c r="C1307" s="119"/>
      <c r="D1307" s="185" t="e">
        <f>IF(ISBLANK(RTATimings[[#This Row],[Vehicle No.]]), VLOOKUP(RTATimings[[#This Row],[Rotation Group]], Table9[#All], 4, FALSE), VLOOKUP(RTATimings[[#This Row],[Vehicle No.]], VehLicense,2,FALSE))</f>
        <v>#N/A</v>
      </c>
      <c r="E1307" s="126"/>
      <c r="F1307" s="185" t="e">
        <f>VLOOKUP(RTATimings[[#This Row],[Route Code]], TrueRouteCodes[], 2, FALSE)</f>
        <v>#N/A</v>
      </c>
      <c r="H1307" s="194" t="str">
        <f>REPLACE(SUBSTITUTE(SUBSTITUTE(SUBSTITUTE(SUBSTITUTE(SUBSTITUTE(TRIM(RTATimings[[#This Row],[Dep Txt]]), ": ",":"), "a.m", "AM",1), "p.m", "PM"),"  AM"," AM"),"  PM", " PM"), 9,100,"")</f>
        <v/>
      </c>
      <c r="I1307" s="195" t="e">
        <f>TIMEVALUE(RTATimings[[#This Row],[Dep Tm Txt]])</f>
        <v>#VALUE!</v>
      </c>
      <c r="N13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08" spans="1:14" x14ac:dyDescent="0.35">
      <c r="A1308" s="113"/>
      <c r="B1308" s="119"/>
      <c r="C1308" s="119"/>
      <c r="D1308" s="185" t="e">
        <f>IF(ISBLANK(RTATimings[[#This Row],[Vehicle No.]]), VLOOKUP(RTATimings[[#This Row],[Rotation Group]], Table9[#All], 4, FALSE), VLOOKUP(RTATimings[[#This Row],[Vehicle No.]], VehLicense,2,FALSE))</f>
        <v>#N/A</v>
      </c>
      <c r="E1308" s="126"/>
      <c r="F1308" s="185" t="e">
        <f>VLOOKUP(RTATimings[[#This Row],[Route Code]], TrueRouteCodes[], 2, FALSE)</f>
        <v>#N/A</v>
      </c>
      <c r="H1308" s="194" t="str">
        <f>REPLACE(SUBSTITUTE(SUBSTITUTE(SUBSTITUTE(SUBSTITUTE(SUBSTITUTE(TRIM(RTATimings[[#This Row],[Dep Txt]]), ": ",":"), "a.m", "AM",1), "p.m", "PM"),"  AM"," AM"),"  PM", " PM"), 9,100,"")</f>
        <v/>
      </c>
      <c r="I1308" s="195" t="e">
        <f>TIMEVALUE(RTATimings[[#This Row],[Dep Tm Txt]])</f>
        <v>#VALUE!</v>
      </c>
      <c r="N13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09" spans="1:14" x14ac:dyDescent="0.35">
      <c r="A1309" s="113"/>
      <c r="B1309" s="119"/>
      <c r="C1309" s="119"/>
      <c r="D1309" s="185" t="e">
        <f>IF(ISBLANK(RTATimings[[#This Row],[Vehicle No.]]), VLOOKUP(RTATimings[[#This Row],[Rotation Group]], Table9[#All], 4, FALSE), VLOOKUP(RTATimings[[#This Row],[Vehicle No.]], VehLicense,2,FALSE))</f>
        <v>#N/A</v>
      </c>
      <c r="E1309" s="126"/>
      <c r="F1309" s="185" t="e">
        <f>VLOOKUP(RTATimings[[#This Row],[Route Code]], TrueRouteCodes[], 2, FALSE)</f>
        <v>#N/A</v>
      </c>
      <c r="H1309" s="194" t="str">
        <f>REPLACE(SUBSTITUTE(SUBSTITUTE(SUBSTITUTE(SUBSTITUTE(SUBSTITUTE(TRIM(RTATimings[[#This Row],[Dep Txt]]), ": ",":"), "a.m", "AM",1), "p.m", "PM"),"  AM"," AM"),"  PM", " PM"), 9,100,"")</f>
        <v/>
      </c>
      <c r="I1309" s="195" t="e">
        <f>TIMEVALUE(RTATimings[[#This Row],[Dep Tm Txt]])</f>
        <v>#VALUE!</v>
      </c>
      <c r="N13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10" spans="1:14" x14ac:dyDescent="0.35">
      <c r="A1310" s="113"/>
      <c r="B1310" s="119"/>
      <c r="C1310" s="119"/>
      <c r="D1310" s="185" t="e">
        <f>IF(ISBLANK(RTATimings[[#This Row],[Vehicle No.]]), VLOOKUP(RTATimings[[#This Row],[Rotation Group]], Table9[#All], 4, FALSE), VLOOKUP(RTATimings[[#This Row],[Vehicle No.]], VehLicense,2,FALSE))</f>
        <v>#N/A</v>
      </c>
      <c r="E1310" s="126"/>
      <c r="F1310" s="185" t="e">
        <f>VLOOKUP(RTATimings[[#This Row],[Route Code]], TrueRouteCodes[], 2, FALSE)</f>
        <v>#N/A</v>
      </c>
      <c r="H1310" s="194" t="str">
        <f>REPLACE(SUBSTITUTE(SUBSTITUTE(SUBSTITUTE(SUBSTITUTE(SUBSTITUTE(TRIM(RTATimings[[#This Row],[Dep Txt]]), ": ",":"), "a.m", "AM",1), "p.m", "PM"),"  AM"," AM"),"  PM", " PM"), 9,100,"")</f>
        <v/>
      </c>
      <c r="I1310" s="195" t="e">
        <f>TIMEVALUE(RTATimings[[#This Row],[Dep Tm Txt]])</f>
        <v>#VALUE!</v>
      </c>
      <c r="N13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11" spans="1:14" x14ac:dyDescent="0.35">
      <c r="A1311" s="113"/>
      <c r="B1311" s="119"/>
      <c r="C1311" s="119"/>
      <c r="D1311" s="185" t="e">
        <f>IF(ISBLANK(RTATimings[[#This Row],[Vehicle No.]]), VLOOKUP(RTATimings[[#This Row],[Rotation Group]], Table9[#All], 4, FALSE), VLOOKUP(RTATimings[[#This Row],[Vehicle No.]], VehLicense,2,FALSE))</f>
        <v>#N/A</v>
      </c>
      <c r="E1311" s="126"/>
      <c r="F1311" s="185" t="e">
        <f>VLOOKUP(RTATimings[[#This Row],[Route Code]], TrueRouteCodes[], 2, FALSE)</f>
        <v>#N/A</v>
      </c>
      <c r="H1311" s="194" t="str">
        <f>REPLACE(SUBSTITUTE(SUBSTITUTE(SUBSTITUTE(SUBSTITUTE(SUBSTITUTE(TRIM(RTATimings[[#This Row],[Dep Txt]]), ": ",":"), "a.m", "AM",1), "p.m", "PM"),"  AM"," AM"),"  PM", " PM"), 9,100,"")</f>
        <v/>
      </c>
      <c r="I1311" s="195" t="e">
        <f>TIMEVALUE(RTATimings[[#This Row],[Dep Tm Txt]])</f>
        <v>#VALUE!</v>
      </c>
      <c r="N13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12" spans="1:14" x14ac:dyDescent="0.35">
      <c r="A1312" s="113"/>
      <c r="B1312" s="119"/>
      <c r="C1312" s="119"/>
      <c r="D1312" s="185" t="e">
        <f>IF(ISBLANK(RTATimings[[#This Row],[Vehicle No.]]), VLOOKUP(RTATimings[[#This Row],[Rotation Group]], Table9[#All], 4, FALSE), VLOOKUP(RTATimings[[#This Row],[Vehicle No.]], VehLicense,2,FALSE))</f>
        <v>#N/A</v>
      </c>
      <c r="E1312" s="126"/>
      <c r="F1312" s="185" t="e">
        <f>VLOOKUP(RTATimings[[#This Row],[Route Code]], TrueRouteCodes[], 2, FALSE)</f>
        <v>#N/A</v>
      </c>
      <c r="H1312" s="194" t="str">
        <f>REPLACE(SUBSTITUTE(SUBSTITUTE(SUBSTITUTE(SUBSTITUTE(SUBSTITUTE(TRIM(RTATimings[[#This Row],[Dep Txt]]), ": ",":"), "a.m", "AM",1), "p.m", "PM"),"  AM"," AM"),"  PM", " PM"), 9,100,"")</f>
        <v/>
      </c>
      <c r="I1312" s="195" t="e">
        <f>TIMEVALUE(RTATimings[[#This Row],[Dep Tm Txt]])</f>
        <v>#VALUE!</v>
      </c>
      <c r="N13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13" spans="1:14" x14ac:dyDescent="0.35">
      <c r="A1313" s="113"/>
      <c r="B1313" s="119"/>
      <c r="C1313" s="119"/>
      <c r="D1313" s="185" t="e">
        <f>IF(ISBLANK(RTATimings[[#This Row],[Vehicle No.]]), VLOOKUP(RTATimings[[#This Row],[Rotation Group]], Table9[#All], 4, FALSE), VLOOKUP(RTATimings[[#This Row],[Vehicle No.]], VehLicense,2,FALSE))</f>
        <v>#N/A</v>
      </c>
      <c r="E1313" s="126"/>
      <c r="F1313" s="185" t="e">
        <f>VLOOKUP(RTATimings[[#This Row],[Route Code]], TrueRouteCodes[], 2, FALSE)</f>
        <v>#N/A</v>
      </c>
      <c r="H1313" s="194" t="str">
        <f>REPLACE(SUBSTITUTE(SUBSTITUTE(SUBSTITUTE(SUBSTITUTE(SUBSTITUTE(TRIM(RTATimings[[#This Row],[Dep Txt]]), ": ",":"), "a.m", "AM",1), "p.m", "PM"),"  AM"," AM"),"  PM", " PM"), 9,100,"")</f>
        <v/>
      </c>
      <c r="I1313" s="195" t="e">
        <f>TIMEVALUE(RTATimings[[#This Row],[Dep Tm Txt]])</f>
        <v>#VALUE!</v>
      </c>
      <c r="N13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14" spans="1:14" x14ac:dyDescent="0.35">
      <c r="A1314" s="113"/>
      <c r="B1314" s="119"/>
      <c r="C1314" s="119"/>
      <c r="D1314" s="185" t="e">
        <f>IF(ISBLANK(RTATimings[[#This Row],[Vehicle No.]]), VLOOKUP(RTATimings[[#This Row],[Rotation Group]], Table9[#All], 4, FALSE), VLOOKUP(RTATimings[[#This Row],[Vehicle No.]], VehLicense,2,FALSE))</f>
        <v>#N/A</v>
      </c>
      <c r="E1314" s="126"/>
      <c r="F1314" s="185" t="e">
        <f>VLOOKUP(RTATimings[[#This Row],[Route Code]], TrueRouteCodes[], 2, FALSE)</f>
        <v>#N/A</v>
      </c>
      <c r="H1314" s="194" t="str">
        <f>REPLACE(SUBSTITUTE(SUBSTITUTE(SUBSTITUTE(SUBSTITUTE(SUBSTITUTE(TRIM(RTATimings[[#This Row],[Dep Txt]]), ": ",":"), "a.m", "AM",1), "p.m", "PM"),"  AM"," AM"),"  PM", " PM"), 9,100,"")</f>
        <v/>
      </c>
      <c r="I1314" s="195" t="e">
        <f>TIMEVALUE(RTATimings[[#This Row],[Dep Tm Txt]])</f>
        <v>#VALUE!</v>
      </c>
      <c r="N13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15" spans="1:14" x14ac:dyDescent="0.35">
      <c r="A1315" s="113"/>
      <c r="B1315" s="119"/>
      <c r="C1315" s="119"/>
      <c r="D1315" s="185" t="e">
        <f>IF(ISBLANK(RTATimings[[#This Row],[Vehicle No.]]), VLOOKUP(RTATimings[[#This Row],[Rotation Group]], Table9[#All], 4, FALSE), VLOOKUP(RTATimings[[#This Row],[Vehicle No.]], VehLicense,2,FALSE))</f>
        <v>#N/A</v>
      </c>
      <c r="E1315" s="126"/>
      <c r="F1315" s="185" t="e">
        <f>VLOOKUP(RTATimings[[#This Row],[Route Code]], TrueRouteCodes[], 2, FALSE)</f>
        <v>#N/A</v>
      </c>
      <c r="H1315" s="194" t="str">
        <f>REPLACE(SUBSTITUTE(SUBSTITUTE(SUBSTITUTE(SUBSTITUTE(SUBSTITUTE(TRIM(RTATimings[[#This Row],[Dep Txt]]), ": ",":"), "a.m", "AM",1), "p.m", "PM"),"  AM"," AM"),"  PM", " PM"), 9,100,"")</f>
        <v/>
      </c>
      <c r="I1315" s="195" t="e">
        <f>TIMEVALUE(RTATimings[[#This Row],[Dep Tm Txt]])</f>
        <v>#VALUE!</v>
      </c>
      <c r="N13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16" spans="1:14" x14ac:dyDescent="0.35">
      <c r="A1316" s="113"/>
      <c r="B1316" s="119"/>
      <c r="C1316" s="119"/>
      <c r="D1316" s="185" t="e">
        <f>IF(ISBLANK(RTATimings[[#This Row],[Vehicle No.]]), VLOOKUP(RTATimings[[#This Row],[Rotation Group]], Table9[#All], 4, FALSE), VLOOKUP(RTATimings[[#This Row],[Vehicle No.]], VehLicense,2,FALSE))</f>
        <v>#N/A</v>
      </c>
      <c r="E1316" s="126"/>
      <c r="F1316" s="185" t="e">
        <f>VLOOKUP(RTATimings[[#This Row],[Route Code]], TrueRouteCodes[], 2, FALSE)</f>
        <v>#N/A</v>
      </c>
      <c r="H1316" s="194" t="str">
        <f>REPLACE(SUBSTITUTE(SUBSTITUTE(SUBSTITUTE(SUBSTITUTE(SUBSTITUTE(TRIM(RTATimings[[#This Row],[Dep Txt]]), ": ",":"), "a.m", "AM",1), "p.m", "PM"),"  AM"," AM"),"  PM", " PM"), 9,100,"")</f>
        <v/>
      </c>
      <c r="I1316" s="195" t="e">
        <f>TIMEVALUE(RTATimings[[#This Row],[Dep Tm Txt]])</f>
        <v>#VALUE!</v>
      </c>
      <c r="N13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17" spans="1:14" x14ac:dyDescent="0.35">
      <c r="A1317" s="113"/>
      <c r="B1317" s="119"/>
      <c r="C1317" s="119"/>
      <c r="D1317" s="185" t="e">
        <f>IF(ISBLANK(RTATimings[[#This Row],[Vehicle No.]]), VLOOKUP(RTATimings[[#This Row],[Rotation Group]], Table9[#All], 4, FALSE), VLOOKUP(RTATimings[[#This Row],[Vehicle No.]], VehLicense,2,FALSE))</f>
        <v>#N/A</v>
      </c>
      <c r="E1317" s="126"/>
      <c r="F1317" s="185" t="e">
        <f>VLOOKUP(RTATimings[[#This Row],[Route Code]], TrueRouteCodes[], 2, FALSE)</f>
        <v>#N/A</v>
      </c>
      <c r="H1317" s="194" t="str">
        <f>REPLACE(SUBSTITUTE(SUBSTITUTE(SUBSTITUTE(SUBSTITUTE(SUBSTITUTE(TRIM(RTATimings[[#This Row],[Dep Txt]]), ": ",":"), "a.m", "AM",1), "p.m", "PM"),"  AM"," AM"),"  PM", " PM"), 9,100,"")</f>
        <v/>
      </c>
      <c r="I1317" s="195" t="e">
        <f>TIMEVALUE(RTATimings[[#This Row],[Dep Tm Txt]])</f>
        <v>#VALUE!</v>
      </c>
      <c r="N13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18" spans="1:14" x14ac:dyDescent="0.35">
      <c r="A1318" s="113"/>
      <c r="B1318" s="119"/>
      <c r="C1318" s="119"/>
      <c r="D1318" s="185" t="e">
        <f>IF(ISBLANK(RTATimings[[#This Row],[Vehicle No.]]), VLOOKUP(RTATimings[[#This Row],[Rotation Group]], Table9[#All], 4, FALSE), VLOOKUP(RTATimings[[#This Row],[Vehicle No.]], VehLicense,2,FALSE))</f>
        <v>#N/A</v>
      </c>
      <c r="E1318" s="126"/>
      <c r="F1318" s="185" t="e">
        <f>VLOOKUP(RTATimings[[#This Row],[Route Code]], TrueRouteCodes[], 2, FALSE)</f>
        <v>#N/A</v>
      </c>
      <c r="H1318" s="194" t="str">
        <f>REPLACE(SUBSTITUTE(SUBSTITUTE(SUBSTITUTE(SUBSTITUTE(SUBSTITUTE(TRIM(RTATimings[[#This Row],[Dep Txt]]), ": ",":"), "a.m", "AM",1), "p.m", "PM"),"  AM"," AM"),"  PM", " PM"), 9,100,"")</f>
        <v/>
      </c>
      <c r="I1318" s="195" t="e">
        <f>TIMEVALUE(RTATimings[[#This Row],[Dep Tm Txt]])</f>
        <v>#VALUE!</v>
      </c>
      <c r="N13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19" spans="1:14" x14ac:dyDescent="0.35">
      <c r="A1319" s="113"/>
      <c r="B1319" s="119"/>
      <c r="C1319" s="119"/>
      <c r="D1319" s="185" t="e">
        <f>IF(ISBLANK(RTATimings[[#This Row],[Vehicle No.]]), VLOOKUP(RTATimings[[#This Row],[Rotation Group]], Table9[#All], 4, FALSE), VLOOKUP(RTATimings[[#This Row],[Vehicle No.]], VehLicense,2,FALSE))</f>
        <v>#N/A</v>
      </c>
      <c r="E1319" s="126"/>
      <c r="F1319" s="185" t="e">
        <f>VLOOKUP(RTATimings[[#This Row],[Route Code]], TrueRouteCodes[], 2, FALSE)</f>
        <v>#N/A</v>
      </c>
      <c r="H1319" s="194" t="str">
        <f>REPLACE(SUBSTITUTE(SUBSTITUTE(SUBSTITUTE(SUBSTITUTE(SUBSTITUTE(TRIM(RTATimings[[#This Row],[Dep Txt]]), ": ",":"), "a.m", "AM",1), "p.m", "PM"),"  AM"," AM"),"  PM", " PM"), 9,100,"")</f>
        <v/>
      </c>
      <c r="I1319" s="195" t="e">
        <f>TIMEVALUE(RTATimings[[#This Row],[Dep Tm Txt]])</f>
        <v>#VALUE!</v>
      </c>
      <c r="N13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20" spans="1:14" x14ac:dyDescent="0.35">
      <c r="A1320" s="113"/>
      <c r="B1320" s="119"/>
      <c r="C1320" s="119"/>
      <c r="D1320" s="185" t="e">
        <f>IF(ISBLANK(RTATimings[[#This Row],[Vehicle No.]]), VLOOKUP(RTATimings[[#This Row],[Rotation Group]], Table9[#All], 4, FALSE), VLOOKUP(RTATimings[[#This Row],[Vehicle No.]], VehLicense,2,FALSE))</f>
        <v>#N/A</v>
      </c>
      <c r="E1320" s="126"/>
      <c r="F1320" s="185" t="e">
        <f>VLOOKUP(RTATimings[[#This Row],[Route Code]], TrueRouteCodes[], 2, FALSE)</f>
        <v>#N/A</v>
      </c>
      <c r="H1320" s="194" t="str">
        <f>REPLACE(SUBSTITUTE(SUBSTITUTE(SUBSTITUTE(SUBSTITUTE(SUBSTITUTE(TRIM(RTATimings[[#This Row],[Dep Txt]]), ": ",":"), "a.m", "AM",1), "p.m", "PM"),"  AM"," AM"),"  PM", " PM"), 9,100,"")</f>
        <v/>
      </c>
      <c r="I1320" s="195" t="e">
        <f>TIMEVALUE(RTATimings[[#This Row],[Dep Tm Txt]])</f>
        <v>#VALUE!</v>
      </c>
      <c r="N13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21" spans="1:14" x14ac:dyDescent="0.35">
      <c r="A1321" s="113"/>
      <c r="B1321" s="119"/>
      <c r="C1321" s="119"/>
      <c r="D1321" s="185" t="e">
        <f>IF(ISBLANK(RTATimings[[#This Row],[Vehicle No.]]), VLOOKUP(RTATimings[[#This Row],[Rotation Group]], Table9[#All], 4, FALSE), VLOOKUP(RTATimings[[#This Row],[Vehicle No.]], VehLicense,2,FALSE))</f>
        <v>#N/A</v>
      </c>
      <c r="E1321" s="126"/>
      <c r="F1321" s="185" t="e">
        <f>VLOOKUP(RTATimings[[#This Row],[Route Code]], TrueRouteCodes[], 2, FALSE)</f>
        <v>#N/A</v>
      </c>
      <c r="H1321" s="194" t="str">
        <f>REPLACE(SUBSTITUTE(SUBSTITUTE(SUBSTITUTE(SUBSTITUTE(SUBSTITUTE(TRIM(RTATimings[[#This Row],[Dep Txt]]), ": ",":"), "a.m", "AM",1), "p.m", "PM"),"  AM"," AM"),"  PM", " PM"), 9,100,"")</f>
        <v/>
      </c>
      <c r="I1321" s="195" t="e">
        <f>TIMEVALUE(RTATimings[[#This Row],[Dep Tm Txt]])</f>
        <v>#VALUE!</v>
      </c>
      <c r="N13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22" spans="1:14" x14ac:dyDescent="0.35">
      <c r="A1322" s="113"/>
      <c r="B1322" s="119"/>
      <c r="C1322" s="119"/>
      <c r="D1322" s="185" t="e">
        <f>IF(ISBLANK(RTATimings[[#This Row],[Vehicle No.]]), VLOOKUP(RTATimings[[#This Row],[Rotation Group]], Table9[#All], 4, FALSE), VLOOKUP(RTATimings[[#This Row],[Vehicle No.]], VehLicense,2,FALSE))</f>
        <v>#N/A</v>
      </c>
      <c r="E1322" s="126"/>
      <c r="F1322" s="185" t="e">
        <f>VLOOKUP(RTATimings[[#This Row],[Route Code]], TrueRouteCodes[], 2, FALSE)</f>
        <v>#N/A</v>
      </c>
      <c r="H1322" s="194" t="str">
        <f>REPLACE(SUBSTITUTE(SUBSTITUTE(SUBSTITUTE(SUBSTITUTE(SUBSTITUTE(TRIM(RTATimings[[#This Row],[Dep Txt]]), ": ",":"), "a.m", "AM",1), "p.m", "PM"),"  AM"," AM"),"  PM", " PM"), 9,100,"")</f>
        <v/>
      </c>
      <c r="I1322" s="195" t="e">
        <f>TIMEVALUE(RTATimings[[#This Row],[Dep Tm Txt]])</f>
        <v>#VALUE!</v>
      </c>
      <c r="N13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23" spans="1:14" x14ac:dyDescent="0.35">
      <c r="A1323" s="113"/>
      <c r="B1323" s="119"/>
      <c r="C1323" s="119"/>
      <c r="D1323" s="185" t="e">
        <f>IF(ISBLANK(RTATimings[[#This Row],[Vehicle No.]]), VLOOKUP(RTATimings[[#This Row],[Rotation Group]], Table9[#All], 4, FALSE), VLOOKUP(RTATimings[[#This Row],[Vehicle No.]], VehLicense,2,FALSE))</f>
        <v>#N/A</v>
      </c>
      <c r="E1323" s="126"/>
      <c r="F1323" s="185" t="e">
        <f>VLOOKUP(RTATimings[[#This Row],[Route Code]], TrueRouteCodes[], 2, FALSE)</f>
        <v>#N/A</v>
      </c>
      <c r="H1323" s="194" t="str">
        <f>REPLACE(SUBSTITUTE(SUBSTITUTE(SUBSTITUTE(SUBSTITUTE(SUBSTITUTE(TRIM(RTATimings[[#This Row],[Dep Txt]]), ": ",":"), "a.m", "AM",1), "p.m", "PM"),"  AM"," AM"),"  PM", " PM"), 9,100,"")</f>
        <v/>
      </c>
      <c r="I1323" s="195" t="e">
        <f>TIMEVALUE(RTATimings[[#This Row],[Dep Tm Txt]])</f>
        <v>#VALUE!</v>
      </c>
      <c r="N13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24" spans="1:14" x14ac:dyDescent="0.35">
      <c r="A1324" s="113"/>
      <c r="B1324" s="119"/>
      <c r="C1324" s="119"/>
      <c r="D1324" s="185" t="e">
        <f>IF(ISBLANK(RTATimings[[#This Row],[Vehicle No.]]), VLOOKUP(RTATimings[[#This Row],[Rotation Group]], Table9[#All], 4, FALSE), VLOOKUP(RTATimings[[#This Row],[Vehicle No.]], VehLicense,2,FALSE))</f>
        <v>#N/A</v>
      </c>
      <c r="E1324" s="126"/>
      <c r="F1324" s="185" t="e">
        <f>VLOOKUP(RTATimings[[#This Row],[Route Code]], TrueRouteCodes[], 2, FALSE)</f>
        <v>#N/A</v>
      </c>
      <c r="H1324" s="194" t="str">
        <f>REPLACE(SUBSTITUTE(SUBSTITUTE(SUBSTITUTE(SUBSTITUTE(SUBSTITUTE(TRIM(RTATimings[[#This Row],[Dep Txt]]), ": ",":"), "a.m", "AM",1), "p.m", "PM"),"  AM"," AM"),"  PM", " PM"), 9,100,"")</f>
        <v/>
      </c>
      <c r="I1324" s="195" t="e">
        <f>TIMEVALUE(RTATimings[[#This Row],[Dep Tm Txt]])</f>
        <v>#VALUE!</v>
      </c>
      <c r="N13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25" spans="1:14" x14ac:dyDescent="0.35">
      <c r="A1325" s="113"/>
      <c r="B1325" s="119"/>
      <c r="C1325" s="119"/>
      <c r="D1325" s="185" t="e">
        <f>IF(ISBLANK(RTATimings[[#This Row],[Vehicle No.]]), VLOOKUP(RTATimings[[#This Row],[Rotation Group]], Table9[#All], 4, FALSE), VLOOKUP(RTATimings[[#This Row],[Vehicle No.]], VehLicense,2,FALSE))</f>
        <v>#N/A</v>
      </c>
      <c r="E1325" s="126"/>
      <c r="F1325" s="185" t="e">
        <f>VLOOKUP(RTATimings[[#This Row],[Route Code]], TrueRouteCodes[], 2, FALSE)</f>
        <v>#N/A</v>
      </c>
      <c r="H1325" s="194" t="str">
        <f>REPLACE(SUBSTITUTE(SUBSTITUTE(SUBSTITUTE(SUBSTITUTE(SUBSTITUTE(TRIM(RTATimings[[#This Row],[Dep Txt]]), ": ",":"), "a.m", "AM",1), "p.m", "PM"),"  AM"," AM"),"  PM", " PM"), 9,100,"")</f>
        <v/>
      </c>
      <c r="I1325" s="195" t="e">
        <f>TIMEVALUE(RTATimings[[#This Row],[Dep Tm Txt]])</f>
        <v>#VALUE!</v>
      </c>
      <c r="N13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26" spans="1:14" x14ac:dyDescent="0.35">
      <c r="A1326" s="113"/>
      <c r="B1326" s="119"/>
      <c r="C1326" s="119"/>
      <c r="D1326" s="185" t="e">
        <f>IF(ISBLANK(RTATimings[[#This Row],[Vehicle No.]]), VLOOKUP(RTATimings[[#This Row],[Rotation Group]], Table9[#All], 4, FALSE), VLOOKUP(RTATimings[[#This Row],[Vehicle No.]], VehLicense,2,FALSE))</f>
        <v>#N/A</v>
      </c>
      <c r="E1326" s="126"/>
      <c r="F1326" s="185" t="e">
        <f>VLOOKUP(RTATimings[[#This Row],[Route Code]], TrueRouteCodes[], 2, FALSE)</f>
        <v>#N/A</v>
      </c>
      <c r="H1326" s="194" t="str">
        <f>REPLACE(SUBSTITUTE(SUBSTITUTE(SUBSTITUTE(SUBSTITUTE(SUBSTITUTE(TRIM(RTATimings[[#This Row],[Dep Txt]]), ": ",":"), "a.m", "AM",1), "p.m", "PM"),"  AM"," AM"),"  PM", " PM"), 9,100,"")</f>
        <v/>
      </c>
      <c r="I1326" s="195" t="e">
        <f>TIMEVALUE(RTATimings[[#This Row],[Dep Tm Txt]])</f>
        <v>#VALUE!</v>
      </c>
      <c r="N13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27" spans="1:14" x14ac:dyDescent="0.35">
      <c r="A1327" s="113"/>
      <c r="B1327" s="119"/>
      <c r="C1327" s="119"/>
      <c r="D1327" s="185" t="e">
        <f>IF(ISBLANK(RTATimings[[#This Row],[Vehicle No.]]), VLOOKUP(RTATimings[[#This Row],[Rotation Group]], Table9[#All], 4, FALSE), VLOOKUP(RTATimings[[#This Row],[Vehicle No.]], VehLicense,2,FALSE))</f>
        <v>#N/A</v>
      </c>
      <c r="E1327" s="126"/>
      <c r="F1327" s="185" t="e">
        <f>VLOOKUP(RTATimings[[#This Row],[Route Code]], TrueRouteCodes[], 2, FALSE)</f>
        <v>#N/A</v>
      </c>
      <c r="H1327" s="194" t="str">
        <f>REPLACE(SUBSTITUTE(SUBSTITUTE(SUBSTITUTE(SUBSTITUTE(SUBSTITUTE(TRIM(RTATimings[[#This Row],[Dep Txt]]), ": ",":"), "a.m", "AM",1), "p.m", "PM"),"  AM"," AM"),"  PM", " PM"), 9,100,"")</f>
        <v/>
      </c>
      <c r="I1327" s="195" t="e">
        <f>TIMEVALUE(RTATimings[[#This Row],[Dep Tm Txt]])</f>
        <v>#VALUE!</v>
      </c>
      <c r="N13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28" spans="1:14" x14ac:dyDescent="0.35">
      <c r="A1328" s="113"/>
      <c r="B1328" s="119"/>
      <c r="C1328" s="119"/>
      <c r="D1328" s="185" t="e">
        <f>IF(ISBLANK(RTATimings[[#This Row],[Vehicle No.]]), VLOOKUP(RTATimings[[#This Row],[Rotation Group]], Table9[#All], 4, FALSE), VLOOKUP(RTATimings[[#This Row],[Vehicle No.]], VehLicense,2,FALSE))</f>
        <v>#N/A</v>
      </c>
      <c r="E1328" s="126"/>
      <c r="F1328" s="185" t="e">
        <f>VLOOKUP(RTATimings[[#This Row],[Route Code]], TrueRouteCodes[], 2, FALSE)</f>
        <v>#N/A</v>
      </c>
      <c r="H1328" s="194" t="str">
        <f>REPLACE(SUBSTITUTE(SUBSTITUTE(SUBSTITUTE(SUBSTITUTE(SUBSTITUTE(TRIM(RTATimings[[#This Row],[Dep Txt]]), ": ",":"), "a.m", "AM",1), "p.m", "PM"),"  AM"," AM"),"  PM", " PM"), 9,100,"")</f>
        <v/>
      </c>
      <c r="I1328" s="195" t="e">
        <f>TIMEVALUE(RTATimings[[#This Row],[Dep Tm Txt]])</f>
        <v>#VALUE!</v>
      </c>
      <c r="N13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29" spans="1:14" x14ac:dyDescent="0.35">
      <c r="A1329" s="113"/>
      <c r="B1329" s="119"/>
      <c r="C1329" s="119"/>
      <c r="D1329" s="185" t="e">
        <f>IF(ISBLANK(RTATimings[[#This Row],[Vehicle No.]]), VLOOKUP(RTATimings[[#This Row],[Rotation Group]], Table9[#All], 4, FALSE), VLOOKUP(RTATimings[[#This Row],[Vehicle No.]], VehLicense,2,FALSE))</f>
        <v>#N/A</v>
      </c>
      <c r="E1329" s="126"/>
      <c r="F1329" s="185" t="e">
        <f>VLOOKUP(RTATimings[[#This Row],[Route Code]], TrueRouteCodes[], 2, FALSE)</f>
        <v>#N/A</v>
      </c>
      <c r="H1329" s="194" t="str">
        <f>REPLACE(SUBSTITUTE(SUBSTITUTE(SUBSTITUTE(SUBSTITUTE(SUBSTITUTE(TRIM(RTATimings[[#This Row],[Dep Txt]]), ": ",":"), "a.m", "AM",1), "p.m", "PM"),"  AM"," AM"),"  PM", " PM"), 9,100,"")</f>
        <v/>
      </c>
      <c r="I1329" s="195" t="e">
        <f>TIMEVALUE(RTATimings[[#This Row],[Dep Tm Txt]])</f>
        <v>#VALUE!</v>
      </c>
      <c r="N13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30" spans="1:14" x14ac:dyDescent="0.35">
      <c r="A1330" s="113"/>
      <c r="B1330" s="119"/>
      <c r="C1330" s="119"/>
      <c r="D1330" s="185" t="e">
        <f>IF(ISBLANK(RTATimings[[#This Row],[Vehicle No.]]), VLOOKUP(RTATimings[[#This Row],[Rotation Group]], Table9[#All], 4, FALSE), VLOOKUP(RTATimings[[#This Row],[Vehicle No.]], VehLicense,2,FALSE))</f>
        <v>#N/A</v>
      </c>
      <c r="E1330" s="126"/>
      <c r="F1330" s="185" t="e">
        <f>VLOOKUP(RTATimings[[#This Row],[Route Code]], TrueRouteCodes[], 2, FALSE)</f>
        <v>#N/A</v>
      </c>
      <c r="H1330" s="194" t="str">
        <f>REPLACE(SUBSTITUTE(SUBSTITUTE(SUBSTITUTE(SUBSTITUTE(SUBSTITUTE(TRIM(RTATimings[[#This Row],[Dep Txt]]), ": ",":"), "a.m", "AM",1), "p.m", "PM"),"  AM"," AM"),"  PM", " PM"), 9,100,"")</f>
        <v/>
      </c>
      <c r="I1330" s="195" t="e">
        <f>TIMEVALUE(RTATimings[[#This Row],[Dep Tm Txt]])</f>
        <v>#VALUE!</v>
      </c>
      <c r="N13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31" spans="1:14" x14ac:dyDescent="0.35">
      <c r="A1331" s="113"/>
      <c r="B1331" s="119"/>
      <c r="C1331" s="119"/>
      <c r="D1331" s="185" t="e">
        <f>IF(ISBLANK(RTATimings[[#This Row],[Vehicle No.]]), VLOOKUP(RTATimings[[#This Row],[Rotation Group]], Table9[#All], 4, FALSE), VLOOKUP(RTATimings[[#This Row],[Vehicle No.]], VehLicense,2,FALSE))</f>
        <v>#N/A</v>
      </c>
      <c r="E1331" s="126"/>
      <c r="F1331" s="185" t="e">
        <f>VLOOKUP(RTATimings[[#This Row],[Route Code]], TrueRouteCodes[], 2, FALSE)</f>
        <v>#N/A</v>
      </c>
      <c r="H1331" s="194" t="str">
        <f>REPLACE(SUBSTITUTE(SUBSTITUTE(SUBSTITUTE(SUBSTITUTE(SUBSTITUTE(TRIM(RTATimings[[#This Row],[Dep Txt]]), ": ",":"), "a.m", "AM",1), "p.m", "PM"),"  AM"," AM"),"  PM", " PM"), 9,100,"")</f>
        <v/>
      </c>
      <c r="I1331" s="195" t="e">
        <f>TIMEVALUE(RTATimings[[#This Row],[Dep Tm Txt]])</f>
        <v>#VALUE!</v>
      </c>
      <c r="N13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32" spans="1:14" x14ac:dyDescent="0.35">
      <c r="A1332" s="113"/>
      <c r="B1332" s="119"/>
      <c r="C1332" s="119"/>
      <c r="D1332" s="185" t="e">
        <f>IF(ISBLANK(RTATimings[[#This Row],[Vehicle No.]]), VLOOKUP(RTATimings[[#This Row],[Rotation Group]], Table9[#All], 4, FALSE), VLOOKUP(RTATimings[[#This Row],[Vehicle No.]], VehLicense,2,FALSE))</f>
        <v>#N/A</v>
      </c>
      <c r="E1332" s="126"/>
      <c r="F1332" s="185" t="e">
        <f>VLOOKUP(RTATimings[[#This Row],[Route Code]], TrueRouteCodes[], 2, FALSE)</f>
        <v>#N/A</v>
      </c>
      <c r="H1332" s="194" t="str">
        <f>REPLACE(SUBSTITUTE(SUBSTITUTE(SUBSTITUTE(SUBSTITUTE(SUBSTITUTE(TRIM(RTATimings[[#This Row],[Dep Txt]]), ": ",":"), "a.m", "AM",1), "p.m", "PM"),"  AM"," AM"),"  PM", " PM"), 9,100,"")</f>
        <v/>
      </c>
      <c r="I1332" s="195" t="e">
        <f>TIMEVALUE(RTATimings[[#This Row],[Dep Tm Txt]])</f>
        <v>#VALUE!</v>
      </c>
      <c r="N13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33" spans="1:14" x14ac:dyDescent="0.35">
      <c r="A1333" s="113"/>
      <c r="B1333" s="119"/>
      <c r="C1333" s="119"/>
      <c r="D1333" s="185" t="e">
        <f>IF(ISBLANK(RTATimings[[#This Row],[Vehicle No.]]), VLOOKUP(RTATimings[[#This Row],[Rotation Group]], Table9[#All], 4, FALSE), VLOOKUP(RTATimings[[#This Row],[Vehicle No.]], VehLicense,2,FALSE))</f>
        <v>#N/A</v>
      </c>
      <c r="E1333" s="126"/>
      <c r="F1333" s="185" t="e">
        <f>VLOOKUP(RTATimings[[#This Row],[Route Code]], TrueRouteCodes[], 2, FALSE)</f>
        <v>#N/A</v>
      </c>
      <c r="H1333" s="194" t="str">
        <f>REPLACE(SUBSTITUTE(SUBSTITUTE(SUBSTITUTE(SUBSTITUTE(SUBSTITUTE(TRIM(RTATimings[[#This Row],[Dep Txt]]), ": ",":"), "a.m", "AM",1), "p.m", "PM"),"  AM"," AM"),"  PM", " PM"), 9,100,"")</f>
        <v/>
      </c>
      <c r="I1333" s="195" t="e">
        <f>TIMEVALUE(RTATimings[[#This Row],[Dep Tm Txt]])</f>
        <v>#VALUE!</v>
      </c>
      <c r="N13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34" spans="1:14" x14ac:dyDescent="0.35">
      <c r="A1334" s="113"/>
      <c r="B1334" s="119"/>
      <c r="C1334" s="119"/>
      <c r="D1334" s="185" t="e">
        <f>IF(ISBLANK(RTATimings[[#This Row],[Vehicle No.]]), VLOOKUP(RTATimings[[#This Row],[Rotation Group]], Table9[#All], 4, FALSE), VLOOKUP(RTATimings[[#This Row],[Vehicle No.]], VehLicense,2,FALSE))</f>
        <v>#N/A</v>
      </c>
      <c r="E1334" s="126"/>
      <c r="F1334" s="185" t="e">
        <f>VLOOKUP(RTATimings[[#This Row],[Route Code]], TrueRouteCodes[], 2, FALSE)</f>
        <v>#N/A</v>
      </c>
      <c r="H1334" s="194" t="str">
        <f>REPLACE(SUBSTITUTE(SUBSTITUTE(SUBSTITUTE(SUBSTITUTE(SUBSTITUTE(TRIM(RTATimings[[#This Row],[Dep Txt]]), ": ",":"), "a.m", "AM",1), "p.m", "PM"),"  AM"," AM"),"  PM", " PM"), 9,100,"")</f>
        <v/>
      </c>
      <c r="I1334" s="195" t="e">
        <f>TIMEVALUE(RTATimings[[#This Row],[Dep Tm Txt]])</f>
        <v>#VALUE!</v>
      </c>
      <c r="N13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35" spans="1:14" x14ac:dyDescent="0.35">
      <c r="A1335" s="113"/>
      <c r="B1335" s="119"/>
      <c r="C1335" s="119"/>
      <c r="D1335" s="185" t="e">
        <f>IF(ISBLANK(RTATimings[[#This Row],[Vehicle No.]]), VLOOKUP(RTATimings[[#This Row],[Rotation Group]], Table9[#All], 4, FALSE), VLOOKUP(RTATimings[[#This Row],[Vehicle No.]], VehLicense,2,FALSE))</f>
        <v>#N/A</v>
      </c>
      <c r="E1335" s="126"/>
      <c r="F1335" s="185" t="e">
        <f>VLOOKUP(RTATimings[[#This Row],[Route Code]], TrueRouteCodes[], 2, FALSE)</f>
        <v>#N/A</v>
      </c>
      <c r="H1335" s="194" t="str">
        <f>REPLACE(SUBSTITUTE(SUBSTITUTE(SUBSTITUTE(SUBSTITUTE(SUBSTITUTE(TRIM(RTATimings[[#This Row],[Dep Txt]]), ": ",":"), "a.m", "AM",1), "p.m", "PM"),"  AM"," AM"),"  PM", " PM"), 9,100,"")</f>
        <v/>
      </c>
      <c r="I1335" s="195" t="e">
        <f>TIMEVALUE(RTATimings[[#This Row],[Dep Tm Txt]])</f>
        <v>#VALUE!</v>
      </c>
      <c r="N13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36" spans="1:14" x14ac:dyDescent="0.35">
      <c r="A1336" s="113"/>
      <c r="B1336" s="119"/>
      <c r="C1336" s="119"/>
      <c r="D1336" s="185" t="e">
        <f>IF(ISBLANK(RTATimings[[#This Row],[Vehicle No.]]), VLOOKUP(RTATimings[[#This Row],[Rotation Group]], Table9[#All], 4, FALSE), VLOOKUP(RTATimings[[#This Row],[Vehicle No.]], VehLicense,2,FALSE))</f>
        <v>#N/A</v>
      </c>
      <c r="E1336" s="126"/>
      <c r="F1336" s="185" t="e">
        <f>VLOOKUP(RTATimings[[#This Row],[Route Code]], TrueRouteCodes[], 2, FALSE)</f>
        <v>#N/A</v>
      </c>
      <c r="H1336" s="194" t="str">
        <f>REPLACE(SUBSTITUTE(SUBSTITUTE(SUBSTITUTE(SUBSTITUTE(SUBSTITUTE(TRIM(RTATimings[[#This Row],[Dep Txt]]), ": ",":"), "a.m", "AM",1), "p.m", "PM"),"  AM"," AM"),"  PM", " PM"), 9,100,"")</f>
        <v/>
      </c>
      <c r="I1336" s="195" t="e">
        <f>TIMEVALUE(RTATimings[[#This Row],[Dep Tm Txt]])</f>
        <v>#VALUE!</v>
      </c>
      <c r="N13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37" spans="1:14" x14ac:dyDescent="0.35">
      <c r="A1337" s="113"/>
      <c r="B1337" s="119"/>
      <c r="C1337" s="119"/>
      <c r="D1337" s="185" t="e">
        <f>IF(ISBLANK(RTATimings[[#This Row],[Vehicle No.]]), VLOOKUP(RTATimings[[#This Row],[Rotation Group]], Table9[#All], 4, FALSE), VLOOKUP(RTATimings[[#This Row],[Vehicle No.]], VehLicense,2,FALSE))</f>
        <v>#N/A</v>
      </c>
      <c r="E1337" s="126"/>
      <c r="F1337" s="185" t="e">
        <f>VLOOKUP(RTATimings[[#This Row],[Route Code]], TrueRouteCodes[], 2, FALSE)</f>
        <v>#N/A</v>
      </c>
      <c r="H1337" s="194" t="str">
        <f>REPLACE(SUBSTITUTE(SUBSTITUTE(SUBSTITUTE(SUBSTITUTE(SUBSTITUTE(TRIM(RTATimings[[#This Row],[Dep Txt]]), ": ",":"), "a.m", "AM",1), "p.m", "PM"),"  AM"," AM"),"  PM", " PM"), 9,100,"")</f>
        <v/>
      </c>
      <c r="I1337" s="195" t="e">
        <f>TIMEVALUE(RTATimings[[#This Row],[Dep Tm Txt]])</f>
        <v>#VALUE!</v>
      </c>
      <c r="N13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38" spans="1:14" x14ac:dyDescent="0.35">
      <c r="A1338" s="113"/>
      <c r="B1338" s="119"/>
      <c r="C1338" s="119"/>
      <c r="D1338" s="185" t="e">
        <f>IF(ISBLANK(RTATimings[[#This Row],[Vehicle No.]]), VLOOKUP(RTATimings[[#This Row],[Rotation Group]], Table9[#All], 4, FALSE), VLOOKUP(RTATimings[[#This Row],[Vehicle No.]], VehLicense,2,FALSE))</f>
        <v>#N/A</v>
      </c>
      <c r="E1338" s="126"/>
      <c r="F1338" s="185" t="e">
        <f>VLOOKUP(RTATimings[[#This Row],[Route Code]], TrueRouteCodes[], 2, FALSE)</f>
        <v>#N/A</v>
      </c>
      <c r="H1338" s="194" t="str">
        <f>REPLACE(SUBSTITUTE(SUBSTITUTE(SUBSTITUTE(SUBSTITUTE(SUBSTITUTE(TRIM(RTATimings[[#This Row],[Dep Txt]]), ": ",":"), "a.m", "AM",1), "p.m", "PM"),"  AM"," AM"),"  PM", " PM"), 9,100,"")</f>
        <v/>
      </c>
      <c r="I1338" s="195" t="e">
        <f>TIMEVALUE(RTATimings[[#This Row],[Dep Tm Txt]])</f>
        <v>#VALUE!</v>
      </c>
      <c r="N13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39" spans="1:14" x14ac:dyDescent="0.35">
      <c r="A1339" s="113"/>
      <c r="B1339" s="119"/>
      <c r="C1339" s="119"/>
      <c r="D1339" s="185" t="e">
        <f>IF(ISBLANK(RTATimings[[#This Row],[Vehicle No.]]), VLOOKUP(RTATimings[[#This Row],[Rotation Group]], Table9[#All], 4, FALSE), VLOOKUP(RTATimings[[#This Row],[Vehicle No.]], VehLicense,2,FALSE))</f>
        <v>#N/A</v>
      </c>
      <c r="E1339" s="126"/>
      <c r="F1339" s="185" t="e">
        <f>VLOOKUP(RTATimings[[#This Row],[Route Code]], TrueRouteCodes[], 2, FALSE)</f>
        <v>#N/A</v>
      </c>
      <c r="H1339" s="194" t="str">
        <f>REPLACE(SUBSTITUTE(SUBSTITUTE(SUBSTITUTE(SUBSTITUTE(SUBSTITUTE(TRIM(RTATimings[[#This Row],[Dep Txt]]), ": ",":"), "a.m", "AM",1), "p.m", "PM"),"  AM"," AM"),"  PM", " PM"), 9,100,"")</f>
        <v/>
      </c>
      <c r="I1339" s="195" t="e">
        <f>TIMEVALUE(RTATimings[[#This Row],[Dep Tm Txt]])</f>
        <v>#VALUE!</v>
      </c>
      <c r="N13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40" spans="1:14" x14ac:dyDescent="0.35">
      <c r="A1340" s="113"/>
      <c r="B1340" s="119"/>
      <c r="C1340" s="119"/>
      <c r="D1340" s="185" t="e">
        <f>IF(ISBLANK(RTATimings[[#This Row],[Vehicle No.]]), VLOOKUP(RTATimings[[#This Row],[Rotation Group]], Table9[#All], 4, FALSE), VLOOKUP(RTATimings[[#This Row],[Vehicle No.]], VehLicense,2,FALSE))</f>
        <v>#N/A</v>
      </c>
      <c r="E1340" s="126"/>
      <c r="F1340" s="185" t="e">
        <f>VLOOKUP(RTATimings[[#This Row],[Route Code]], TrueRouteCodes[], 2, FALSE)</f>
        <v>#N/A</v>
      </c>
      <c r="H1340" s="194" t="str">
        <f>REPLACE(SUBSTITUTE(SUBSTITUTE(SUBSTITUTE(SUBSTITUTE(SUBSTITUTE(TRIM(RTATimings[[#This Row],[Dep Txt]]), ": ",":"), "a.m", "AM",1), "p.m", "PM"),"  AM"," AM"),"  PM", " PM"), 9,100,"")</f>
        <v/>
      </c>
      <c r="I1340" s="195" t="e">
        <f>TIMEVALUE(RTATimings[[#This Row],[Dep Tm Txt]])</f>
        <v>#VALUE!</v>
      </c>
      <c r="N13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41" spans="1:14" x14ac:dyDescent="0.35">
      <c r="A1341" s="113"/>
      <c r="B1341" s="119"/>
      <c r="C1341" s="119"/>
      <c r="D1341" s="185" t="e">
        <f>IF(ISBLANK(RTATimings[[#This Row],[Vehicle No.]]), VLOOKUP(RTATimings[[#This Row],[Rotation Group]], Table9[#All], 4, FALSE), VLOOKUP(RTATimings[[#This Row],[Vehicle No.]], VehLicense,2,FALSE))</f>
        <v>#N/A</v>
      </c>
      <c r="E1341" s="126"/>
      <c r="F1341" s="185" t="e">
        <f>VLOOKUP(RTATimings[[#This Row],[Route Code]], TrueRouteCodes[], 2, FALSE)</f>
        <v>#N/A</v>
      </c>
      <c r="H1341" s="194" t="str">
        <f>REPLACE(SUBSTITUTE(SUBSTITUTE(SUBSTITUTE(SUBSTITUTE(SUBSTITUTE(TRIM(RTATimings[[#This Row],[Dep Txt]]), ": ",":"), "a.m", "AM",1), "p.m", "PM"),"  AM"," AM"),"  PM", " PM"), 9,100,"")</f>
        <v/>
      </c>
      <c r="I1341" s="195" t="e">
        <f>TIMEVALUE(RTATimings[[#This Row],[Dep Tm Txt]])</f>
        <v>#VALUE!</v>
      </c>
      <c r="N13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42" spans="1:14" x14ac:dyDescent="0.35">
      <c r="A1342" s="113"/>
      <c r="B1342" s="119"/>
      <c r="C1342" s="119"/>
      <c r="D1342" s="185" t="e">
        <f>IF(ISBLANK(RTATimings[[#This Row],[Vehicle No.]]), VLOOKUP(RTATimings[[#This Row],[Rotation Group]], Table9[#All], 4, FALSE), VLOOKUP(RTATimings[[#This Row],[Vehicle No.]], VehLicense,2,FALSE))</f>
        <v>#N/A</v>
      </c>
      <c r="E1342" s="126"/>
      <c r="F1342" s="185" t="e">
        <f>VLOOKUP(RTATimings[[#This Row],[Route Code]], TrueRouteCodes[], 2, FALSE)</f>
        <v>#N/A</v>
      </c>
      <c r="H1342" s="194" t="str">
        <f>REPLACE(SUBSTITUTE(SUBSTITUTE(SUBSTITUTE(SUBSTITUTE(SUBSTITUTE(TRIM(RTATimings[[#This Row],[Dep Txt]]), ": ",":"), "a.m", "AM",1), "p.m", "PM"),"  AM"," AM"),"  PM", " PM"), 9,100,"")</f>
        <v/>
      </c>
      <c r="I1342" s="195" t="e">
        <f>TIMEVALUE(RTATimings[[#This Row],[Dep Tm Txt]])</f>
        <v>#VALUE!</v>
      </c>
      <c r="N13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43" spans="1:14" x14ac:dyDescent="0.35">
      <c r="A1343" s="113"/>
      <c r="B1343" s="119"/>
      <c r="C1343" s="119"/>
      <c r="D1343" s="185" t="e">
        <f>IF(ISBLANK(RTATimings[[#This Row],[Vehicle No.]]), VLOOKUP(RTATimings[[#This Row],[Rotation Group]], Table9[#All], 4, FALSE), VLOOKUP(RTATimings[[#This Row],[Vehicle No.]], VehLicense,2,FALSE))</f>
        <v>#N/A</v>
      </c>
      <c r="E1343" s="126"/>
      <c r="F1343" s="185" t="e">
        <f>VLOOKUP(RTATimings[[#This Row],[Route Code]], TrueRouteCodes[], 2, FALSE)</f>
        <v>#N/A</v>
      </c>
      <c r="H1343" s="194" t="str">
        <f>REPLACE(SUBSTITUTE(SUBSTITUTE(SUBSTITUTE(SUBSTITUTE(SUBSTITUTE(TRIM(RTATimings[[#This Row],[Dep Txt]]), ": ",":"), "a.m", "AM",1), "p.m", "PM"),"  AM"," AM"),"  PM", " PM"), 9,100,"")</f>
        <v/>
      </c>
      <c r="I1343" s="195" t="e">
        <f>TIMEVALUE(RTATimings[[#This Row],[Dep Tm Txt]])</f>
        <v>#VALUE!</v>
      </c>
      <c r="N13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44" spans="1:14" x14ac:dyDescent="0.35">
      <c r="A1344" s="113"/>
      <c r="B1344" s="119"/>
      <c r="C1344" s="119"/>
      <c r="D1344" s="185" t="e">
        <f>IF(ISBLANK(RTATimings[[#This Row],[Vehicle No.]]), VLOOKUP(RTATimings[[#This Row],[Rotation Group]], Table9[#All], 4, FALSE), VLOOKUP(RTATimings[[#This Row],[Vehicle No.]], VehLicense,2,FALSE))</f>
        <v>#N/A</v>
      </c>
      <c r="E1344" s="126"/>
      <c r="F1344" s="185" t="e">
        <f>VLOOKUP(RTATimings[[#This Row],[Route Code]], TrueRouteCodes[], 2, FALSE)</f>
        <v>#N/A</v>
      </c>
      <c r="H1344" s="194" t="str">
        <f>REPLACE(SUBSTITUTE(SUBSTITUTE(SUBSTITUTE(SUBSTITUTE(SUBSTITUTE(TRIM(RTATimings[[#This Row],[Dep Txt]]), ": ",":"), "a.m", "AM",1), "p.m", "PM"),"  AM"," AM"),"  PM", " PM"), 9,100,"")</f>
        <v/>
      </c>
      <c r="I1344" s="195" t="e">
        <f>TIMEVALUE(RTATimings[[#This Row],[Dep Tm Txt]])</f>
        <v>#VALUE!</v>
      </c>
      <c r="N13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45" spans="1:14" x14ac:dyDescent="0.35">
      <c r="A1345" s="113"/>
      <c r="B1345" s="119"/>
      <c r="C1345" s="119"/>
      <c r="D1345" s="185" t="e">
        <f>IF(ISBLANK(RTATimings[[#This Row],[Vehicle No.]]), VLOOKUP(RTATimings[[#This Row],[Rotation Group]], Table9[#All], 4, FALSE), VLOOKUP(RTATimings[[#This Row],[Vehicle No.]], VehLicense,2,FALSE))</f>
        <v>#N/A</v>
      </c>
      <c r="E1345" s="126"/>
      <c r="F1345" s="185" t="e">
        <f>VLOOKUP(RTATimings[[#This Row],[Route Code]], TrueRouteCodes[], 2, FALSE)</f>
        <v>#N/A</v>
      </c>
      <c r="H1345" s="194" t="str">
        <f>REPLACE(SUBSTITUTE(SUBSTITUTE(SUBSTITUTE(SUBSTITUTE(SUBSTITUTE(TRIM(RTATimings[[#This Row],[Dep Txt]]), ": ",":"), "a.m", "AM",1), "p.m", "PM"),"  AM"," AM"),"  PM", " PM"), 9,100,"")</f>
        <v/>
      </c>
      <c r="I1345" s="195" t="e">
        <f>TIMEVALUE(RTATimings[[#This Row],[Dep Tm Txt]])</f>
        <v>#VALUE!</v>
      </c>
      <c r="N13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46" spans="1:14" x14ac:dyDescent="0.35">
      <c r="A1346" s="113"/>
      <c r="B1346" s="119"/>
      <c r="C1346" s="119"/>
      <c r="D1346" s="185" t="e">
        <f>IF(ISBLANK(RTATimings[[#This Row],[Vehicle No.]]), VLOOKUP(RTATimings[[#This Row],[Rotation Group]], Table9[#All], 4, FALSE), VLOOKUP(RTATimings[[#This Row],[Vehicle No.]], VehLicense,2,FALSE))</f>
        <v>#N/A</v>
      </c>
      <c r="E1346" s="126"/>
      <c r="F1346" s="185" t="e">
        <f>VLOOKUP(RTATimings[[#This Row],[Route Code]], TrueRouteCodes[], 2, FALSE)</f>
        <v>#N/A</v>
      </c>
      <c r="H1346" s="194" t="str">
        <f>REPLACE(SUBSTITUTE(SUBSTITUTE(SUBSTITUTE(SUBSTITUTE(SUBSTITUTE(TRIM(RTATimings[[#This Row],[Dep Txt]]), ": ",":"), "a.m", "AM",1), "p.m", "PM"),"  AM"," AM"),"  PM", " PM"), 9,100,"")</f>
        <v/>
      </c>
      <c r="I1346" s="195" t="e">
        <f>TIMEVALUE(RTATimings[[#This Row],[Dep Tm Txt]])</f>
        <v>#VALUE!</v>
      </c>
      <c r="N13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47" spans="1:14" x14ac:dyDescent="0.35">
      <c r="A1347" s="113"/>
      <c r="B1347" s="119"/>
      <c r="C1347" s="119"/>
      <c r="D1347" s="185" t="e">
        <f>IF(ISBLANK(RTATimings[[#This Row],[Vehicle No.]]), VLOOKUP(RTATimings[[#This Row],[Rotation Group]], Table9[#All], 4, FALSE), VLOOKUP(RTATimings[[#This Row],[Vehicle No.]], VehLicense,2,FALSE))</f>
        <v>#N/A</v>
      </c>
      <c r="E1347" s="126"/>
      <c r="F1347" s="185" t="e">
        <f>VLOOKUP(RTATimings[[#This Row],[Route Code]], TrueRouteCodes[], 2, FALSE)</f>
        <v>#N/A</v>
      </c>
      <c r="H1347" s="194" t="str">
        <f>REPLACE(SUBSTITUTE(SUBSTITUTE(SUBSTITUTE(SUBSTITUTE(SUBSTITUTE(TRIM(RTATimings[[#This Row],[Dep Txt]]), ": ",":"), "a.m", "AM",1), "p.m", "PM"),"  AM"," AM"),"  PM", " PM"), 9,100,"")</f>
        <v/>
      </c>
      <c r="I1347" s="195" t="e">
        <f>TIMEVALUE(RTATimings[[#This Row],[Dep Tm Txt]])</f>
        <v>#VALUE!</v>
      </c>
      <c r="N13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48" spans="1:14" x14ac:dyDescent="0.35">
      <c r="A1348" s="113"/>
      <c r="B1348" s="119"/>
      <c r="C1348" s="119"/>
      <c r="D1348" s="185" t="e">
        <f>IF(ISBLANK(RTATimings[[#This Row],[Vehicle No.]]), VLOOKUP(RTATimings[[#This Row],[Rotation Group]], Table9[#All], 4, FALSE), VLOOKUP(RTATimings[[#This Row],[Vehicle No.]], VehLicense,2,FALSE))</f>
        <v>#N/A</v>
      </c>
      <c r="E1348" s="126"/>
      <c r="F1348" s="185" t="e">
        <f>VLOOKUP(RTATimings[[#This Row],[Route Code]], TrueRouteCodes[], 2, FALSE)</f>
        <v>#N/A</v>
      </c>
      <c r="H1348" s="194" t="str">
        <f>REPLACE(SUBSTITUTE(SUBSTITUTE(SUBSTITUTE(SUBSTITUTE(SUBSTITUTE(TRIM(RTATimings[[#This Row],[Dep Txt]]), ": ",":"), "a.m", "AM",1), "p.m", "PM"),"  AM"," AM"),"  PM", " PM"), 9,100,"")</f>
        <v/>
      </c>
      <c r="I1348" s="195" t="e">
        <f>TIMEVALUE(RTATimings[[#This Row],[Dep Tm Txt]])</f>
        <v>#VALUE!</v>
      </c>
      <c r="N13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49" spans="1:14" x14ac:dyDescent="0.35">
      <c r="A1349" s="113"/>
      <c r="B1349" s="119"/>
      <c r="C1349" s="119"/>
      <c r="D1349" s="185" t="e">
        <f>IF(ISBLANK(RTATimings[[#This Row],[Vehicle No.]]), VLOOKUP(RTATimings[[#This Row],[Rotation Group]], Table9[#All], 4, FALSE), VLOOKUP(RTATimings[[#This Row],[Vehicle No.]], VehLicense,2,FALSE))</f>
        <v>#N/A</v>
      </c>
      <c r="E1349" s="126"/>
      <c r="F1349" s="185" t="e">
        <f>VLOOKUP(RTATimings[[#This Row],[Route Code]], TrueRouteCodes[], 2, FALSE)</f>
        <v>#N/A</v>
      </c>
      <c r="H1349" s="194" t="str">
        <f>REPLACE(SUBSTITUTE(SUBSTITUTE(SUBSTITUTE(SUBSTITUTE(SUBSTITUTE(TRIM(RTATimings[[#This Row],[Dep Txt]]), ": ",":"), "a.m", "AM",1), "p.m", "PM"),"  AM"," AM"),"  PM", " PM"), 9,100,"")</f>
        <v/>
      </c>
      <c r="I1349" s="195" t="e">
        <f>TIMEVALUE(RTATimings[[#This Row],[Dep Tm Txt]])</f>
        <v>#VALUE!</v>
      </c>
      <c r="N13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50" spans="1:14" x14ac:dyDescent="0.35">
      <c r="A1350" s="113"/>
      <c r="B1350" s="119"/>
      <c r="C1350" s="119"/>
      <c r="D1350" s="185" t="e">
        <f>IF(ISBLANK(RTATimings[[#This Row],[Vehicle No.]]), VLOOKUP(RTATimings[[#This Row],[Rotation Group]], Table9[#All], 4, FALSE), VLOOKUP(RTATimings[[#This Row],[Vehicle No.]], VehLicense,2,FALSE))</f>
        <v>#N/A</v>
      </c>
      <c r="E1350" s="126"/>
      <c r="F1350" s="185" t="e">
        <f>VLOOKUP(RTATimings[[#This Row],[Route Code]], TrueRouteCodes[], 2, FALSE)</f>
        <v>#N/A</v>
      </c>
      <c r="H1350" s="194" t="str">
        <f>REPLACE(SUBSTITUTE(SUBSTITUTE(SUBSTITUTE(SUBSTITUTE(SUBSTITUTE(TRIM(RTATimings[[#This Row],[Dep Txt]]), ": ",":"), "a.m", "AM",1), "p.m", "PM"),"  AM"," AM"),"  PM", " PM"), 9,100,"")</f>
        <v/>
      </c>
      <c r="I1350" s="195" t="e">
        <f>TIMEVALUE(RTATimings[[#This Row],[Dep Tm Txt]])</f>
        <v>#VALUE!</v>
      </c>
      <c r="N13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51" spans="1:14" x14ac:dyDescent="0.35">
      <c r="A1351" s="113"/>
      <c r="B1351" s="119"/>
      <c r="C1351" s="119"/>
      <c r="D1351" s="185" t="e">
        <f>IF(ISBLANK(RTATimings[[#This Row],[Vehicle No.]]), VLOOKUP(RTATimings[[#This Row],[Rotation Group]], Table9[#All], 4, FALSE), VLOOKUP(RTATimings[[#This Row],[Vehicle No.]], VehLicense,2,FALSE))</f>
        <v>#N/A</v>
      </c>
      <c r="E1351" s="126"/>
      <c r="F1351" s="185" t="e">
        <f>VLOOKUP(RTATimings[[#This Row],[Route Code]], TrueRouteCodes[], 2, FALSE)</f>
        <v>#N/A</v>
      </c>
      <c r="H1351" s="194" t="str">
        <f>REPLACE(SUBSTITUTE(SUBSTITUTE(SUBSTITUTE(SUBSTITUTE(SUBSTITUTE(TRIM(RTATimings[[#This Row],[Dep Txt]]), ": ",":"), "a.m", "AM",1), "p.m", "PM"),"  AM"," AM"),"  PM", " PM"), 9,100,"")</f>
        <v/>
      </c>
      <c r="I1351" s="195" t="e">
        <f>TIMEVALUE(RTATimings[[#This Row],[Dep Tm Txt]])</f>
        <v>#VALUE!</v>
      </c>
      <c r="N13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52" spans="1:14" x14ac:dyDescent="0.35">
      <c r="A1352" s="113"/>
      <c r="B1352" s="119"/>
      <c r="C1352" s="119"/>
      <c r="D1352" s="185" t="e">
        <f>IF(ISBLANK(RTATimings[[#This Row],[Vehicle No.]]), VLOOKUP(RTATimings[[#This Row],[Rotation Group]], Table9[#All], 4, FALSE), VLOOKUP(RTATimings[[#This Row],[Vehicle No.]], VehLicense,2,FALSE))</f>
        <v>#N/A</v>
      </c>
      <c r="E1352" s="126"/>
      <c r="F1352" s="185" t="e">
        <f>VLOOKUP(RTATimings[[#This Row],[Route Code]], TrueRouteCodes[], 2, FALSE)</f>
        <v>#N/A</v>
      </c>
      <c r="H1352" s="194" t="str">
        <f>REPLACE(SUBSTITUTE(SUBSTITUTE(SUBSTITUTE(SUBSTITUTE(SUBSTITUTE(TRIM(RTATimings[[#This Row],[Dep Txt]]), ": ",":"), "a.m", "AM",1), "p.m", "PM"),"  AM"," AM"),"  PM", " PM"), 9,100,"")</f>
        <v/>
      </c>
      <c r="I1352" s="195" t="e">
        <f>TIMEVALUE(RTATimings[[#This Row],[Dep Tm Txt]])</f>
        <v>#VALUE!</v>
      </c>
      <c r="N13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53" spans="1:14" x14ac:dyDescent="0.35">
      <c r="A1353" s="113"/>
      <c r="B1353" s="119"/>
      <c r="C1353" s="119"/>
      <c r="D1353" s="185" t="e">
        <f>IF(ISBLANK(RTATimings[[#This Row],[Vehicle No.]]), VLOOKUP(RTATimings[[#This Row],[Rotation Group]], Table9[#All], 4, FALSE), VLOOKUP(RTATimings[[#This Row],[Vehicle No.]], VehLicense,2,FALSE))</f>
        <v>#N/A</v>
      </c>
      <c r="E1353" s="126"/>
      <c r="F1353" s="185" t="e">
        <f>VLOOKUP(RTATimings[[#This Row],[Route Code]], TrueRouteCodes[], 2, FALSE)</f>
        <v>#N/A</v>
      </c>
      <c r="H1353" s="194" t="str">
        <f>REPLACE(SUBSTITUTE(SUBSTITUTE(SUBSTITUTE(SUBSTITUTE(SUBSTITUTE(TRIM(RTATimings[[#This Row],[Dep Txt]]), ": ",":"), "a.m", "AM",1), "p.m", "PM"),"  AM"," AM"),"  PM", " PM"), 9,100,"")</f>
        <v/>
      </c>
      <c r="I1353" s="195" t="e">
        <f>TIMEVALUE(RTATimings[[#This Row],[Dep Tm Txt]])</f>
        <v>#VALUE!</v>
      </c>
      <c r="N13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54" spans="1:14" x14ac:dyDescent="0.35">
      <c r="A1354" s="113"/>
      <c r="B1354" s="119"/>
      <c r="C1354" s="119"/>
      <c r="D1354" s="185" t="e">
        <f>IF(ISBLANK(RTATimings[[#This Row],[Vehicle No.]]), VLOOKUP(RTATimings[[#This Row],[Rotation Group]], Table9[#All], 4, FALSE), VLOOKUP(RTATimings[[#This Row],[Vehicle No.]], VehLicense,2,FALSE))</f>
        <v>#N/A</v>
      </c>
      <c r="E1354" s="126"/>
      <c r="F1354" s="185" t="e">
        <f>VLOOKUP(RTATimings[[#This Row],[Route Code]], TrueRouteCodes[], 2, FALSE)</f>
        <v>#N/A</v>
      </c>
      <c r="H1354" s="194" t="str">
        <f>REPLACE(SUBSTITUTE(SUBSTITUTE(SUBSTITUTE(SUBSTITUTE(SUBSTITUTE(TRIM(RTATimings[[#This Row],[Dep Txt]]), ": ",":"), "a.m", "AM",1), "p.m", "PM"),"  AM"," AM"),"  PM", " PM"), 9,100,"")</f>
        <v/>
      </c>
      <c r="I1354" s="195" t="e">
        <f>TIMEVALUE(RTATimings[[#This Row],[Dep Tm Txt]])</f>
        <v>#VALUE!</v>
      </c>
      <c r="N13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55" spans="1:14" x14ac:dyDescent="0.35">
      <c r="A1355" s="113"/>
      <c r="B1355" s="119"/>
      <c r="C1355" s="119"/>
      <c r="D1355" s="185" t="e">
        <f>IF(ISBLANK(RTATimings[[#This Row],[Vehicle No.]]), VLOOKUP(RTATimings[[#This Row],[Rotation Group]], Table9[#All], 4, FALSE), VLOOKUP(RTATimings[[#This Row],[Vehicle No.]], VehLicense,2,FALSE))</f>
        <v>#N/A</v>
      </c>
      <c r="E1355" s="126"/>
      <c r="F1355" s="185" t="e">
        <f>VLOOKUP(RTATimings[[#This Row],[Route Code]], TrueRouteCodes[], 2, FALSE)</f>
        <v>#N/A</v>
      </c>
      <c r="H1355" s="194" t="str">
        <f>REPLACE(SUBSTITUTE(SUBSTITUTE(SUBSTITUTE(SUBSTITUTE(SUBSTITUTE(TRIM(RTATimings[[#This Row],[Dep Txt]]), ": ",":"), "a.m", "AM",1), "p.m", "PM"),"  AM"," AM"),"  PM", " PM"), 9,100,"")</f>
        <v/>
      </c>
      <c r="I1355" s="195" t="e">
        <f>TIMEVALUE(RTATimings[[#This Row],[Dep Tm Txt]])</f>
        <v>#VALUE!</v>
      </c>
      <c r="N13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56" spans="1:14" x14ac:dyDescent="0.35">
      <c r="A1356" s="113"/>
      <c r="B1356" s="119"/>
      <c r="C1356" s="119"/>
      <c r="D1356" s="185" t="e">
        <f>IF(ISBLANK(RTATimings[[#This Row],[Vehicle No.]]), VLOOKUP(RTATimings[[#This Row],[Rotation Group]], Table9[#All], 4, FALSE), VLOOKUP(RTATimings[[#This Row],[Vehicle No.]], VehLicense,2,FALSE))</f>
        <v>#N/A</v>
      </c>
      <c r="E1356" s="126"/>
      <c r="F1356" s="185" t="e">
        <f>VLOOKUP(RTATimings[[#This Row],[Route Code]], TrueRouteCodes[], 2, FALSE)</f>
        <v>#N/A</v>
      </c>
      <c r="H1356" s="194" t="str">
        <f>REPLACE(SUBSTITUTE(SUBSTITUTE(SUBSTITUTE(SUBSTITUTE(SUBSTITUTE(TRIM(RTATimings[[#This Row],[Dep Txt]]), ": ",":"), "a.m", "AM",1), "p.m", "PM"),"  AM"," AM"),"  PM", " PM"), 9,100,"")</f>
        <v/>
      </c>
      <c r="I1356" s="195" t="e">
        <f>TIMEVALUE(RTATimings[[#This Row],[Dep Tm Txt]])</f>
        <v>#VALUE!</v>
      </c>
      <c r="N13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57" spans="1:14" x14ac:dyDescent="0.35">
      <c r="A1357" s="113"/>
      <c r="B1357" s="119"/>
      <c r="C1357" s="119"/>
      <c r="D1357" s="185" t="e">
        <f>IF(ISBLANK(RTATimings[[#This Row],[Vehicle No.]]), VLOOKUP(RTATimings[[#This Row],[Rotation Group]], Table9[#All], 4, FALSE), VLOOKUP(RTATimings[[#This Row],[Vehicle No.]], VehLicense,2,FALSE))</f>
        <v>#N/A</v>
      </c>
      <c r="E1357" s="126"/>
      <c r="F1357" s="185" t="e">
        <f>VLOOKUP(RTATimings[[#This Row],[Route Code]], TrueRouteCodes[], 2, FALSE)</f>
        <v>#N/A</v>
      </c>
      <c r="H1357" s="194" t="str">
        <f>REPLACE(SUBSTITUTE(SUBSTITUTE(SUBSTITUTE(SUBSTITUTE(SUBSTITUTE(TRIM(RTATimings[[#This Row],[Dep Txt]]), ": ",":"), "a.m", "AM",1), "p.m", "PM"),"  AM"," AM"),"  PM", " PM"), 9,100,"")</f>
        <v/>
      </c>
      <c r="I1357" s="195" t="e">
        <f>TIMEVALUE(RTATimings[[#This Row],[Dep Tm Txt]])</f>
        <v>#VALUE!</v>
      </c>
      <c r="N13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58" spans="1:14" x14ac:dyDescent="0.35">
      <c r="A1358" s="113"/>
      <c r="B1358" s="119"/>
      <c r="C1358" s="119"/>
      <c r="D1358" s="185" t="e">
        <f>IF(ISBLANK(RTATimings[[#This Row],[Vehicle No.]]), VLOOKUP(RTATimings[[#This Row],[Rotation Group]], Table9[#All], 4, FALSE), VLOOKUP(RTATimings[[#This Row],[Vehicle No.]], VehLicense,2,FALSE))</f>
        <v>#N/A</v>
      </c>
      <c r="E1358" s="126"/>
      <c r="F1358" s="185" t="e">
        <f>VLOOKUP(RTATimings[[#This Row],[Route Code]], TrueRouteCodes[], 2, FALSE)</f>
        <v>#N/A</v>
      </c>
      <c r="H1358" s="194" t="str">
        <f>REPLACE(SUBSTITUTE(SUBSTITUTE(SUBSTITUTE(SUBSTITUTE(SUBSTITUTE(TRIM(RTATimings[[#This Row],[Dep Txt]]), ": ",":"), "a.m", "AM",1), "p.m", "PM"),"  AM"," AM"),"  PM", " PM"), 9,100,"")</f>
        <v/>
      </c>
      <c r="I1358" s="195" t="e">
        <f>TIMEVALUE(RTATimings[[#This Row],[Dep Tm Txt]])</f>
        <v>#VALUE!</v>
      </c>
      <c r="N13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59" spans="1:14" x14ac:dyDescent="0.35">
      <c r="A1359" s="113"/>
      <c r="B1359" s="119"/>
      <c r="C1359" s="119"/>
      <c r="D1359" s="185" t="e">
        <f>IF(ISBLANK(RTATimings[[#This Row],[Vehicle No.]]), VLOOKUP(RTATimings[[#This Row],[Rotation Group]], Table9[#All], 4, FALSE), VLOOKUP(RTATimings[[#This Row],[Vehicle No.]], VehLicense,2,FALSE))</f>
        <v>#N/A</v>
      </c>
      <c r="E1359" s="126"/>
      <c r="F1359" s="185" t="e">
        <f>VLOOKUP(RTATimings[[#This Row],[Route Code]], TrueRouteCodes[], 2, FALSE)</f>
        <v>#N/A</v>
      </c>
      <c r="H1359" s="194" t="str">
        <f>REPLACE(SUBSTITUTE(SUBSTITUTE(SUBSTITUTE(SUBSTITUTE(SUBSTITUTE(TRIM(RTATimings[[#This Row],[Dep Txt]]), ": ",":"), "a.m", "AM",1), "p.m", "PM"),"  AM"," AM"),"  PM", " PM"), 9,100,"")</f>
        <v/>
      </c>
      <c r="I1359" s="195" t="e">
        <f>TIMEVALUE(RTATimings[[#This Row],[Dep Tm Txt]])</f>
        <v>#VALUE!</v>
      </c>
      <c r="N13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60" spans="1:14" x14ac:dyDescent="0.35">
      <c r="A1360" s="113"/>
      <c r="B1360" s="119"/>
      <c r="C1360" s="119"/>
      <c r="D1360" s="185" t="e">
        <f>IF(ISBLANK(RTATimings[[#This Row],[Vehicle No.]]), VLOOKUP(RTATimings[[#This Row],[Rotation Group]], Table9[#All], 4, FALSE), VLOOKUP(RTATimings[[#This Row],[Vehicle No.]], VehLicense,2,FALSE))</f>
        <v>#N/A</v>
      </c>
      <c r="E1360" s="126"/>
      <c r="F1360" s="185" t="e">
        <f>VLOOKUP(RTATimings[[#This Row],[Route Code]], TrueRouteCodes[], 2, FALSE)</f>
        <v>#N/A</v>
      </c>
      <c r="H1360" s="194" t="str">
        <f>REPLACE(SUBSTITUTE(SUBSTITUTE(SUBSTITUTE(SUBSTITUTE(SUBSTITUTE(TRIM(RTATimings[[#This Row],[Dep Txt]]), ": ",":"), "a.m", "AM",1), "p.m", "PM"),"  AM"," AM"),"  PM", " PM"), 9,100,"")</f>
        <v/>
      </c>
      <c r="I1360" s="195" t="e">
        <f>TIMEVALUE(RTATimings[[#This Row],[Dep Tm Txt]])</f>
        <v>#VALUE!</v>
      </c>
      <c r="N13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61" spans="1:14" x14ac:dyDescent="0.35">
      <c r="A1361" s="113"/>
      <c r="B1361" s="119"/>
      <c r="C1361" s="119"/>
      <c r="D1361" s="185" t="e">
        <f>IF(ISBLANK(RTATimings[[#This Row],[Vehicle No.]]), VLOOKUP(RTATimings[[#This Row],[Rotation Group]], Table9[#All], 4, FALSE), VLOOKUP(RTATimings[[#This Row],[Vehicle No.]], VehLicense,2,FALSE))</f>
        <v>#N/A</v>
      </c>
      <c r="E1361" s="126"/>
      <c r="F1361" s="185" t="e">
        <f>VLOOKUP(RTATimings[[#This Row],[Route Code]], TrueRouteCodes[], 2, FALSE)</f>
        <v>#N/A</v>
      </c>
      <c r="H1361" s="194" t="str">
        <f>REPLACE(SUBSTITUTE(SUBSTITUTE(SUBSTITUTE(SUBSTITUTE(SUBSTITUTE(TRIM(RTATimings[[#This Row],[Dep Txt]]), ": ",":"), "a.m", "AM",1), "p.m", "PM"),"  AM"," AM"),"  PM", " PM"), 9,100,"")</f>
        <v/>
      </c>
      <c r="I1361" s="195" t="e">
        <f>TIMEVALUE(RTATimings[[#This Row],[Dep Tm Txt]])</f>
        <v>#VALUE!</v>
      </c>
      <c r="N13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62" spans="1:14" x14ac:dyDescent="0.35">
      <c r="A1362" s="113"/>
      <c r="B1362" s="119"/>
      <c r="C1362" s="119"/>
      <c r="D1362" s="185" t="e">
        <f>IF(ISBLANK(RTATimings[[#This Row],[Vehicle No.]]), VLOOKUP(RTATimings[[#This Row],[Rotation Group]], Table9[#All], 4, FALSE), VLOOKUP(RTATimings[[#This Row],[Vehicle No.]], VehLicense,2,FALSE))</f>
        <v>#N/A</v>
      </c>
      <c r="E1362" s="126"/>
      <c r="F1362" s="185" t="e">
        <f>VLOOKUP(RTATimings[[#This Row],[Route Code]], TrueRouteCodes[], 2, FALSE)</f>
        <v>#N/A</v>
      </c>
      <c r="H1362" s="194" t="str">
        <f>REPLACE(SUBSTITUTE(SUBSTITUTE(SUBSTITUTE(SUBSTITUTE(SUBSTITUTE(TRIM(RTATimings[[#This Row],[Dep Txt]]), ": ",":"), "a.m", "AM",1), "p.m", "PM"),"  AM"," AM"),"  PM", " PM"), 9,100,"")</f>
        <v/>
      </c>
      <c r="I1362" s="195" t="e">
        <f>TIMEVALUE(RTATimings[[#This Row],[Dep Tm Txt]])</f>
        <v>#VALUE!</v>
      </c>
      <c r="N13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63" spans="1:14" x14ac:dyDescent="0.35">
      <c r="A1363" s="113"/>
      <c r="B1363" s="119"/>
      <c r="C1363" s="119"/>
      <c r="D1363" s="185" t="e">
        <f>IF(ISBLANK(RTATimings[[#This Row],[Vehicle No.]]), VLOOKUP(RTATimings[[#This Row],[Rotation Group]], Table9[#All], 4, FALSE), VLOOKUP(RTATimings[[#This Row],[Vehicle No.]], VehLicense,2,FALSE))</f>
        <v>#N/A</v>
      </c>
      <c r="E1363" s="126"/>
      <c r="F1363" s="185" t="e">
        <f>VLOOKUP(RTATimings[[#This Row],[Route Code]], TrueRouteCodes[], 2, FALSE)</f>
        <v>#N/A</v>
      </c>
      <c r="H1363" s="194" t="str">
        <f>REPLACE(SUBSTITUTE(SUBSTITUTE(SUBSTITUTE(SUBSTITUTE(SUBSTITUTE(TRIM(RTATimings[[#This Row],[Dep Txt]]), ": ",":"), "a.m", "AM",1), "p.m", "PM"),"  AM"," AM"),"  PM", " PM"), 9,100,"")</f>
        <v/>
      </c>
      <c r="I1363" s="195" t="e">
        <f>TIMEVALUE(RTATimings[[#This Row],[Dep Tm Txt]])</f>
        <v>#VALUE!</v>
      </c>
      <c r="N13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64" spans="1:14" x14ac:dyDescent="0.35">
      <c r="A1364" s="113"/>
      <c r="B1364" s="119"/>
      <c r="C1364" s="119"/>
      <c r="D1364" s="185" t="e">
        <f>IF(ISBLANK(RTATimings[[#This Row],[Vehicle No.]]), VLOOKUP(RTATimings[[#This Row],[Rotation Group]], Table9[#All], 4, FALSE), VLOOKUP(RTATimings[[#This Row],[Vehicle No.]], VehLicense,2,FALSE))</f>
        <v>#N/A</v>
      </c>
      <c r="E1364" s="126"/>
      <c r="F1364" s="185" t="e">
        <f>VLOOKUP(RTATimings[[#This Row],[Route Code]], TrueRouteCodes[], 2, FALSE)</f>
        <v>#N/A</v>
      </c>
      <c r="H1364" s="194" t="str">
        <f>REPLACE(SUBSTITUTE(SUBSTITUTE(SUBSTITUTE(SUBSTITUTE(SUBSTITUTE(TRIM(RTATimings[[#This Row],[Dep Txt]]), ": ",":"), "a.m", "AM",1), "p.m", "PM"),"  AM"," AM"),"  PM", " PM"), 9,100,"")</f>
        <v/>
      </c>
      <c r="I1364" s="195" t="e">
        <f>TIMEVALUE(RTATimings[[#This Row],[Dep Tm Txt]])</f>
        <v>#VALUE!</v>
      </c>
      <c r="N13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65" spans="1:14" x14ac:dyDescent="0.35">
      <c r="A1365" s="113"/>
      <c r="B1365" s="119"/>
      <c r="C1365" s="119"/>
      <c r="D1365" s="185" t="e">
        <f>IF(ISBLANK(RTATimings[[#This Row],[Vehicle No.]]), VLOOKUP(RTATimings[[#This Row],[Rotation Group]], Table9[#All], 4, FALSE), VLOOKUP(RTATimings[[#This Row],[Vehicle No.]], VehLicense,2,FALSE))</f>
        <v>#N/A</v>
      </c>
      <c r="E1365" s="126"/>
      <c r="F1365" s="185" t="e">
        <f>VLOOKUP(RTATimings[[#This Row],[Route Code]], TrueRouteCodes[], 2, FALSE)</f>
        <v>#N/A</v>
      </c>
      <c r="H1365" s="194" t="str">
        <f>REPLACE(SUBSTITUTE(SUBSTITUTE(SUBSTITUTE(SUBSTITUTE(SUBSTITUTE(TRIM(RTATimings[[#This Row],[Dep Txt]]), ": ",":"), "a.m", "AM",1), "p.m", "PM"),"  AM"," AM"),"  PM", " PM"), 9,100,"")</f>
        <v/>
      </c>
      <c r="I1365" s="195" t="e">
        <f>TIMEVALUE(RTATimings[[#This Row],[Dep Tm Txt]])</f>
        <v>#VALUE!</v>
      </c>
      <c r="N13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66" spans="1:14" x14ac:dyDescent="0.35">
      <c r="A1366" s="113"/>
      <c r="B1366" s="119"/>
      <c r="C1366" s="119"/>
      <c r="D1366" s="185" t="e">
        <f>IF(ISBLANK(RTATimings[[#This Row],[Vehicle No.]]), VLOOKUP(RTATimings[[#This Row],[Rotation Group]], Table9[#All], 4, FALSE), VLOOKUP(RTATimings[[#This Row],[Vehicle No.]], VehLicense,2,FALSE))</f>
        <v>#N/A</v>
      </c>
      <c r="E1366" s="126"/>
      <c r="F1366" s="185" t="e">
        <f>VLOOKUP(RTATimings[[#This Row],[Route Code]], TrueRouteCodes[], 2, FALSE)</f>
        <v>#N/A</v>
      </c>
      <c r="H1366" s="194" t="str">
        <f>REPLACE(SUBSTITUTE(SUBSTITUTE(SUBSTITUTE(SUBSTITUTE(SUBSTITUTE(TRIM(RTATimings[[#This Row],[Dep Txt]]), ": ",":"), "a.m", "AM",1), "p.m", "PM"),"  AM"," AM"),"  PM", " PM"), 9,100,"")</f>
        <v/>
      </c>
      <c r="I1366" s="195" t="e">
        <f>TIMEVALUE(RTATimings[[#This Row],[Dep Tm Txt]])</f>
        <v>#VALUE!</v>
      </c>
      <c r="N13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67" spans="1:14" x14ac:dyDescent="0.35">
      <c r="A1367" s="113"/>
      <c r="B1367" s="119"/>
      <c r="C1367" s="119"/>
      <c r="D1367" s="185" t="e">
        <f>IF(ISBLANK(RTATimings[[#This Row],[Vehicle No.]]), VLOOKUP(RTATimings[[#This Row],[Rotation Group]], Table9[#All], 4, FALSE), VLOOKUP(RTATimings[[#This Row],[Vehicle No.]], VehLicense,2,FALSE))</f>
        <v>#N/A</v>
      </c>
      <c r="E1367" s="126"/>
      <c r="F1367" s="185" t="e">
        <f>VLOOKUP(RTATimings[[#This Row],[Route Code]], TrueRouteCodes[], 2, FALSE)</f>
        <v>#N/A</v>
      </c>
      <c r="H1367" s="194" t="str">
        <f>REPLACE(SUBSTITUTE(SUBSTITUTE(SUBSTITUTE(SUBSTITUTE(SUBSTITUTE(TRIM(RTATimings[[#This Row],[Dep Txt]]), ": ",":"), "a.m", "AM",1), "p.m", "PM"),"  AM"," AM"),"  PM", " PM"), 9,100,"")</f>
        <v/>
      </c>
      <c r="I1367" s="195" t="e">
        <f>TIMEVALUE(RTATimings[[#This Row],[Dep Tm Txt]])</f>
        <v>#VALUE!</v>
      </c>
      <c r="N13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68" spans="1:14" x14ac:dyDescent="0.35">
      <c r="A1368" s="113"/>
      <c r="B1368" s="119"/>
      <c r="C1368" s="119"/>
      <c r="D1368" s="185" t="e">
        <f>IF(ISBLANK(RTATimings[[#This Row],[Vehicle No.]]), VLOOKUP(RTATimings[[#This Row],[Rotation Group]], Table9[#All], 4, FALSE), VLOOKUP(RTATimings[[#This Row],[Vehicle No.]], VehLicense,2,FALSE))</f>
        <v>#N/A</v>
      </c>
      <c r="E1368" s="126"/>
      <c r="F1368" s="185" t="e">
        <f>VLOOKUP(RTATimings[[#This Row],[Route Code]], TrueRouteCodes[], 2, FALSE)</f>
        <v>#N/A</v>
      </c>
      <c r="H1368" s="194" t="str">
        <f>REPLACE(SUBSTITUTE(SUBSTITUTE(SUBSTITUTE(SUBSTITUTE(SUBSTITUTE(TRIM(RTATimings[[#This Row],[Dep Txt]]), ": ",":"), "a.m", "AM",1), "p.m", "PM"),"  AM"," AM"),"  PM", " PM"), 9,100,"")</f>
        <v/>
      </c>
      <c r="I1368" s="195" t="e">
        <f>TIMEVALUE(RTATimings[[#This Row],[Dep Tm Txt]])</f>
        <v>#VALUE!</v>
      </c>
      <c r="N13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69" spans="1:14" x14ac:dyDescent="0.35">
      <c r="A1369" s="113"/>
      <c r="B1369" s="119"/>
      <c r="C1369" s="119"/>
      <c r="D1369" s="185" t="e">
        <f>IF(ISBLANK(RTATimings[[#This Row],[Vehicle No.]]), VLOOKUP(RTATimings[[#This Row],[Rotation Group]], Table9[#All], 4, FALSE), VLOOKUP(RTATimings[[#This Row],[Vehicle No.]], VehLicense,2,FALSE))</f>
        <v>#N/A</v>
      </c>
      <c r="E1369" s="126"/>
      <c r="F1369" s="185" t="e">
        <f>VLOOKUP(RTATimings[[#This Row],[Route Code]], TrueRouteCodes[], 2, FALSE)</f>
        <v>#N/A</v>
      </c>
      <c r="H1369" s="194" t="str">
        <f>REPLACE(SUBSTITUTE(SUBSTITUTE(SUBSTITUTE(SUBSTITUTE(SUBSTITUTE(TRIM(RTATimings[[#This Row],[Dep Txt]]), ": ",":"), "a.m", "AM",1), "p.m", "PM"),"  AM"," AM"),"  PM", " PM"), 9,100,"")</f>
        <v/>
      </c>
      <c r="I1369" s="195" t="e">
        <f>TIMEVALUE(RTATimings[[#This Row],[Dep Tm Txt]])</f>
        <v>#VALUE!</v>
      </c>
      <c r="N13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70" spans="1:14" x14ac:dyDescent="0.35">
      <c r="A1370" s="113"/>
      <c r="B1370" s="119"/>
      <c r="C1370" s="119"/>
      <c r="D1370" s="185" t="e">
        <f>IF(ISBLANK(RTATimings[[#This Row],[Vehicle No.]]), VLOOKUP(RTATimings[[#This Row],[Rotation Group]], Table9[#All], 4, FALSE), VLOOKUP(RTATimings[[#This Row],[Vehicle No.]], VehLicense,2,FALSE))</f>
        <v>#N/A</v>
      </c>
      <c r="E1370" s="126"/>
      <c r="F1370" s="185" t="e">
        <f>VLOOKUP(RTATimings[[#This Row],[Route Code]], TrueRouteCodes[], 2, FALSE)</f>
        <v>#N/A</v>
      </c>
      <c r="H1370" s="194" t="str">
        <f>REPLACE(SUBSTITUTE(SUBSTITUTE(SUBSTITUTE(SUBSTITUTE(SUBSTITUTE(TRIM(RTATimings[[#This Row],[Dep Txt]]), ": ",":"), "a.m", "AM",1), "p.m", "PM"),"  AM"," AM"),"  PM", " PM"), 9,100,"")</f>
        <v/>
      </c>
      <c r="I1370" s="195" t="e">
        <f>TIMEVALUE(RTATimings[[#This Row],[Dep Tm Txt]])</f>
        <v>#VALUE!</v>
      </c>
      <c r="N13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71" spans="1:14" x14ac:dyDescent="0.35">
      <c r="A1371" s="113"/>
      <c r="B1371" s="119"/>
      <c r="C1371" s="119"/>
      <c r="D1371" s="185" t="e">
        <f>IF(ISBLANK(RTATimings[[#This Row],[Vehicle No.]]), VLOOKUP(RTATimings[[#This Row],[Rotation Group]], Table9[#All], 4, FALSE), VLOOKUP(RTATimings[[#This Row],[Vehicle No.]], VehLicense,2,FALSE))</f>
        <v>#N/A</v>
      </c>
      <c r="E1371" s="126"/>
      <c r="F1371" s="185" t="e">
        <f>VLOOKUP(RTATimings[[#This Row],[Route Code]], TrueRouteCodes[], 2, FALSE)</f>
        <v>#N/A</v>
      </c>
      <c r="H1371" s="194" t="str">
        <f>REPLACE(SUBSTITUTE(SUBSTITUTE(SUBSTITUTE(SUBSTITUTE(SUBSTITUTE(TRIM(RTATimings[[#This Row],[Dep Txt]]), ": ",":"), "a.m", "AM",1), "p.m", "PM"),"  AM"," AM"),"  PM", " PM"), 9,100,"")</f>
        <v/>
      </c>
      <c r="I1371" s="195" t="e">
        <f>TIMEVALUE(RTATimings[[#This Row],[Dep Tm Txt]])</f>
        <v>#VALUE!</v>
      </c>
      <c r="N13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72" spans="1:14" x14ac:dyDescent="0.35">
      <c r="A1372" s="113"/>
      <c r="B1372" s="119"/>
      <c r="C1372" s="119"/>
      <c r="D1372" s="185" t="e">
        <f>IF(ISBLANK(RTATimings[[#This Row],[Vehicle No.]]), VLOOKUP(RTATimings[[#This Row],[Rotation Group]], Table9[#All], 4, FALSE), VLOOKUP(RTATimings[[#This Row],[Vehicle No.]], VehLicense,2,FALSE))</f>
        <v>#N/A</v>
      </c>
      <c r="E1372" s="126"/>
      <c r="F1372" s="185" t="e">
        <f>VLOOKUP(RTATimings[[#This Row],[Route Code]], TrueRouteCodes[], 2, FALSE)</f>
        <v>#N/A</v>
      </c>
      <c r="H1372" s="194" t="str">
        <f>REPLACE(SUBSTITUTE(SUBSTITUTE(SUBSTITUTE(SUBSTITUTE(SUBSTITUTE(TRIM(RTATimings[[#This Row],[Dep Txt]]), ": ",":"), "a.m", "AM",1), "p.m", "PM"),"  AM"," AM"),"  PM", " PM"), 9,100,"")</f>
        <v/>
      </c>
      <c r="I1372" s="195" t="e">
        <f>TIMEVALUE(RTATimings[[#This Row],[Dep Tm Txt]])</f>
        <v>#VALUE!</v>
      </c>
      <c r="N13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73" spans="1:14" x14ac:dyDescent="0.35">
      <c r="A1373" s="113"/>
      <c r="B1373" s="119"/>
      <c r="C1373" s="119"/>
      <c r="D1373" s="185" t="e">
        <f>IF(ISBLANK(RTATimings[[#This Row],[Vehicle No.]]), VLOOKUP(RTATimings[[#This Row],[Rotation Group]], Table9[#All], 4, FALSE), VLOOKUP(RTATimings[[#This Row],[Vehicle No.]], VehLicense,2,FALSE))</f>
        <v>#N/A</v>
      </c>
      <c r="E1373" s="126"/>
      <c r="F1373" s="185" t="e">
        <f>VLOOKUP(RTATimings[[#This Row],[Route Code]], TrueRouteCodes[], 2, FALSE)</f>
        <v>#N/A</v>
      </c>
      <c r="H1373" s="194" t="str">
        <f>REPLACE(SUBSTITUTE(SUBSTITUTE(SUBSTITUTE(SUBSTITUTE(SUBSTITUTE(TRIM(RTATimings[[#This Row],[Dep Txt]]), ": ",":"), "a.m", "AM",1), "p.m", "PM"),"  AM"," AM"),"  PM", " PM"), 9,100,"")</f>
        <v/>
      </c>
      <c r="I1373" s="195" t="e">
        <f>TIMEVALUE(RTATimings[[#This Row],[Dep Tm Txt]])</f>
        <v>#VALUE!</v>
      </c>
      <c r="N13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74" spans="1:14" x14ac:dyDescent="0.35">
      <c r="A1374" s="113"/>
      <c r="B1374" s="119"/>
      <c r="C1374" s="119"/>
      <c r="D1374" s="185" t="e">
        <f>IF(ISBLANK(RTATimings[[#This Row],[Vehicle No.]]), VLOOKUP(RTATimings[[#This Row],[Rotation Group]], Table9[#All], 4, FALSE), VLOOKUP(RTATimings[[#This Row],[Vehicle No.]], VehLicense,2,FALSE))</f>
        <v>#N/A</v>
      </c>
      <c r="E1374" s="126"/>
      <c r="F1374" s="185" t="e">
        <f>VLOOKUP(RTATimings[[#This Row],[Route Code]], TrueRouteCodes[], 2, FALSE)</f>
        <v>#N/A</v>
      </c>
      <c r="H1374" s="194" t="str">
        <f>REPLACE(SUBSTITUTE(SUBSTITUTE(SUBSTITUTE(SUBSTITUTE(SUBSTITUTE(TRIM(RTATimings[[#This Row],[Dep Txt]]), ": ",":"), "a.m", "AM",1), "p.m", "PM"),"  AM"," AM"),"  PM", " PM"), 9,100,"")</f>
        <v/>
      </c>
      <c r="I1374" s="195" t="e">
        <f>TIMEVALUE(RTATimings[[#This Row],[Dep Tm Txt]])</f>
        <v>#VALUE!</v>
      </c>
      <c r="N13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75" spans="1:14" x14ac:dyDescent="0.35">
      <c r="A1375" s="113"/>
      <c r="B1375" s="119"/>
      <c r="C1375" s="119"/>
      <c r="D1375" s="185" t="e">
        <f>IF(ISBLANK(RTATimings[[#This Row],[Vehicle No.]]), VLOOKUP(RTATimings[[#This Row],[Rotation Group]], Table9[#All], 4, FALSE), VLOOKUP(RTATimings[[#This Row],[Vehicle No.]], VehLicense,2,FALSE))</f>
        <v>#N/A</v>
      </c>
      <c r="E1375" s="126"/>
      <c r="F1375" s="185" t="e">
        <f>VLOOKUP(RTATimings[[#This Row],[Route Code]], TrueRouteCodes[], 2, FALSE)</f>
        <v>#N/A</v>
      </c>
      <c r="H1375" s="194" t="str">
        <f>REPLACE(SUBSTITUTE(SUBSTITUTE(SUBSTITUTE(SUBSTITUTE(SUBSTITUTE(TRIM(RTATimings[[#This Row],[Dep Txt]]), ": ",":"), "a.m", "AM",1), "p.m", "PM"),"  AM"," AM"),"  PM", " PM"), 9,100,"")</f>
        <v/>
      </c>
      <c r="I1375" s="195" t="e">
        <f>TIMEVALUE(RTATimings[[#This Row],[Dep Tm Txt]])</f>
        <v>#VALUE!</v>
      </c>
      <c r="N13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76" spans="1:14" x14ac:dyDescent="0.35">
      <c r="A1376" s="113"/>
      <c r="B1376" s="119"/>
      <c r="C1376" s="119"/>
      <c r="D1376" s="185" t="e">
        <f>IF(ISBLANK(RTATimings[[#This Row],[Vehicle No.]]), VLOOKUP(RTATimings[[#This Row],[Rotation Group]], Table9[#All], 4, FALSE), VLOOKUP(RTATimings[[#This Row],[Vehicle No.]], VehLicense,2,FALSE))</f>
        <v>#N/A</v>
      </c>
      <c r="E1376" s="126"/>
      <c r="F1376" s="185" t="e">
        <f>VLOOKUP(RTATimings[[#This Row],[Route Code]], TrueRouteCodes[], 2, FALSE)</f>
        <v>#N/A</v>
      </c>
      <c r="H1376" s="194" t="str">
        <f>REPLACE(SUBSTITUTE(SUBSTITUTE(SUBSTITUTE(SUBSTITUTE(SUBSTITUTE(TRIM(RTATimings[[#This Row],[Dep Txt]]), ": ",":"), "a.m", "AM",1), "p.m", "PM"),"  AM"," AM"),"  PM", " PM"), 9,100,"")</f>
        <v/>
      </c>
      <c r="I1376" s="195" t="e">
        <f>TIMEVALUE(RTATimings[[#This Row],[Dep Tm Txt]])</f>
        <v>#VALUE!</v>
      </c>
      <c r="N13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77" spans="1:14" x14ac:dyDescent="0.35">
      <c r="A1377" s="113"/>
      <c r="B1377" s="119"/>
      <c r="C1377" s="119"/>
      <c r="D1377" s="185" t="e">
        <f>IF(ISBLANK(RTATimings[[#This Row],[Vehicle No.]]), VLOOKUP(RTATimings[[#This Row],[Rotation Group]], Table9[#All], 4, FALSE), VLOOKUP(RTATimings[[#This Row],[Vehicle No.]], VehLicense,2,FALSE))</f>
        <v>#N/A</v>
      </c>
      <c r="E1377" s="126"/>
      <c r="F1377" s="185" t="e">
        <f>VLOOKUP(RTATimings[[#This Row],[Route Code]], TrueRouteCodes[], 2, FALSE)</f>
        <v>#N/A</v>
      </c>
      <c r="H1377" s="194" t="str">
        <f>REPLACE(SUBSTITUTE(SUBSTITUTE(SUBSTITUTE(SUBSTITUTE(SUBSTITUTE(TRIM(RTATimings[[#This Row],[Dep Txt]]), ": ",":"), "a.m", "AM",1), "p.m", "PM"),"  AM"," AM"),"  PM", " PM"), 9,100,"")</f>
        <v/>
      </c>
      <c r="I1377" s="195" t="e">
        <f>TIMEVALUE(RTATimings[[#This Row],[Dep Tm Txt]])</f>
        <v>#VALUE!</v>
      </c>
      <c r="N13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78" spans="1:14" x14ac:dyDescent="0.35">
      <c r="A1378" s="113"/>
      <c r="B1378" s="119"/>
      <c r="C1378" s="119"/>
      <c r="D1378" s="185" t="e">
        <f>IF(ISBLANK(RTATimings[[#This Row],[Vehicle No.]]), VLOOKUP(RTATimings[[#This Row],[Rotation Group]], Table9[#All], 4, FALSE), VLOOKUP(RTATimings[[#This Row],[Vehicle No.]], VehLicense,2,FALSE))</f>
        <v>#N/A</v>
      </c>
      <c r="E1378" s="126"/>
      <c r="F1378" s="185" t="e">
        <f>VLOOKUP(RTATimings[[#This Row],[Route Code]], TrueRouteCodes[], 2, FALSE)</f>
        <v>#N/A</v>
      </c>
      <c r="H1378" s="194" t="str">
        <f>REPLACE(SUBSTITUTE(SUBSTITUTE(SUBSTITUTE(SUBSTITUTE(SUBSTITUTE(TRIM(RTATimings[[#This Row],[Dep Txt]]), ": ",":"), "a.m", "AM",1), "p.m", "PM"),"  AM"," AM"),"  PM", " PM"), 9,100,"")</f>
        <v/>
      </c>
      <c r="I1378" s="195" t="e">
        <f>TIMEVALUE(RTATimings[[#This Row],[Dep Tm Txt]])</f>
        <v>#VALUE!</v>
      </c>
      <c r="N13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79" spans="1:14" x14ac:dyDescent="0.35">
      <c r="A1379" s="113"/>
      <c r="B1379" s="119"/>
      <c r="C1379" s="119"/>
      <c r="D1379" s="185" t="e">
        <f>IF(ISBLANK(RTATimings[[#This Row],[Vehicle No.]]), VLOOKUP(RTATimings[[#This Row],[Rotation Group]], Table9[#All], 4, FALSE), VLOOKUP(RTATimings[[#This Row],[Vehicle No.]], VehLicense,2,FALSE))</f>
        <v>#N/A</v>
      </c>
      <c r="E1379" s="126"/>
      <c r="F1379" s="185" t="e">
        <f>VLOOKUP(RTATimings[[#This Row],[Route Code]], TrueRouteCodes[], 2, FALSE)</f>
        <v>#N/A</v>
      </c>
      <c r="H1379" s="194" t="str">
        <f>REPLACE(SUBSTITUTE(SUBSTITUTE(SUBSTITUTE(SUBSTITUTE(SUBSTITUTE(TRIM(RTATimings[[#This Row],[Dep Txt]]), ": ",":"), "a.m", "AM",1), "p.m", "PM"),"  AM"," AM"),"  PM", " PM"), 9,100,"")</f>
        <v/>
      </c>
      <c r="I1379" s="195" t="e">
        <f>TIMEVALUE(RTATimings[[#This Row],[Dep Tm Txt]])</f>
        <v>#VALUE!</v>
      </c>
      <c r="N13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80" spans="1:14" x14ac:dyDescent="0.35">
      <c r="A1380" s="113"/>
      <c r="B1380" s="119"/>
      <c r="C1380" s="119"/>
      <c r="D1380" s="185" t="e">
        <f>IF(ISBLANK(RTATimings[[#This Row],[Vehicle No.]]), VLOOKUP(RTATimings[[#This Row],[Rotation Group]], Table9[#All], 4, FALSE), VLOOKUP(RTATimings[[#This Row],[Vehicle No.]], VehLicense,2,FALSE))</f>
        <v>#N/A</v>
      </c>
      <c r="E1380" s="126"/>
      <c r="F1380" s="185" t="e">
        <f>VLOOKUP(RTATimings[[#This Row],[Route Code]], TrueRouteCodes[], 2, FALSE)</f>
        <v>#N/A</v>
      </c>
      <c r="H1380" s="194" t="str">
        <f>REPLACE(SUBSTITUTE(SUBSTITUTE(SUBSTITUTE(SUBSTITUTE(SUBSTITUTE(TRIM(RTATimings[[#This Row],[Dep Txt]]), ": ",":"), "a.m", "AM",1), "p.m", "PM"),"  AM"," AM"),"  PM", " PM"), 9,100,"")</f>
        <v/>
      </c>
      <c r="I1380" s="195" t="e">
        <f>TIMEVALUE(RTATimings[[#This Row],[Dep Tm Txt]])</f>
        <v>#VALUE!</v>
      </c>
      <c r="N13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81" spans="1:14" x14ac:dyDescent="0.35">
      <c r="A1381" s="113"/>
      <c r="B1381" s="119"/>
      <c r="C1381" s="119"/>
      <c r="D1381" s="185" t="e">
        <f>IF(ISBLANK(RTATimings[[#This Row],[Vehicle No.]]), VLOOKUP(RTATimings[[#This Row],[Rotation Group]], Table9[#All], 4, FALSE), VLOOKUP(RTATimings[[#This Row],[Vehicle No.]], VehLicense,2,FALSE))</f>
        <v>#N/A</v>
      </c>
      <c r="E1381" s="126"/>
      <c r="F1381" s="185" t="e">
        <f>VLOOKUP(RTATimings[[#This Row],[Route Code]], TrueRouteCodes[], 2, FALSE)</f>
        <v>#N/A</v>
      </c>
      <c r="H1381" s="194" t="str">
        <f>REPLACE(SUBSTITUTE(SUBSTITUTE(SUBSTITUTE(SUBSTITUTE(SUBSTITUTE(TRIM(RTATimings[[#This Row],[Dep Txt]]), ": ",":"), "a.m", "AM",1), "p.m", "PM"),"  AM"," AM"),"  PM", " PM"), 9,100,"")</f>
        <v/>
      </c>
      <c r="I1381" s="195" t="e">
        <f>TIMEVALUE(RTATimings[[#This Row],[Dep Tm Txt]])</f>
        <v>#VALUE!</v>
      </c>
      <c r="N13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82" spans="1:14" x14ac:dyDescent="0.35">
      <c r="A1382" s="113"/>
      <c r="B1382" s="119"/>
      <c r="C1382" s="119"/>
      <c r="D1382" s="185" t="e">
        <f>IF(ISBLANK(RTATimings[[#This Row],[Vehicle No.]]), VLOOKUP(RTATimings[[#This Row],[Rotation Group]], Table9[#All], 4, FALSE), VLOOKUP(RTATimings[[#This Row],[Vehicle No.]], VehLicense,2,FALSE))</f>
        <v>#N/A</v>
      </c>
      <c r="E1382" s="126"/>
      <c r="F1382" s="185" t="e">
        <f>VLOOKUP(RTATimings[[#This Row],[Route Code]], TrueRouteCodes[], 2, FALSE)</f>
        <v>#N/A</v>
      </c>
      <c r="H1382" s="194" t="str">
        <f>REPLACE(SUBSTITUTE(SUBSTITUTE(SUBSTITUTE(SUBSTITUTE(SUBSTITUTE(TRIM(RTATimings[[#This Row],[Dep Txt]]), ": ",":"), "a.m", "AM",1), "p.m", "PM"),"  AM"," AM"),"  PM", " PM"), 9,100,"")</f>
        <v/>
      </c>
      <c r="I1382" s="195" t="e">
        <f>TIMEVALUE(RTATimings[[#This Row],[Dep Tm Txt]])</f>
        <v>#VALUE!</v>
      </c>
      <c r="N13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83" spans="1:14" x14ac:dyDescent="0.35">
      <c r="A1383" s="113"/>
      <c r="B1383" s="119"/>
      <c r="C1383" s="119"/>
      <c r="D1383" s="185" t="e">
        <f>IF(ISBLANK(RTATimings[[#This Row],[Vehicle No.]]), VLOOKUP(RTATimings[[#This Row],[Rotation Group]], Table9[#All], 4, FALSE), VLOOKUP(RTATimings[[#This Row],[Vehicle No.]], VehLicense,2,FALSE))</f>
        <v>#N/A</v>
      </c>
      <c r="E1383" s="126"/>
      <c r="F1383" s="185" t="e">
        <f>VLOOKUP(RTATimings[[#This Row],[Route Code]], TrueRouteCodes[], 2, FALSE)</f>
        <v>#N/A</v>
      </c>
      <c r="H1383" s="194" t="str">
        <f>REPLACE(SUBSTITUTE(SUBSTITUTE(SUBSTITUTE(SUBSTITUTE(SUBSTITUTE(TRIM(RTATimings[[#This Row],[Dep Txt]]), ": ",":"), "a.m", "AM",1), "p.m", "PM"),"  AM"," AM"),"  PM", " PM"), 9,100,"")</f>
        <v/>
      </c>
      <c r="I1383" s="195" t="e">
        <f>TIMEVALUE(RTATimings[[#This Row],[Dep Tm Txt]])</f>
        <v>#VALUE!</v>
      </c>
      <c r="N13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84" spans="1:14" x14ac:dyDescent="0.35">
      <c r="A1384" s="113"/>
      <c r="B1384" s="119"/>
      <c r="C1384" s="119"/>
      <c r="D1384" s="185" t="e">
        <f>IF(ISBLANK(RTATimings[[#This Row],[Vehicle No.]]), VLOOKUP(RTATimings[[#This Row],[Rotation Group]], Table9[#All], 4, FALSE), VLOOKUP(RTATimings[[#This Row],[Vehicle No.]], VehLicense,2,FALSE))</f>
        <v>#N/A</v>
      </c>
      <c r="E1384" s="126"/>
      <c r="F1384" s="185" t="e">
        <f>VLOOKUP(RTATimings[[#This Row],[Route Code]], TrueRouteCodes[], 2, FALSE)</f>
        <v>#N/A</v>
      </c>
      <c r="H1384" s="194" t="str">
        <f>REPLACE(SUBSTITUTE(SUBSTITUTE(SUBSTITUTE(SUBSTITUTE(SUBSTITUTE(TRIM(RTATimings[[#This Row],[Dep Txt]]), ": ",":"), "a.m", "AM",1), "p.m", "PM"),"  AM"," AM"),"  PM", " PM"), 9,100,"")</f>
        <v/>
      </c>
      <c r="I1384" s="195" t="e">
        <f>TIMEVALUE(RTATimings[[#This Row],[Dep Tm Txt]])</f>
        <v>#VALUE!</v>
      </c>
      <c r="N13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85" spans="1:14" x14ac:dyDescent="0.35">
      <c r="A1385" s="113"/>
      <c r="B1385" s="119"/>
      <c r="C1385" s="119"/>
      <c r="D1385" s="185" t="e">
        <f>IF(ISBLANK(RTATimings[[#This Row],[Vehicle No.]]), VLOOKUP(RTATimings[[#This Row],[Rotation Group]], Table9[#All], 4, FALSE), VLOOKUP(RTATimings[[#This Row],[Vehicle No.]], VehLicense,2,FALSE))</f>
        <v>#N/A</v>
      </c>
      <c r="E1385" s="126"/>
      <c r="F1385" s="185" t="e">
        <f>VLOOKUP(RTATimings[[#This Row],[Route Code]], TrueRouteCodes[], 2, FALSE)</f>
        <v>#N/A</v>
      </c>
      <c r="H1385" s="194" t="str">
        <f>REPLACE(SUBSTITUTE(SUBSTITUTE(SUBSTITUTE(SUBSTITUTE(SUBSTITUTE(TRIM(RTATimings[[#This Row],[Dep Txt]]), ": ",":"), "a.m", "AM",1), "p.m", "PM"),"  AM"," AM"),"  PM", " PM"), 9,100,"")</f>
        <v/>
      </c>
      <c r="I1385" s="195" t="e">
        <f>TIMEVALUE(RTATimings[[#This Row],[Dep Tm Txt]])</f>
        <v>#VALUE!</v>
      </c>
      <c r="N13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86" spans="1:14" x14ac:dyDescent="0.35">
      <c r="A1386" s="113"/>
      <c r="B1386" s="119"/>
      <c r="C1386" s="119"/>
      <c r="D1386" s="185" t="e">
        <f>IF(ISBLANK(RTATimings[[#This Row],[Vehicle No.]]), VLOOKUP(RTATimings[[#This Row],[Rotation Group]], Table9[#All], 4, FALSE), VLOOKUP(RTATimings[[#This Row],[Vehicle No.]], VehLicense,2,FALSE))</f>
        <v>#N/A</v>
      </c>
      <c r="E1386" s="126"/>
      <c r="F1386" s="185" t="e">
        <f>VLOOKUP(RTATimings[[#This Row],[Route Code]], TrueRouteCodes[], 2, FALSE)</f>
        <v>#N/A</v>
      </c>
      <c r="H1386" s="194" t="str">
        <f>REPLACE(SUBSTITUTE(SUBSTITUTE(SUBSTITUTE(SUBSTITUTE(SUBSTITUTE(TRIM(RTATimings[[#This Row],[Dep Txt]]), ": ",":"), "a.m", "AM",1), "p.m", "PM"),"  AM"," AM"),"  PM", " PM"), 9,100,"")</f>
        <v/>
      </c>
      <c r="I1386" s="195" t="e">
        <f>TIMEVALUE(RTATimings[[#This Row],[Dep Tm Txt]])</f>
        <v>#VALUE!</v>
      </c>
      <c r="N13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87" spans="1:14" x14ac:dyDescent="0.35">
      <c r="A1387" s="113"/>
      <c r="B1387" s="119"/>
      <c r="C1387" s="119"/>
      <c r="D1387" s="185" t="e">
        <f>IF(ISBLANK(RTATimings[[#This Row],[Vehicle No.]]), VLOOKUP(RTATimings[[#This Row],[Rotation Group]], Table9[#All], 4, FALSE), VLOOKUP(RTATimings[[#This Row],[Vehicle No.]], VehLicense,2,FALSE))</f>
        <v>#N/A</v>
      </c>
      <c r="E1387" s="126"/>
      <c r="F1387" s="185" t="e">
        <f>VLOOKUP(RTATimings[[#This Row],[Route Code]], TrueRouteCodes[], 2, FALSE)</f>
        <v>#N/A</v>
      </c>
      <c r="H1387" s="194" t="str">
        <f>REPLACE(SUBSTITUTE(SUBSTITUTE(SUBSTITUTE(SUBSTITUTE(SUBSTITUTE(TRIM(RTATimings[[#This Row],[Dep Txt]]), ": ",":"), "a.m", "AM",1), "p.m", "PM"),"  AM"," AM"),"  PM", " PM"), 9,100,"")</f>
        <v/>
      </c>
      <c r="I1387" s="195" t="e">
        <f>TIMEVALUE(RTATimings[[#This Row],[Dep Tm Txt]])</f>
        <v>#VALUE!</v>
      </c>
      <c r="N13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88" spans="1:14" x14ac:dyDescent="0.35">
      <c r="A1388" s="113"/>
      <c r="B1388" s="119"/>
      <c r="C1388" s="119"/>
      <c r="D1388" s="185" t="e">
        <f>IF(ISBLANK(RTATimings[[#This Row],[Vehicle No.]]), VLOOKUP(RTATimings[[#This Row],[Rotation Group]], Table9[#All], 4, FALSE), VLOOKUP(RTATimings[[#This Row],[Vehicle No.]], VehLicense,2,FALSE))</f>
        <v>#N/A</v>
      </c>
      <c r="E1388" s="126"/>
      <c r="F1388" s="185" t="e">
        <f>VLOOKUP(RTATimings[[#This Row],[Route Code]], TrueRouteCodes[], 2, FALSE)</f>
        <v>#N/A</v>
      </c>
      <c r="H1388" s="194" t="str">
        <f>REPLACE(SUBSTITUTE(SUBSTITUTE(SUBSTITUTE(SUBSTITUTE(SUBSTITUTE(TRIM(RTATimings[[#This Row],[Dep Txt]]), ": ",":"), "a.m", "AM",1), "p.m", "PM"),"  AM"," AM"),"  PM", " PM"), 9,100,"")</f>
        <v/>
      </c>
      <c r="I1388" s="195" t="e">
        <f>TIMEVALUE(RTATimings[[#This Row],[Dep Tm Txt]])</f>
        <v>#VALUE!</v>
      </c>
      <c r="N13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89" spans="1:14" x14ac:dyDescent="0.35">
      <c r="A1389" s="113"/>
      <c r="B1389" s="119"/>
      <c r="C1389" s="119"/>
      <c r="D1389" s="185" t="e">
        <f>IF(ISBLANK(RTATimings[[#This Row],[Vehicle No.]]), VLOOKUP(RTATimings[[#This Row],[Rotation Group]], Table9[#All], 4, FALSE), VLOOKUP(RTATimings[[#This Row],[Vehicle No.]], VehLicense,2,FALSE))</f>
        <v>#N/A</v>
      </c>
      <c r="E1389" s="126"/>
      <c r="F1389" s="185" t="e">
        <f>VLOOKUP(RTATimings[[#This Row],[Route Code]], TrueRouteCodes[], 2, FALSE)</f>
        <v>#N/A</v>
      </c>
      <c r="H1389" s="194" t="str">
        <f>REPLACE(SUBSTITUTE(SUBSTITUTE(SUBSTITUTE(SUBSTITUTE(SUBSTITUTE(TRIM(RTATimings[[#This Row],[Dep Txt]]), ": ",":"), "a.m", "AM",1), "p.m", "PM"),"  AM"," AM"),"  PM", " PM"), 9,100,"")</f>
        <v/>
      </c>
      <c r="I1389" s="195" t="e">
        <f>TIMEVALUE(RTATimings[[#This Row],[Dep Tm Txt]])</f>
        <v>#VALUE!</v>
      </c>
      <c r="N13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90" spans="1:14" x14ac:dyDescent="0.35">
      <c r="A1390" s="113"/>
      <c r="B1390" s="119"/>
      <c r="C1390" s="119"/>
      <c r="D1390" s="185" t="e">
        <f>IF(ISBLANK(RTATimings[[#This Row],[Vehicle No.]]), VLOOKUP(RTATimings[[#This Row],[Rotation Group]], Table9[#All], 4, FALSE), VLOOKUP(RTATimings[[#This Row],[Vehicle No.]], VehLicense,2,FALSE))</f>
        <v>#N/A</v>
      </c>
      <c r="E1390" s="126"/>
      <c r="F1390" s="185" t="e">
        <f>VLOOKUP(RTATimings[[#This Row],[Route Code]], TrueRouteCodes[], 2, FALSE)</f>
        <v>#N/A</v>
      </c>
      <c r="H1390" s="194" t="str">
        <f>REPLACE(SUBSTITUTE(SUBSTITUTE(SUBSTITUTE(SUBSTITUTE(SUBSTITUTE(TRIM(RTATimings[[#This Row],[Dep Txt]]), ": ",":"), "a.m", "AM",1), "p.m", "PM"),"  AM"," AM"),"  PM", " PM"), 9,100,"")</f>
        <v/>
      </c>
      <c r="I1390" s="195" t="e">
        <f>TIMEVALUE(RTATimings[[#This Row],[Dep Tm Txt]])</f>
        <v>#VALUE!</v>
      </c>
      <c r="N13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91" spans="1:14" x14ac:dyDescent="0.35">
      <c r="A1391" s="113"/>
      <c r="B1391" s="119"/>
      <c r="C1391" s="119"/>
      <c r="D1391" s="185" t="e">
        <f>IF(ISBLANK(RTATimings[[#This Row],[Vehicle No.]]), VLOOKUP(RTATimings[[#This Row],[Rotation Group]], Table9[#All], 4, FALSE), VLOOKUP(RTATimings[[#This Row],[Vehicle No.]], VehLicense,2,FALSE))</f>
        <v>#N/A</v>
      </c>
      <c r="E1391" s="126"/>
      <c r="F1391" s="185" t="e">
        <f>VLOOKUP(RTATimings[[#This Row],[Route Code]], TrueRouteCodes[], 2, FALSE)</f>
        <v>#N/A</v>
      </c>
      <c r="H1391" s="194" t="str">
        <f>REPLACE(SUBSTITUTE(SUBSTITUTE(SUBSTITUTE(SUBSTITUTE(SUBSTITUTE(TRIM(RTATimings[[#This Row],[Dep Txt]]), ": ",":"), "a.m", "AM",1), "p.m", "PM"),"  AM"," AM"),"  PM", " PM"), 9,100,"")</f>
        <v/>
      </c>
      <c r="I1391" s="195" t="e">
        <f>TIMEVALUE(RTATimings[[#This Row],[Dep Tm Txt]])</f>
        <v>#VALUE!</v>
      </c>
      <c r="N13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92" spans="1:14" x14ac:dyDescent="0.35">
      <c r="A1392" s="113"/>
      <c r="B1392" s="119"/>
      <c r="C1392" s="119"/>
      <c r="D1392" s="185" t="e">
        <f>IF(ISBLANK(RTATimings[[#This Row],[Vehicle No.]]), VLOOKUP(RTATimings[[#This Row],[Rotation Group]], Table9[#All], 4, FALSE), VLOOKUP(RTATimings[[#This Row],[Vehicle No.]], VehLicense,2,FALSE))</f>
        <v>#N/A</v>
      </c>
      <c r="E1392" s="126"/>
      <c r="F1392" s="185" t="e">
        <f>VLOOKUP(RTATimings[[#This Row],[Route Code]], TrueRouteCodes[], 2, FALSE)</f>
        <v>#N/A</v>
      </c>
      <c r="H1392" s="194" t="str">
        <f>REPLACE(SUBSTITUTE(SUBSTITUTE(SUBSTITUTE(SUBSTITUTE(SUBSTITUTE(TRIM(RTATimings[[#This Row],[Dep Txt]]), ": ",":"), "a.m", "AM",1), "p.m", "PM"),"  AM"," AM"),"  PM", " PM"), 9,100,"")</f>
        <v/>
      </c>
      <c r="I1392" s="195" t="e">
        <f>TIMEVALUE(RTATimings[[#This Row],[Dep Tm Txt]])</f>
        <v>#VALUE!</v>
      </c>
      <c r="N13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93" spans="1:14" x14ac:dyDescent="0.35">
      <c r="A1393" s="113"/>
      <c r="B1393" s="119"/>
      <c r="C1393" s="119"/>
      <c r="D1393" s="185" t="e">
        <f>IF(ISBLANK(RTATimings[[#This Row],[Vehicle No.]]), VLOOKUP(RTATimings[[#This Row],[Rotation Group]], Table9[#All], 4, FALSE), VLOOKUP(RTATimings[[#This Row],[Vehicle No.]], VehLicense,2,FALSE))</f>
        <v>#N/A</v>
      </c>
      <c r="E1393" s="126"/>
      <c r="F1393" s="185" t="e">
        <f>VLOOKUP(RTATimings[[#This Row],[Route Code]], TrueRouteCodes[], 2, FALSE)</f>
        <v>#N/A</v>
      </c>
      <c r="H1393" s="194" t="str">
        <f>REPLACE(SUBSTITUTE(SUBSTITUTE(SUBSTITUTE(SUBSTITUTE(SUBSTITUTE(TRIM(RTATimings[[#This Row],[Dep Txt]]), ": ",":"), "a.m", "AM",1), "p.m", "PM"),"  AM"," AM"),"  PM", " PM"), 9,100,"")</f>
        <v/>
      </c>
      <c r="I1393" s="195" t="e">
        <f>TIMEVALUE(RTATimings[[#This Row],[Dep Tm Txt]])</f>
        <v>#VALUE!</v>
      </c>
      <c r="N13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94" spans="1:14" x14ac:dyDescent="0.35">
      <c r="A1394" s="113"/>
      <c r="B1394" s="119"/>
      <c r="C1394" s="119"/>
      <c r="D1394" s="185" t="e">
        <f>IF(ISBLANK(RTATimings[[#This Row],[Vehicle No.]]), VLOOKUP(RTATimings[[#This Row],[Rotation Group]], Table9[#All], 4, FALSE), VLOOKUP(RTATimings[[#This Row],[Vehicle No.]], VehLicense,2,FALSE))</f>
        <v>#N/A</v>
      </c>
      <c r="E1394" s="126"/>
      <c r="F1394" s="185" t="e">
        <f>VLOOKUP(RTATimings[[#This Row],[Route Code]], TrueRouteCodes[], 2, FALSE)</f>
        <v>#N/A</v>
      </c>
      <c r="H1394" s="194" t="str">
        <f>REPLACE(SUBSTITUTE(SUBSTITUTE(SUBSTITUTE(SUBSTITUTE(SUBSTITUTE(TRIM(RTATimings[[#This Row],[Dep Txt]]), ": ",":"), "a.m", "AM",1), "p.m", "PM"),"  AM"," AM"),"  PM", " PM"), 9,100,"")</f>
        <v/>
      </c>
      <c r="I1394" s="195" t="e">
        <f>TIMEVALUE(RTATimings[[#This Row],[Dep Tm Txt]])</f>
        <v>#VALUE!</v>
      </c>
      <c r="N13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95" spans="1:14" x14ac:dyDescent="0.35">
      <c r="A1395" s="113"/>
      <c r="B1395" s="119"/>
      <c r="C1395" s="119"/>
      <c r="D1395" s="185" t="e">
        <f>IF(ISBLANK(RTATimings[[#This Row],[Vehicle No.]]), VLOOKUP(RTATimings[[#This Row],[Rotation Group]], Table9[#All], 4, FALSE), VLOOKUP(RTATimings[[#This Row],[Vehicle No.]], VehLicense,2,FALSE))</f>
        <v>#N/A</v>
      </c>
      <c r="E1395" s="126"/>
      <c r="F1395" s="185" t="e">
        <f>VLOOKUP(RTATimings[[#This Row],[Route Code]], TrueRouteCodes[], 2, FALSE)</f>
        <v>#N/A</v>
      </c>
      <c r="H1395" s="194" t="str">
        <f>REPLACE(SUBSTITUTE(SUBSTITUTE(SUBSTITUTE(SUBSTITUTE(SUBSTITUTE(TRIM(RTATimings[[#This Row],[Dep Txt]]), ": ",":"), "a.m", "AM",1), "p.m", "PM"),"  AM"," AM"),"  PM", " PM"), 9,100,"")</f>
        <v/>
      </c>
      <c r="I1395" s="195" t="e">
        <f>TIMEVALUE(RTATimings[[#This Row],[Dep Tm Txt]])</f>
        <v>#VALUE!</v>
      </c>
      <c r="N13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96" spans="1:14" x14ac:dyDescent="0.35">
      <c r="A1396" s="113"/>
      <c r="B1396" s="119"/>
      <c r="C1396" s="119"/>
      <c r="D1396" s="185" t="e">
        <f>IF(ISBLANK(RTATimings[[#This Row],[Vehicle No.]]), VLOOKUP(RTATimings[[#This Row],[Rotation Group]], Table9[#All], 4, FALSE), VLOOKUP(RTATimings[[#This Row],[Vehicle No.]], VehLicense,2,FALSE))</f>
        <v>#N/A</v>
      </c>
      <c r="E1396" s="126"/>
      <c r="F1396" s="185" t="e">
        <f>VLOOKUP(RTATimings[[#This Row],[Route Code]], TrueRouteCodes[], 2, FALSE)</f>
        <v>#N/A</v>
      </c>
      <c r="H1396" s="194" t="str">
        <f>REPLACE(SUBSTITUTE(SUBSTITUTE(SUBSTITUTE(SUBSTITUTE(SUBSTITUTE(TRIM(RTATimings[[#This Row],[Dep Txt]]), ": ",":"), "a.m", "AM",1), "p.m", "PM"),"  AM"," AM"),"  PM", " PM"), 9,100,"")</f>
        <v/>
      </c>
      <c r="I1396" s="195" t="e">
        <f>TIMEVALUE(RTATimings[[#This Row],[Dep Tm Txt]])</f>
        <v>#VALUE!</v>
      </c>
      <c r="N13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97" spans="1:14" x14ac:dyDescent="0.35">
      <c r="A1397" s="113"/>
      <c r="B1397" s="119"/>
      <c r="C1397" s="119"/>
      <c r="D1397" s="185" t="e">
        <f>IF(ISBLANK(RTATimings[[#This Row],[Vehicle No.]]), VLOOKUP(RTATimings[[#This Row],[Rotation Group]], Table9[#All], 4, FALSE), VLOOKUP(RTATimings[[#This Row],[Vehicle No.]], VehLicense,2,FALSE))</f>
        <v>#N/A</v>
      </c>
      <c r="E1397" s="126"/>
      <c r="F1397" s="185" t="e">
        <f>VLOOKUP(RTATimings[[#This Row],[Route Code]], TrueRouteCodes[], 2, FALSE)</f>
        <v>#N/A</v>
      </c>
      <c r="H1397" s="194" t="str">
        <f>REPLACE(SUBSTITUTE(SUBSTITUTE(SUBSTITUTE(SUBSTITUTE(SUBSTITUTE(TRIM(RTATimings[[#This Row],[Dep Txt]]), ": ",":"), "a.m", "AM",1), "p.m", "PM"),"  AM"," AM"),"  PM", " PM"), 9,100,"")</f>
        <v/>
      </c>
      <c r="I1397" s="195" t="e">
        <f>TIMEVALUE(RTATimings[[#This Row],[Dep Tm Txt]])</f>
        <v>#VALUE!</v>
      </c>
      <c r="N13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98" spans="1:14" x14ac:dyDescent="0.35">
      <c r="A1398" s="113"/>
      <c r="B1398" s="119"/>
      <c r="C1398" s="119"/>
      <c r="D1398" s="185" t="e">
        <f>IF(ISBLANK(RTATimings[[#This Row],[Vehicle No.]]), VLOOKUP(RTATimings[[#This Row],[Rotation Group]], Table9[#All], 4, FALSE), VLOOKUP(RTATimings[[#This Row],[Vehicle No.]], VehLicense,2,FALSE))</f>
        <v>#N/A</v>
      </c>
      <c r="E1398" s="126"/>
      <c r="F1398" s="185" t="e">
        <f>VLOOKUP(RTATimings[[#This Row],[Route Code]], TrueRouteCodes[], 2, FALSE)</f>
        <v>#N/A</v>
      </c>
      <c r="H1398" s="194" t="str">
        <f>REPLACE(SUBSTITUTE(SUBSTITUTE(SUBSTITUTE(SUBSTITUTE(SUBSTITUTE(TRIM(RTATimings[[#This Row],[Dep Txt]]), ": ",":"), "a.m", "AM",1), "p.m", "PM"),"  AM"," AM"),"  PM", " PM"), 9,100,"")</f>
        <v/>
      </c>
      <c r="I1398" s="195" t="e">
        <f>TIMEVALUE(RTATimings[[#This Row],[Dep Tm Txt]])</f>
        <v>#VALUE!</v>
      </c>
      <c r="N13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399" spans="1:14" x14ac:dyDescent="0.35">
      <c r="A1399" s="113"/>
      <c r="B1399" s="119"/>
      <c r="C1399" s="119"/>
      <c r="D1399" s="185" t="e">
        <f>IF(ISBLANK(RTATimings[[#This Row],[Vehicle No.]]), VLOOKUP(RTATimings[[#This Row],[Rotation Group]], Table9[#All], 4, FALSE), VLOOKUP(RTATimings[[#This Row],[Vehicle No.]], VehLicense,2,FALSE))</f>
        <v>#N/A</v>
      </c>
      <c r="E1399" s="126"/>
      <c r="F1399" s="185" t="e">
        <f>VLOOKUP(RTATimings[[#This Row],[Route Code]], TrueRouteCodes[], 2, FALSE)</f>
        <v>#N/A</v>
      </c>
      <c r="H1399" s="194" t="str">
        <f>REPLACE(SUBSTITUTE(SUBSTITUTE(SUBSTITUTE(SUBSTITUTE(SUBSTITUTE(TRIM(RTATimings[[#This Row],[Dep Txt]]), ": ",":"), "a.m", "AM",1), "p.m", "PM"),"  AM"," AM"),"  PM", " PM"), 9,100,"")</f>
        <v/>
      </c>
      <c r="I1399" s="195" t="e">
        <f>TIMEVALUE(RTATimings[[#This Row],[Dep Tm Txt]])</f>
        <v>#VALUE!</v>
      </c>
      <c r="N13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00" spans="1:14" x14ac:dyDescent="0.35">
      <c r="A1400" s="113"/>
      <c r="B1400" s="119"/>
      <c r="C1400" s="119"/>
      <c r="D1400" s="185" t="e">
        <f>IF(ISBLANK(RTATimings[[#This Row],[Vehicle No.]]), VLOOKUP(RTATimings[[#This Row],[Rotation Group]], Table9[#All], 4, FALSE), VLOOKUP(RTATimings[[#This Row],[Vehicle No.]], VehLicense,2,FALSE))</f>
        <v>#N/A</v>
      </c>
      <c r="E1400" s="126"/>
      <c r="F1400" s="185" t="e">
        <f>VLOOKUP(RTATimings[[#This Row],[Route Code]], TrueRouteCodes[], 2, FALSE)</f>
        <v>#N/A</v>
      </c>
      <c r="H1400" s="194" t="str">
        <f>REPLACE(SUBSTITUTE(SUBSTITUTE(SUBSTITUTE(SUBSTITUTE(SUBSTITUTE(TRIM(RTATimings[[#This Row],[Dep Txt]]), ": ",":"), "a.m", "AM",1), "p.m", "PM"),"  AM"," AM"),"  PM", " PM"), 9,100,"")</f>
        <v/>
      </c>
      <c r="I1400" s="195" t="e">
        <f>TIMEVALUE(RTATimings[[#This Row],[Dep Tm Txt]])</f>
        <v>#VALUE!</v>
      </c>
      <c r="N14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01" spans="1:14" x14ac:dyDescent="0.35">
      <c r="A1401" s="113"/>
      <c r="B1401" s="119"/>
      <c r="C1401" s="119"/>
      <c r="D1401" s="185" t="e">
        <f>IF(ISBLANK(RTATimings[[#This Row],[Vehicle No.]]), VLOOKUP(RTATimings[[#This Row],[Rotation Group]], Table9[#All], 4, FALSE), VLOOKUP(RTATimings[[#This Row],[Vehicle No.]], VehLicense,2,FALSE))</f>
        <v>#N/A</v>
      </c>
      <c r="E1401" s="126"/>
      <c r="F1401" s="185" t="e">
        <f>VLOOKUP(RTATimings[[#This Row],[Route Code]], TrueRouteCodes[], 2, FALSE)</f>
        <v>#N/A</v>
      </c>
      <c r="H1401" s="194" t="str">
        <f>REPLACE(SUBSTITUTE(SUBSTITUTE(SUBSTITUTE(SUBSTITUTE(SUBSTITUTE(TRIM(RTATimings[[#This Row],[Dep Txt]]), ": ",":"), "a.m", "AM",1), "p.m", "PM"),"  AM"," AM"),"  PM", " PM"), 9,100,"")</f>
        <v/>
      </c>
      <c r="I1401" s="195" t="e">
        <f>TIMEVALUE(RTATimings[[#This Row],[Dep Tm Txt]])</f>
        <v>#VALUE!</v>
      </c>
      <c r="N14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02" spans="1:14" x14ac:dyDescent="0.35">
      <c r="A1402" s="113"/>
      <c r="B1402" s="119"/>
      <c r="C1402" s="119"/>
      <c r="D1402" s="185" t="e">
        <f>IF(ISBLANK(RTATimings[[#This Row],[Vehicle No.]]), VLOOKUP(RTATimings[[#This Row],[Rotation Group]], Table9[#All], 4, FALSE), VLOOKUP(RTATimings[[#This Row],[Vehicle No.]], VehLicense,2,FALSE))</f>
        <v>#N/A</v>
      </c>
      <c r="E1402" s="126"/>
      <c r="F1402" s="185" t="e">
        <f>VLOOKUP(RTATimings[[#This Row],[Route Code]], TrueRouteCodes[], 2, FALSE)</f>
        <v>#N/A</v>
      </c>
      <c r="H1402" s="194" t="str">
        <f>REPLACE(SUBSTITUTE(SUBSTITUTE(SUBSTITUTE(SUBSTITUTE(SUBSTITUTE(TRIM(RTATimings[[#This Row],[Dep Txt]]), ": ",":"), "a.m", "AM",1), "p.m", "PM"),"  AM"," AM"),"  PM", " PM"), 9,100,"")</f>
        <v/>
      </c>
      <c r="I1402" s="195" t="e">
        <f>TIMEVALUE(RTATimings[[#This Row],[Dep Tm Txt]])</f>
        <v>#VALUE!</v>
      </c>
      <c r="N14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03" spans="1:14" x14ac:dyDescent="0.35">
      <c r="A1403" s="113"/>
      <c r="B1403" s="119"/>
      <c r="C1403" s="119"/>
      <c r="D1403" s="185" t="e">
        <f>IF(ISBLANK(RTATimings[[#This Row],[Vehicle No.]]), VLOOKUP(RTATimings[[#This Row],[Rotation Group]], Table9[#All], 4, FALSE), VLOOKUP(RTATimings[[#This Row],[Vehicle No.]], VehLicense,2,FALSE))</f>
        <v>#N/A</v>
      </c>
      <c r="E1403" s="126"/>
      <c r="F1403" s="185" t="e">
        <f>VLOOKUP(RTATimings[[#This Row],[Route Code]], TrueRouteCodes[], 2, FALSE)</f>
        <v>#N/A</v>
      </c>
      <c r="H1403" s="194" t="str">
        <f>REPLACE(SUBSTITUTE(SUBSTITUTE(SUBSTITUTE(SUBSTITUTE(SUBSTITUTE(TRIM(RTATimings[[#This Row],[Dep Txt]]), ": ",":"), "a.m", "AM",1), "p.m", "PM"),"  AM"," AM"),"  PM", " PM"), 9,100,"")</f>
        <v/>
      </c>
      <c r="I1403" s="195" t="e">
        <f>TIMEVALUE(RTATimings[[#This Row],[Dep Tm Txt]])</f>
        <v>#VALUE!</v>
      </c>
      <c r="N14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04" spans="1:14" x14ac:dyDescent="0.35">
      <c r="A1404" s="113"/>
      <c r="B1404" s="119"/>
      <c r="C1404" s="119"/>
      <c r="D1404" s="185" t="e">
        <f>IF(ISBLANK(RTATimings[[#This Row],[Vehicle No.]]), VLOOKUP(RTATimings[[#This Row],[Rotation Group]], Table9[#All], 4, FALSE), VLOOKUP(RTATimings[[#This Row],[Vehicle No.]], VehLicense,2,FALSE))</f>
        <v>#N/A</v>
      </c>
      <c r="E1404" s="126"/>
      <c r="F1404" s="185" t="e">
        <f>VLOOKUP(RTATimings[[#This Row],[Route Code]], TrueRouteCodes[], 2, FALSE)</f>
        <v>#N/A</v>
      </c>
      <c r="H1404" s="194" t="str">
        <f>REPLACE(SUBSTITUTE(SUBSTITUTE(SUBSTITUTE(SUBSTITUTE(SUBSTITUTE(TRIM(RTATimings[[#This Row],[Dep Txt]]), ": ",":"), "a.m", "AM",1), "p.m", "PM"),"  AM"," AM"),"  PM", " PM"), 9,100,"")</f>
        <v/>
      </c>
      <c r="I1404" s="195" t="e">
        <f>TIMEVALUE(RTATimings[[#This Row],[Dep Tm Txt]])</f>
        <v>#VALUE!</v>
      </c>
      <c r="N14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05" spans="1:14" x14ac:dyDescent="0.35">
      <c r="A1405" s="113"/>
      <c r="B1405" s="119"/>
      <c r="C1405" s="119"/>
      <c r="D1405" s="185" t="e">
        <f>IF(ISBLANK(RTATimings[[#This Row],[Vehicle No.]]), VLOOKUP(RTATimings[[#This Row],[Rotation Group]], Table9[#All], 4, FALSE), VLOOKUP(RTATimings[[#This Row],[Vehicle No.]], VehLicense,2,FALSE))</f>
        <v>#N/A</v>
      </c>
      <c r="E1405" s="126"/>
      <c r="F1405" s="185" t="e">
        <f>VLOOKUP(RTATimings[[#This Row],[Route Code]], TrueRouteCodes[], 2, FALSE)</f>
        <v>#N/A</v>
      </c>
      <c r="H1405" s="194" t="str">
        <f>REPLACE(SUBSTITUTE(SUBSTITUTE(SUBSTITUTE(SUBSTITUTE(SUBSTITUTE(TRIM(RTATimings[[#This Row],[Dep Txt]]), ": ",":"), "a.m", "AM",1), "p.m", "PM"),"  AM"," AM"),"  PM", " PM"), 9,100,"")</f>
        <v/>
      </c>
      <c r="I1405" s="195" t="e">
        <f>TIMEVALUE(RTATimings[[#This Row],[Dep Tm Txt]])</f>
        <v>#VALUE!</v>
      </c>
      <c r="N14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06" spans="1:14" x14ac:dyDescent="0.35">
      <c r="A1406" s="113"/>
      <c r="B1406" s="119"/>
      <c r="C1406" s="119"/>
      <c r="D1406" s="185" t="e">
        <f>IF(ISBLANK(RTATimings[[#This Row],[Vehicle No.]]), VLOOKUP(RTATimings[[#This Row],[Rotation Group]], Table9[#All], 4, FALSE), VLOOKUP(RTATimings[[#This Row],[Vehicle No.]], VehLicense,2,FALSE))</f>
        <v>#N/A</v>
      </c>
      <c r="E1406" s="126"/>
      <c r="F1406" s="185" t="e">
        <f>VLOOKUP(RTATimings[[#This Row],[Route Code]], TrueRouteCodes[], 2, FALSE)</f>
        <v>#N/A</v>
      </c>
      <c r="H1406" s="194" t="str">
        <f>REPLACE(SUBSTITUTE(SUBSTITUTE(SUBSTITUTE(SUBSTITUTE(SUBSTITUTE(TRIM(RTATimings[[#This Row],[Dep Txt]]), ": ",":"), "a.m", "AM",1), "p.m", "PM"),"  AM"," AM"),"  PM", " PM"), 9,100,"")</f>
        <v/>
      </c>
      <c r="I1406" s="195" t="e">
        <f>TIMEVALUE(RTATimings[[#This Row],[Dep Tm Txt]])</f>
        <v>#VALUE!</v>
      </c>
      <c r="N14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07" spans="1:14" x14ac:dyDescent="0.35">
      <c r="A1407" s="113"/>
      <c r="B1407" s="119"/>
      <c r="C1407" s="119"/>
      <c r="D1407" s="185" t="e">
        <f>IF(ISBLANK(RTATimings[[#This Row],[Vehicle No.]]), VLOOKUP(RTATimings[[#This Row],[Rotation Group]], Table9[#All], 4, FALSE), VLOOKUP(RTATimings[[#This Row],[Vehicle No.]], VehLicense,2,FALSE))</f>
        <v>#N/A</v>
      </c>
      <c r="E1407" s="126"/>
      <c r="F1407" s="185" t="e">
        <f>VLOOKUP(RTATimings[[#This Row],[Route Code]], TrueRouteCodes[], 2, FALSE)</f>
        <v>#N/A</v>
      </c>
      <c r="H1407" s="194" t="str">
        <f>REPLACE(SUBSTITUTE(SUBSTITUTE(SUBSTITUTE(SUBSTITUTE(SUBSTITUTE(TRIM(RTATimings[[#This Row],[Dep Txt]]), ": ",":"), "a.m", "AM",1), "p.m", "PM"),"  AM"," AM"),"  PM", " PM"), 9,100,"")</f>
        <v/>
      </c>
      <c r="I1407" s="195" t="e">
        <f>TIMEVALUE(RTATimings[[#This Row],[Dep Tm Txt]])</f>
        <v>#VALUE!</v>
      </c>
      <c r="N14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08" spans="1:14" x14ac:dyDescent="0.35">
      <c r="A1408" s="113"/>
      <c r="B1408" s="119"/>
      <c r="C1408" s="119"/>
      <c r="D1408" s="185" t="e">
        <f>IF(ISBLANK(RTATimings[[#This Row],[Vehicle No.]]), VLOOKUP(RTATimings[[#This Row],[Rotation Group]], Table9[#All], 4, FALSE), VLOOKUP(RTATimings[[#This Row],[Vehicle No.]], VehLicense,2,FALSE))</f>
        <v>#N/A</v>
      </c>
      <c r="E1408" s="126"/>
      <c r="F1408" s="185" t="e">
        <f>VLOOKUP(RTATimings[[#This Row],[Route Code]], TrueRouteCodes[], 2, FALSE)</f>
        <v>#N/A</v>
      </c>
      <c r="H1408" s="194" t="str">
        <f>REPLACE(SUBSTITUTE(SUBSTITUTE(SUBSTITUTE(SUBSTITUTE(SUBSTITUTE(TRIM(RTATimings[[#This Row],[Dep Txt]]), ": ",":"), "a.m", "AM",1), "p.m", "PM"),"  AM"," AM"),"  PM", " PM"), 9,100,"")</f>
        <v/>
      </c>
      <c r="I1408" s="195" t="e">
        <f>TIMEVALUE(RTATimings[[#This Row],[Dep Tm Txt]])</f>
        <v>#VALUE!</v>
      </c>
      <c r="N14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09" spans="1:14" x14ac:dyDescent="0.35">
      <c r="A1409" s="113"/>
      <c r="B1409" s="119"/>
      <c r="C1409" s="119"/>
      <c r="D1409" s="185" t="e">
        <f>IF(ISBLANK(RTATimings[[#This Row],[Vehicle No.]]), VLOOKUP(RTATimings[[#This Row],[Rotation Group]], Table9[#All], 4, FALSE), VLOOKUP(RTATimings[[#This Row],[Vehicle No.]], VehLicense,2,FALSE))</f>
        <v>#N/A</v>
      </c>
      <c r="E1409" s="126"/>
      <c r="F1409" s="185" t="e">
        <f>VLOOKUP(RTATimings[[#This Row],[Route Code]], TrueRouteCodes[], 2, FALSE)</f>
        <v>#N/A</v>
      </c>
      <c r="H1409" s="194" t="str">
        <f>REPLACE(SUBSTITUTE(SUBSTITUTE(SUBSTITUTE(SUBSTITUTE(SUBSTITUTE(TRIM(RTATimings[[#This Row],[Dep Txt]]), ": ",":"), "a.m", "AM",1), "p.m", "PM"),"  AM"," AM"),"  PM", " PM"), 9,100,"")</f>
        <v/>
      </c>
      <c r="I1409" s="195" t="e">
        <f>TIMEVALUE(RTATimings[[#This Row],[Dep Tm Txt]])</f>
        <v>#VALUE!</v>
      </c>
      <c r="N14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10" spans="1:14" x14ac:dyDescent="0.35">
      <c r="A1410" s="113"/>
      <c r="B1410" s="119"/>
      <c r="C1410" s="119"/>
      <c r="D1410" s="185" t="e">
        <f>IF(ISBLANK(RTATimings[[#This Row],[Vehicle No.]]), VLOOKUP(RTATimings[[#This Row],[Rotation Group]], Table9[#All], 4, FALSE), VLOOKUP(RTATimings[[#This Row],[Vehicle No.]], VehLicense,2,FALSE))</f>
        <v>#N/A</v>
      </c>
      <c r="E1410" s="126"/>
      <c r="F1410" s="185" t="e">
        <f>VLOOKUP(RTATimings[[#This Row],[Route Code]], TrueRouteCodes[], 2, FALSE)</f>
        <v>#N/A</v>
      </c>
      <c r="H1410" s="194" t="str">
        <f>REPLACE(SUBSTITUTE(SUBSTITUTE(SUBSTITUTE(SUBSTITUTE(SUBSTITUTE(TRIM(RTATimings[[#This Row],[Dep Txt]]), ": ",":"), "a.m", "AM",1), "p.m", "PM"),"  AM"," AM"),"  PM", " PM"), 9,100,"")</f>
        <v/>
      </c>
      <c r="I1410" s="195" t="e">
        <f>TIMEVALUE(RTATimings[[#This Row],[Dep Tm Txt]])</f>
        <v>#VALUE!</v>
      </c>
      <c r="N14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11" spans="1:14" x14ac:dyDescent="0.35">
      <c r="A1411" s="113"/>
      <c r="B1411" s="119"/>
      <c r="C1411" s="119"/>
      <c r="D1411" s="185" t="e">
        <f>IF(ISBLANK(RTATimings[[#This Row],[Vehicle No.]]), VLOOKUP(RTATimings[[#This Row],[Rotation Group]], Table9[#All], 4, FALSE), VLOOKUP(RTATimings[[#This Row],[Vehicle No.]], VehLicense,2,FALSE))</f>
        <v>#N/A</v>
      </c>
      <c r="E1411" s="126"/>
      <c r="F1411" s="185" t="e">
        <f>VLOOKUP(RTATimings[[#This Row],[Route Code]], TrueRouteCodes[], 2, FALSE)</f>
        <v>#N/A</v>
      </c>
      <c r="H1411" s="194" t="str">
        <f>REPLACE(SUBSTITUTE(SUBSTITUTE(SUBSTITUTE(SUBSTITUTE(SUBSTITUTE(TRIM(RTATimings[[#This Row],[Dep Txt]]), ": ",":"), "a.m", "AM",1), "p.m", "PM"),"  AM"," AM"),"  PM", " PM"), 9,100,"")</f>
        <v/>
      </c>
      <c r="I1411" s="195" t="e">
        <f>TIMEVALUE(RTATimings[[#This Row],[Dep Tm Txt]])</f>
        <v>#VALUE!</v>
      </c>
      <c r="N14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12" spans="1:14" x14ac:dyDescent="0.35">
      <c r="A1412" s="113"/>
      <c r="B1412" s="119"/>
      <c r="C1412" s="119"/>
      <c r="D1412" s="185" t="e">
        <f>IF(ISBLANK(RTATimings[[#This Row],[Vehicle No.]]), VLOOKUP(RTATimings[[#This Row],[Rotation Group]], Table9[#All], 4, FALSE), VLOOKUP(RTATimings[[#This Row],[Vehicle No.]], VehLicense,2,FALSE))</f>
        <v>#N/A</v>
      </c>
      <c r="E1412" s="126"/>
      <c r="F1412" s="185" t="e">
        <f>VLOOKUP(RTATimings[[#This Row],[Route Code]], TrueRouteCodes[], 2, FALSE)</f>
        <v>#N/A</v>
      </c>
      <c r="H1412" s="194" t="str">
        <f>REPLACE(SUBSTITUTE(SUBSTITUTE(SUBSTITUTE(SUBSTITUTE(SUBSTITUTE(TRIM(RTATimings[[#This Row],[Dep Txt]]), ": ",":"), "a.m", "AM",1), "p.m", "PM"),"  AM"," AM"),"  PM", " PM"), 9,100,"")</f>
        <v/>
      </c>
      <c r="I1412" s="195" t="e">
        <f>TIMEVALUE(RTATimings[[#This Row],[Dep Tm Txt]])</f>
        <v>#VALUE!</v>
      </c>
      <c r="N14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13" spans="1:14" x14ac:dyDescent="0.35">
      <c r="A1413" s="113"/>
      <c r="B1413" s="119"/>
      <c r="C1413" s="119"/>
      <c r="D1413" s="185" t="e">
        <f>IF(ISBLANK(RTATimings[[#This Row],[Vehicle No.]]), VLOOKUP(RTATimings[[#This Row],[Rotation Group]], Table9[#All], 4, FALSE), VLOOKUP(RTATimings[[#This Row],[Vehicle No.]], VehLicense,2,FALSE))</f>
        <v>#N/A</v>
      </c>
      <c r="E1413" s="126"/>
      <c r="F1413" s="185" t="e">
        <f>VLOOKUP(RTATimings[[#This Row],[Route Code]], TrueRouteCodes[], 2, FALSE)</f>
        <v>#N/A</v>
      </c>
      <c r="H1413" s="194" t="str">
        <f>REPLACE(SUBSTITUTE(SUBSTITUTE(SUBSTITUTE(SUBSTITUTE(SUBSTITUTE(TRIM(RTATimings[[#This Row],[Dep Txt]]), ": ",":"), "a.m", "AM",1), "p.m", "PM"),"  AM"," AM"),"  PM", " PM"), 9,100,"")</f>
        <v/>
      </c>
      <c r="I1413" s="195" t="e">
        <f>TIMEVALUE(RTATimings[[#This Row],[Dep Tm Txt]])</f>
        <v>#VALUE!</v>
      </c>
      <c r="N14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14" spans="1:14" x14ac:dyDescent="0.35">
      <c r="A1414" s="113"/>
      <c r="B1414" s="119"/>
      <c r="C1414" s="119"/>
      <c r="D1414" s="185" t="e">
        <f>IF(ISBLANK(RTATimings[[#This Row],[Vehicle No.]]), VLOOKUP(RTATimings[[#This Row],[Rotation Group]], Table9[#All], 4, FALSE), VLOOKUP(RTATimings[[#This Row],[Vehicle No.]], VehLicense,2,FALSE))</f>
        <v>#N/A</v>
      </c>
      <c r="E1414" s="126"/>
      <c r="F1414" s="185" t="e">
        <f>VLOOKUP(RTATimings[[#This Row],[Route Code]], TrueRouteCodes[], 2, FALSE)</f>
        <v>#N/A</v>
      </c>
      <c r="H1414" s="194" t="str">
        <f>REPLACE(SUBSTITUTE(SUBSTITUTE(SUBSTITUTE(SUBSTITUTE(SUBSTITUTE(TRIM(RTATimings[[#This Row],[Dep Txt]]), ": ",":"), "a.m", "AM",1), "p.m", "PM"),"  AM"," AM"),"  PM", " PM"), 9,100,"")</f>
        <v/>
      </c>
      <c r="I1414" s="195" t="e">
        <f>TIMEVALUE(RTATimings[[#This Row],[Dep Tm Txt]])</f>
        <v>#VALUE!</v>
      </c>
      <c r="N14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15" spans="1:14" x14ac:dyDescent="0.35">
      <c r="A1415" s="113"/>
      <c r="B1415" s="119"/>
      <c r="C1415" s="119"/>
      <c r="D1415" s="185" t="e">
        <f>IF(ISBLANK(RTATimings[[#This Row],[Vehicle No.]]), VLOOKUP(RTATimings[[#This Row],[Rotation Group]], Table9[#All], 4, FALSE), VLOOKUP(RTATimings[[#This Row],[Vehicle No.]], VehLicense,2,FALSE))</f>
        <v>#N/A</v>
      </c>
      <c r="E1415" s="126"/>
      <c r="F1415" s="185" t="e">
        <f>VLOOKUP(RTATimings[[#This Row],[Route Code]], TrueRouteCodes[], 2, FALSE)</f>
        <v>#N/A</v>
      </c>
      <c r="H1415" s="194" t="str">
        <f>REPLACE(SUBSTITUTE(SUBSTITUTE(SUBSTITUTE(SUBSTITUTE(SUBSTITUTE(TRIM(RTATimings[[#This Row],[Dep Txt]]), ": ",":"), "a.m", "AM",1), "p.m", "PM"),"  AM"," AM"),"  PM", " PM"), 9,100,"")</f>
        <v/>
      </c>
      <c r="I1415" s="195" t="e">
        <f>TIMEVALUE(RTATimings[[#This Row],[Dep Tm Txt]])</f>
        <v>#VALUE!</v>
      </c>
      <c r="N14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16" spans="1:14" x14ac:dyDescent="0.35">
      <c r="A1416" s="113"/>
      <c r="B1416" s="119"/>
      <c r="C1416" s="119"/>
      <c r="D1416" s="185" t="e">
        <f>IF(ISBLANK(RTATimings[[#This Row],[Vehicle No.]]), VLOOKUP(RTATimings[[#This Row],[Rotation Group]], Table9[#All], 4, FALSE), VLOOKUP(RTATimings[[#This Row],[Vehicle No.]], VehLicense,2,FALSE))</f>
        <v>#N/A</v>
      </c>
      <c r="E1416" s="126"/>
      <c r="F1416" s="185" t="e">
        <f>VLOOKUP(RTATimings[[#This Row],[Route Code]], TrueRouteCodes[], 2, FALSE)</f>
        <v>#N/A</v>
      </c>
      <c r="H1416" s="194" t="str">
        <f>REPLACE(SUBSTITUTE(SUBSTITUTE(SUBSTITUTE(SUBSTITUTE(SUBSTITUTE(TRIM(RTATimings[[#This Row],[Dep Txt]]), ": ",":"), "a.m", "AM",1), "p.m", "PM"),"  AM"," AM"),"  PM", " PM"), 9,100,"")</f>
        <v/>
      </c>
      <c r="I1416" s="195" t="e">
        <f>TIMEVALUE(RTATimings[[#This Row],[Dep Tm Txt]])</f>
        <v>#VALUE!</v>
      </c>
      <c r="N14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17" spans="1:14" x14ac:dyDescent="0.35">
      <c r="A1417" s="113"/>
      <c r="B1417" s="119"/>
      <c r="C1417" s="119"/>
      <c r="D1417" s="185" t="e">
        <f>IF(ISBLANK(RTATimings[[#This Row],[Vehicle No.]]), VLOOKUP(RTATimings[[#This Row],[Rotation Group]], Table9[#All], 4, FALSE), VLOOKUP(RTATimings[[#This Row],[Vehicle No.]], VehLicense,2,FALSE))</f>
        <v>#N/A</v>
      </c>
      <c r="E1417" s="126"/>
      <c r="F1417" s="185" t="e">
        <f>VLOOKUP(RTATimings[[#This Row],[Route Code]], TrueRouteCodes[], 2, FALSE)</f>
        <v>#N/A</v>
      </c>
      <c r="H1417" s="194" t="str">
        <f>REPLACE(SUBSTITUTE(SUBSTITUTE(SUBSTITUTE(SUBSTITUTE(SUBSTITUTE(TRIM(RTATimings[[#This Row],[Dep Txt]]), ": ",":"), "a.m", "AM",1), "p.m", "PM"),"  AM"," AM"),"  PM", " PM"), 9,100,"")</f>
        <v/>
      </c>
      <c r="I1417" s="195" t="e">
        <f>TIMEVALUE(RTATimings[[#This Row],[Dep Tm Txt]])</f>
        <v>#VALUE!</v>
      </c>
      <c r="N14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18" spans="1:14" x14ac:dyDescent="0.35">
      <c r="A1418" s="113"/>
      <c r="B1418" s="119"/>
      <c r="C1418" s="119"/>
      <c r="D1418" s="185" t="e">
        <f>IF(ISBLANK(RTATimings[[#This Row],[Vehicle No.]]), VLOOKUP(RTATimings[[#This Row],[Rotation Group]], Table9[#All], 4, FALSE), VLOOKUP(RTATimings[[#This Row],[Vehicle No.]], VehLicense,2,FALSE))</f>
        <v>#N/A</v>
      </c>
      <c r="E1418" s="126"/>
      <c r="F1418" s="185" t="e">
        <f>VLOOKUP(RTATimings[[#This Row],[Route Code]], TrueRouteCodes[], 2, FALSE)</f>
        <v>#N/A</v>
      </c>
      <c r="H1418" s="194" t="str">
        <f>REPLACE(SUBSTITUTE(SUBSTITUTE(SUBSTITUTE(SUBSTITUTE(SUBSTITUTE(TRIM(RTATimings[[#This Row],[Dep Txt]]), ": ",":"), "a.m", "AM",1), "p.m", "PM"),"  AM"," AM"),"  PM", " PM"), 9,100,"")</f>
        <v/>
      </c>
      <c r="I1418" s="195" t="e">
        <f>TIMEVALUE(RTATimings[[#This Row],[Dep Tm Txt]])</f>
        <v>#VALUE!</v>
      </c>
      <c r="N14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19" spans="1:14" x14ac:dyDescent="0.35">
      <c r="A1419" s="113"/>
      <c r="B1419" s="119"/>
      <c r="C1419" s="119"/>
      <c r="D1419" s="185" t="e">
        <f>IF(ISBLANK(RTATimings[[#This Row],[Vehicle No.]]), VLOOKUP(RTATimings[[#This Row],[Rotation Group]], Table9[#All], 4, FALSE), VLOOKUP(RTATimings[[#This Row],[Vehicle No.]], VehLicense,2,FALSE))</f>
        <v>#N/A</v>
      </c>
      <c r="E1419" s="126"/>
      <c r="F1419" s="185" t="e">
        <f>VLOOKUP(RTATimings[[#This Row],[Route Code]], TrueRouteCodes[], 2, FALSE)</f>
        <v>#N/A</v>
      </c>
      <c r="H1419" s="194" t="str">
        <f>REPLACE(SUBSTITUTE(SUBSTITUTE(SUBSTITUTE(SUBSTITUTE(SUBSTITUTE(TRIM(RTATimings[[#This Row],[Dep Txt]]), ": ",":"), "a.m", "AM",1), "p.m", "PM"),"  AM"," AM"),"  PM", " PM"), 9,100,"")</f>
        <v/>
      </c>
      <c r="I1419" s="195" t="e">
        <f>TIMEVALUE(RTATimings[[#This Row],[Dep Tm Txt]])</f>
        <v>#VALUE!</v>
      </c>
      <c r="N14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20" spans="1:14" x14ac:dyDescent="0.35">
      <c r="A1420" s="113"/>
      <c r="B1420" s="119"/>
      <c r="C1420" s="119"/>
      <c r="D1420" s="185" t="e">
        <f>IF(ISBLANK(RTATimings[[#This Row],[Vehicle No.]]), VLOOKUP(RTATimings[[#This Row],[Rotation Group]], Table9[#All], 4, FALSE), VLOOKUP(RTATimings[[#This Row],[Vehicle No.]], VehLicense,2,FALSE))</f>
        <v>#N/A</v>
      </c>
      <c r="E1420" s="126"/>
      <c r="F1420" s="185" t="e">
        <f>VLOOKUP(RTATimings[[#This Row],[Route Code]], TrueRouteCodes[], 2, FALSE)</f>
        <v>#N/A</v>
      </c>
      <c r="H1420" s="194" t="str">
        <f>REPLACE(SUBSTITUTE(SUBSTITUTE(SUBSTITUTE(SUBSTITUTE(SUBSTITUTE(TRIM(RTATimings[[#This Row],[Dep Txt]]), ": ",":"), "a.m", "AM",1), "p.m", "PM"),"  AM"," AM"),"  PM", " PM"), 9,100,"")</f>
        <v/>
      </c>
      <c r="I1420" s="195" t="e">
        <f>TIMEVALUE(RTATimings[[#This Row],[Dep Tm Txt]])</f>
        <v>#VALUE!</v>
      </c>
      <c r="N14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21" spans="1:14" x14ac:dyDescent="0.35">
      <c r="A1421" s="113"/>
      <c r="B1421" s="119"/>
      <c r="C1421" s="119"/>
      <c r="D1421" s="185" t="e">
        <f>IF(ISBLANK(RTATimings[[#This Row],[Vehicle No.]]), VLOOKUP(RTATimings[[#This Row],[Rotation Group]], Table9[#All], 4, FALSE), VLOOKUP(RTATimings[[#This Row],[Vehicle No.]], VehLicense,2,FALSE))</f>
        <v>#N/A</v>
      </c>
      <c r="E1421" s="126"/>
      <c r="F1421" s="185" t="e">
        <f>VLOOKUP(RTATimings[[#This Row],[Route Code]], TrueRouteCodes[], 2, FALSE)</f>
        <v>#N/A</v>
      </c>
      <c r="H1421" s="194" t="str">
        <f>REPLACE(SUBSTITUTE(SUBSTITUTE(SUBSTITUTE(SUBSTITUTE(SUBSTITUTE(TRIM(RTATimings[[#This Row],[Dep Txt]]), ": ",":"), "a.m", "AM",1), "p.m", "PM"),"  AM"," AM"),"  PM", " PM"), 9,100,"")</f>
        <v/>
      </c>
      <c r="I1421" s="195" t="e">
        <f>TIMEVALUE(RTATimings[[#This Row],[Dep Tm Txt]])</f>
        <v>#VALUE!</v>
      </c>
      <c r="N14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22" spans="1:14" x14ac:dyDescent="0.35">
      <c r="A1422" s="113"/>
      <c r="B1422" s="119"/>
      <c r="C1422" s="119"/>
      <c r="D1422" s="185" t="e">
        <f>IF(ISBLANK(RTATimings[[#This Row],[Vehicle No.]]), VLOOKUP(RTATimings[[#This Row],[Rotation Group]], Table9[#All], 4, FALSE), VLOOKUP(RTATimings[[#This Row],[Vehicle No.]], VehLicense,2,FALSE))</f>
        <v>#N/A</v>
      </c>
      <c r="E1422" s="126"/>
      <c r="F1422" s="185" t="e">
        <f>VLOOKUP(RTATimings[[#This Row],[Route Code]], TrueRouteCodes[], 2, FALSE)</f>
        <v>#N/A</v>
      </c>
      <c r="H1422" s="194" t="str">
        <f>REPLACE(SUBSTITUTE(SUBSTITUTE(SUBSTITUTE(SUBSTITUTE(SUBSTITUTE(TRIM(RTATimings[[#This Row],[Dep Txt]]), ": ",":"), "a.m", "AM",1), "p.m", "PM"),"  AM"," AM"),"  PM", " PM"), 9,100,"")</f>
        <v/>
      </c>
      <c r="I1422" s="195" t="e">
        <f>TIMEVALUE(RTATimings[[#This Row],[Dep Tm Txt]])</f>
        <v>#VALUE!</v>
      </c>
      <c r="N14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23" spans="1:14" x14ac:dyDescent="0.35">
      <c r="A1423" s="113"/>
      <c r="B1423" s="119"/>
      <c r="C1423" s="119"/>
      <c r="D1423" s="185" t="e">
        <f>IF(ISBLANK(RTATimings[[#This Row],[Vehicle No.]]), VLOOKUP(RTATimings[[#This Row],[Rotation Group]], Table9[#All], 4, FALSE), VLOOKUP(RTATimings[[#This Row],[Vehicle No.]], VehLicense,2,FALSE))</f>
        <v>#N/A</v>
      </c>
      <c r="E1423" s="126"/>
      <c r="F1423" s="185" t="e">
        <f>VLOOKUP(RTATimings[[#This Row],[Route Code]], TrueRouteCodes[], 2, FALSE)</f>
        <v>#N/A</v>
      </c>
      <c r="H1423" s="194" t="str">
        <f>REPLACE(SUBSTITUTE(SUBSTITUTE(SUBSTITUTE(SUBSTITUTE(SUBSTITUTE(TRIM(RTATimings[[#This Row],[Dep Txt]]), ": ",":"), "a.m", "AM",1), "p.m", "PM"),"  AM"," AM"),"  PM", " PM"), 9,100,"")</f>
        <v/>
      </c>
      <c r="I1423" s="195" t="e">
        <f>TIMEVALUE(RTATimings[[#This Row],[Dep Tm Txt]])</f>
        <v>#VALUE!</v>
      </c>
      <c r="N14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24" spans="1:14" x14ac:dyDescent="0.35">
      <c r="A1424" s="113"/>
      <c r="B1424" s="119"/>
      <c r="C1424" s="119"/>
      <c r="D1424" s="185" t="e">
        <f>IF(ISBLANK(RTATimings[[#This Row],[Vehicle No.]]), VLOOKUP(RTATimings[[#This Row],[Rotation Group]], Table9[#All], 4, FALSE), VLOOKUP(RTATimings[[#This Row],[Vehicle No.]], VehLicense,2,FALSE))</f>
        <v>#N/A</v>
      </c>
      <c r="E1424" s="126"/>
      <c r="F1424" s="185" t="e">
        <f>VLOOKUP(RTATimings[[#This Row],[Route Code]], TrueRouteCodes[], 2, FALSE)</f>
        <v>#N/A</v>
      </c>
      <c r="H1424" s="194" t="str">
        <f>REPLACE(SUBSTITUTE(SUBSTITUTE(SUBSTITUTE(SUBSTITUTE(SUBSTITUTE(TRIM(RTATimings[[#This Row],[Dep Txt]]), ": ",":"), "a.m", "AM",1), "p.m", "PM"),"  AM"," AM"),"  PM", " PM"), 9,100,"")</f>
        <v/>
      </c>
      <c r="I1424" s="195" t="e">
        <f>TIMEVALUE(RTATimings[[#This Row],[Dep Tm Txt]])</f>
        <v>#VALUE!</v>
      </c>
      <c r="N14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25" spans="1:14" x14ac:dyDescent="0.35">
      <c r="A1425" s="113"/>
      <c r="B1425" s="119"/>
      <c r="C1425" s="119"/>
      <c r="D1425" s="185" t="e">
        <f>IF(ISBLANK(RTATimings[[#This Row],[Vehicle No.]]), VLOOKUP(RTATimings[[#This Row],[Rotation Group]], Table9[#All], 4, FALSE), VLOOKUP(RTATimings[[#This Row],[Vehicle No.]], VehLicense,2,FALSE))</f>
        <v>#N/A</v>
      </c>
      <c r="E1425" s="126"/>
      <c r="F1425" s="185" t="e">
        <f>VLOOKUP(RTATimings[[#This Row],[Route Code]], TrueRouteCodes[], 2, FALSE)</f>
        <v>#N/A</v>
      </c>
      <c r="H1425" s="194" t="str">
        <f>REPLACE(SUBSTITUTE(SUBSTITUTE(SUBSTITUTE(SUBSTITUTE(SUBSTITUTE(TRIM(RTATimings[[#This Row],[Dep Txt]]), ": ",":"), "a.m", "AM",1), "p.m", "PM"),"  AM"," AM"),"  PM", " PM"), 9,100,"")</f>
        <v/>
      </c>
      <c r="I1425" s="195" t="e">
        <f>TIMEVALUE(RTATimings[[#This Row],[Dep Tm Txt]])</f>
        <v>#VALUE!</v>
      </c>
      <c r="N14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26" spans="1:14" x14ac:dyDescent="0.35">
      <c r="A1426" s="113"/>
      <c r="B1426" s="119"/>
      <c r="C1426" s="119"/>
      <c r="D1426" s="185" t="e">
        <f>IF(ISBLANK(RTATimings[[#This Row],[Vehicle No.]]), VLOOKUP(RTATimings[[#This Row],[Rotation Group]], Table9[#All], 4, FALSE), VLOOKUP(RTATimings[[#This Row],[Vehicle No.]], VehLicense,2,FALSE))</f>
        <v>#N/A</v>
      </c>
      <c r="E1426" s="126"/>
      <c r="F1426" s="185" t="e">
        <f>VLOOKUP(RTATimings[[#This Row],[Route Code]], TrueRouteCodes[], 2, FALSE)</f>
        <v>#N/A</v>
      </c>
      <c r="H1426" s="194" t="str">
        <f>REPLACE(SUBSTITUTE(SUBSTITUTE(SUBSTITUTE(SUBSTITUTE(SUBSTITUTE(TRIM(RTATimings[[#This Row],[Dep Txt]]), ": ",":"), "a.m", "AM",1), "p.m", "PM"),"  AM"," AM"),"  PM", " PM"), 9,100,"")</f>
        <v/>
      </c>
      <c r="I1426" s="195" t="e">
        <f>TIMEVALUE(RTATimings[[#This Row],[Dep Tm Txt]])</f>
        <v>#VALUE!</v>
      </c>
      <c r="N14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27" spans="1:14" x14ac:dyDescent="0.35">
      <c r="A1427" s="113"/>
      <c r="B1427" s="119"/>
      <c r="C1427" s="119"/>
      <c r="D1427" s="185" t="e">
        <f>IF(ISBLANK(RTATimings[[#This Row],[Vehicle No.]]), VLOOKUP(RTATimings[[#This Row],[Rotation Group]], Table9[#All], 4, FALSE), VLOOKUP(RTATimings[[#This Row],[Vehicle No.]], VehLicense,2,FALSE))</f>
        <v>#N/A</v>
      </c>
      <c r="E1427" s="126"/>
      <c r="F1427" s="185" t="e">
        <f>VLOOKUP(RTATimings[[#This Row],[Route Code]], TrueRouteCodes[], 2, FALSE)</f>
        <v>#N/A</v>
      </c>
      <c r="H1427" s="194" t="str">
        <f>REPLACE(SUBSTITUTE(SUBSTITUTE(SUBSTITUTE(SUBSTITUTE(SUBSTITUTE(TRIM(RTATimings[[#This Row],[Dep Txt]]), ": ",":"), "a.m", "AM",1), "p.m", "PM"),"  AM"," AM"),"  PM", " PM"), 9,100,"")</f>
        <v/>
      </c>
      <c r="I1427" s="195" t="e">
        <f>TIMEVALUE(RTATimings[[#This Row],[Dep Tm Txt]])</f>
        <v>#VALUE!</v>
      </c>
      <c r="N14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28" spans="1:14" x14ac:dyDescent="0.35">
      <c r="A1428" s="113"/>
      <c r="B1428" s="119"/>
      <c r="C1428" s="119"/>
      <c r="D1428" s="185" t="e">
        <f>IF(ISBLANK(RTATimings[[#This Row],[Vehicle No.]]), VLOOKUP(RTATimings[[#This Row],[Rotation Group]], Table9[#All], 4, FALSE), VLOOKUP(RTATimings[[#This Row],[Vehicle No.]], VehLicense,2,FALSE))</f>
        <v>#N/A</v>
      </c>
      <c r="E1428" s="126"/>
      <c r="F1428" s="185" t="e">
        <f>VLOOKUP(RTATimings[[#This Row],[Route Code]], TrueRouteCodes[], 2, FALSE)</f>
        <v>#N/A</v>
      </c>
      <c r="H1428" s="194" t="str">
        <f>REPLACE(SUBSTITUTE(SUBSTITUTE(SUBSTITUTE(SUBSTITUTE(SUBSTITUTE(TRIM(RTATimings[[#This Row],[Dep Txt]]), ": ",":"), "a.m", "AM",1), "p.m", "PM"),"  AM"," AM"),"  PM", " PM"), 9,100,"")</f>
        <v/>
      </c>
      <c r="I1428" s="195" t="e">
        <f>TIMEVALUE(RTATimings[[#This Row],[Dep Tm Txt]])</f>
        <v>#VALUE!</v>
      </c>
      <c r="N14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29" spans="1:14" x14ac:dyDescent="0.35">
      <c r="A1429" s="113"/>
      <c r="B1429" s="119"/>
      <c r="C1429" s="119"/>
      <c r="D1429" s="185" t="e">
        <f>IF(ISBLANK(RTATimings[[#This Row],[Vehicle No.]]), VLOOKUP(RTATimings[[#This Row],[Rotation Group]], Table9[#All], 4, FALSE), VLOOKUP(RTATimings[[#This Row],[Vehicle No.]], VehLicense,2,FALSE))</f>
        <v>#N/A</v>
      </c>
      <c r="E1429" s="126"/>
      <c r="F1429" s="185" t="e">
        <f>VLOOKUP(RTATimings[[#This Row],[Route Code]], TrueRouteCodes[], 2, FALSE)</f>
        <v>#N/A</v>
      </c>
      <c r="H1429" s="194" t="str">
        <f>REPLACE(SUBSTITUTE(SUBSTITUTE(SUBSTITUTE(SUBSTITUTE(SUBSTITUTE(TRIM(RTATimings[[#This Row],[Dep Txt]]), ": ",":"), "a.m", "AM",1), "p.m", "PM"),"  AM"," AM"),"  PM", " PM"), 9,100,"")</f>
        <v/>
      </c>
      <c r="I1429" s="195" t="e">
        <f>TIMEVALUE(RTATimings[[#This Row],[Dep Tm Txt]])</f>
        <v>#VALUE!</v>
      </c>
      <c r="N14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30" spans="1:14" x14ac:dyDescent="0.35">
      <c r="A1430" s="113"/>
      <c r="B1430" s="119"/>
      <c r="C1430" s="119"/>
      <c r="D1430" s="185" t="e">
        <f>IF(ISBLANK(RTATimings[[#This Row],[Vehicle No.]]), VLOOKUP(RTATimings[[#This Row],[Rotation Group]], Table9[#All], 4, FALSE), VLOOKUP(RTATimings[[#This Row],[Vehicle No.]], VehLicense,2,FALSE))</f>
        <v>#N/A</v>
      </c>
      <c r="E1430" s="126"/>
      <c r="F1430" s="185" t="e">
        <f>VLOOKUP(RTATimings[[#This Row],[Route Code]], TrueRouteCodes[], 2, FALSE)</f>
        <v>#N/A</v>
      </c>
      <c r="H1430" s="194" t="str">
        <f>REPLACE(SUBSTITUTE(SUBSTITUTE(SUBSTITUTE(SUBSTITUTE(SUBSTITUTE(TRIM(RTATimings[[#This Row],[Dep Txt]]), ": ",":"), "a.m", "AM",1), "p.m", "PM"),"  AM"," AM"),"  PM", " PM"), 9,100,"")</f>
        <v/>
      </c>
      <c r="I1430" s="195" t="e">
        <f>TIMEVALUE(RTATimings[[#This Row],[Dep Tm Txt]])</f>
        <v>#VALUE!</v>
      </c>
      <c r="N14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31" spans="1:14" x14ac:dyDescent="0.35">
      <c r="A1431" s="113"/>
      <c r="B1431" s="119"/>
      <c r="C1431" s="119"/>
      <c r="D1431" s="185" t="e">
        <f>IF(ISBLANK(RTATimings[[#This Row],[Vehicle No.]]), VLOOKUP(RTATimings[[#This Row],[Rotation Group]], Table9[#All], 4, FALSE), VLOOKUP(RTATimings[[#This Row],[Vehicle No.]], VehLicense,2,FALSE))</f>
        <v>#N/A</v>
      </c>
      <c r="E1431" s="126"/>
      <c r="F1431" s="185" t="e">
        <f>VLOOKUP(RTATimings[[#This Row],[Route Code]], TrueRouteCodes[], 2, FALSE)</f>
        <v>#N/A</v>
      </c>
      <c r="H1431" s="194" t="str">
        <f>REPLACE(SUBSTITUTE(SUBSTITUTE(SUBSTITUTE(SUBSTITUTE(SUBSTITUTE(TRIM(RTATimings[[#This Row],[Dep Txt]]), ": ",":"), "a.m", "AM",1), "p.m", "PM"),"  AM"," AM"),"  PM", " PM"), 9,100,"")</f>
        <v/>
      </c>
      <c r="I1431" s="195" t="e">
        <f>TIMEVALUE(RTATimings[[#This Row],[Dep Tm Txt]])</f>
        <v>#VALUE!</v>
      </c>
      <c r="N14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32" spans="1:14" x14ac:dyDescent="0.35">
      <c r="A1432" s="113"/>
      <c r="B1432" s="119"/>
      <c r="C1432" s="119"/>
      <c r="D1432" s="185" t="e">
        <f>IF(ISBLANK(RTATimings[[#This Row],[Vehicle No.]]), VLOOKUP(RTATimings[[#This Row],[Rotation Group]], Table9[#All], 4, FALSE), VLOOKUP(RTATimings[[#This Row],[Vehicle No.]], VehLicense,2,FALSE))</f>
        <v>#N/A</v>
      </c>
      <c r="E1432" s="126"/>
      <c r="F1432" s="185" t="e">
        <f>VLOOKUP(RTATimings[[#This Row],[Route Code]], TrueRouteCodes[], 2, FALSE)</f>
        <v>#N/A</v>
      </c>
      <c r="H1432" s="194" t="str">
        <f>REPLACE(SUBSTITUTE(SUBSTITUTE(SUBSTITUTE(SUBSTITUTE(SUBSTITUTE(TRIM(RTATimings[[#This Row],[Dep Txt]]), ": ",":"), "a.m", "AM",1), "p.m", "PM"),"  AM"," AM"),"  PM", " PM"), 9,100,"")</f>
        <v/>
      </c>
      <c r="I1432" s="195" t="e">
        <f>TIMEVALUE(RTATimings[[#This Row],[Dep Tm Txt]])</f>
        <v>#VALUE!</v>
      </c>
      <c r="N14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33" spans="1:14" x14ac:dyDescent="0.35">
      <c r="A1433" s="113"/>
      <c r="B1433" s="119"/>
      <c r="C1433" s="119"/>
      <c r="D1433" s="185" t="e">
        <f>IF(ISBLANK(RTATimings[[#This Row],[Vehicle No.]]), VLOOKUP(RTATimings[[#This Row],[Rotation Group]], Table9[#All], 4, FALSE), VLOOKUP(RTATimings[[#This Row],[Vehicle No.]], VehLicense,2,FALSE))</f>
        <v>#N/A</v>
      </c>
      <c r="E1433" s="126"/>
      <c r="F1433" s="185" t="e">
        <f>VLOOKUP(RTATimings[[#This Row],[Route Code]], TrueRouteCodes[], 2, FALSE)</f>
        <v>#N/A</v>
      </c>
      <c r="H1433" s="194" t="str">
        <f>REPLACE(SUBSTITUTE(SUBSTITUTE(SUBSTITUTE(SUBSTITUTE(SUBSTITUTE(TRIM(RTATimings[[#This Row],[Dep Txt]]), ": ",":"), "a.m", "AM",1), "p.m", "PM"),"  AM"," AM"),"  PM", " PM"), 9,100,"")</f>
        <v/>
      </c>
      <c r="I1433" s="195" t="e">
        <f>TIMEVALUE(RTATimings[[#This Row],[Dep Tm Txt]])</f>
        <v>#VALUE!</v>
      </c>
      <c r="N14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34" spans="1:14" x14ac:dyDescent="0.35">
      <c r="A1434" s="113"/>
      <c r="B1434" s="119"/>
      <c r="C1434" s="119"/>
      <c r="D1434" s="185" t="e">
        <f>IF(ISBLANK(RTATimings[[#This Row],[Vehicle No.]]), VLOOKUP(RTATimings[[#This Row],[Rotation Group]], Table9[#All], 4, FALSE), VLOOKUP(RTATimings[[#This Row],[Vehicle No.]], VehLicense,2,FALSE))</f>
        <v>#N/A</v>
      </c>
      <c r="E1434" s="126"/>
      <c r="F1434" s="185" t="e">
        <f>VLOOKUP(RTATimings[[#This Row],[Route Code]], TrueRouteCodes[], 2, FALSE)</f>
        <v>#N/A</v>
      </c>
      <c r="H1434" s="194" t="str">
        <f>REPLACE(SUBSTITUTE(SUBSTITUTE(SUBSTITUTE(SUBSTITUTE(SUBSTITUTE(TRIM(RTATimings[[#This Row],[Dep Txt]]), ": ",":"), "a.m", "AM",1), "p.m", "PM"),"  AM"," AM"),"  PM", " PM"), 9,100,"")</f>
        <v/>
      </c>
      <c r="I1434" s="195" t="e">
        <f>TIMEVALUE(RTATimings[[#This Row],[Dep Tm Txt]])</f>
        <v>#VALUE!</v>
      </c>
      <c r="N14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35" spans="1:14" x14ac:dyDescent="0.35">
      <c r="A1435" s="113"/>
      <c r="B1435" s="119"/>
      <c r="C1435" s="119"/>
      <c r="D1435" s="185" t="e">
        <f>IF(ISBLANK(RTATimings[[#This Row],[Vehicle No.]]), VLOOKUP(RTATimings[[#This Row],[Rotation Group]], Table9[#All], 4, FALSE), VLOOKUP(RTATimings[[#This Row],[Vehicle No.]], VehLicense,2,FALSE))</f>
        <v>#N/A</v>
      </c>
      <c r="E1435" s="126"/>
      <c r="F1435" s="185" t="e">
        <f>VLOOKUP(RTATimings[[#This Row],[Route Code]], TrueRouteCodes[], 2, FALSE)</f>
        <v>#N/A</v>
      </c>
      <c r="H1435" s="194" t="str">
        <f>REPLACE(SUBSTITUTE(SUBSTITUTE(SUBSTITUTE(SUBSTITUTE(SUBSTITUTE(TRIM(RTATimings[[#This Row],[Dep Txt]]), ": ",":"), "a.m", "AM",1), "p.m", "PM"),"  AM"," AM"),"  PM", " PM"), 9,100,"")</f>
        <v/>
      </c>
      <c r="I1435" s="195" t="e">
        <f>TIMEVALUE(RTATimings[[#This Row],[Dep Tm Txt]])</f>
        <v>#VALUE!</v>
      </c>
      <c r="N14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36" spans="1:14" x14ac:dyDescent="0.35">
      <c r="A1436" s="113"/>
      <c r="B1436" s="119"/>
      <c r="C1436" s="119"/>
      <c r="D1436" s="185" t="e">
        <f>IF(ISBLANK(RTATimings[[#This Row],[Vehicle No.]]), VLOOKUP(RTATimings[[#This Row],[Rotation Group]], Table9[#All], 4, FALSE), VLOOKUP(RTATimings[[#This Row],[Vehicle No.]], VehLicense,2,FALSE))</f>
        <v>#N/A</v>
      </c>
      <c r="E1436" s="126"/>
      <c r="F1436" s="185" t="e">
        <f>VLOOKUP(RTATimings[[#This Row],[Route Code]], TrueRouteCodes[], 2, FALSE)</f>
        <v>#N/A</v>
      </c>
      <c r="H1436" s="194" t="str">
        <f>REPLACE(SUBSTITUTE(SUBSTITUTE(SUBSTITUTE(SUBSTITUTE(SUBSTITUTE(TRIM(RTATimings[[#This Row],[Dep Txt]]), ": ",":"), "a.m", "AM",1), "p.m", "PM"),"  AM"," AM"),"  PM", " PM"), 9,100,"")</f>
        <v/>
      </c>
      <c r="I1436" s="195" t="e">
        <f>TIMEVALUE(RTATimings[[#This Row],[Dep Tm Txt]])</f>
        <v>#VALUE!</v>
      </c>
      <c r="N14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37" spans="1:14" x14ac:dyDescent="0.35">
      <c r="A1437" s="113"/>
      <c r="B1437" s="119"/>
      <c r="C1437" s="119"/>
      <c r="D1437" s="185" t="e">
        <f>IF(ISBLANK(RTATimings[[#This Row],[Vehicle No.]]), VLOOKUP(RTATimings[[#This Row],[Rotation Group]], Table9[#All], 4, FALSE), VLOOKUP(RTATimings[[#This Row],[Vehicle No.]], VehLicense,2,FALSE))</f>
        <v>#N/A</v>
      </c>
      <c r="E1437" s="126"/>
      <c r="F1437" s="185" t="e">
        <f>VLOOKUP(RTATimings[[#This Row],[Route Code]], TrueRouteCodes[], 2, FALSE)</f>
        <v>#N/A</v>
      </c>
      <c r="H1437" s="194" t="str">
        <f>REPLACE(SUBSTITUTE(SUBSTITUTE(SUBSTITUTE(SUBSTITUTE(SUBSTITUTE(TRIM(RTATimings[[#This Row],[Dep Txt]]), ": ",":"), "a.m", "AM",1), "p.m", "PM"),"  AM"," AM"),"  PM", " PM"), 9,100,"")</f>
        <v/>
      </c>
      <c r="I1437" s="195" t="e">
        <f>TIMEVALUE(RTATimings[[#This Row],[Dep Tm Txt]])</f>
        <v>#VALUE!</v>
      </c>
      <c r="N14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38" spans="1:14" x14ac:dyDescent="0.35">
      <c r="A1438" s="113"/>
      <c r="B1438" s="119"/>
      <c r="C1438" s="119"/>
      <c r="D1438" s="185" t="e">
        <f>IF(ISBLANK(RTATimings[[#This Row],[Vehicle No.]]), VLOOKUP(RTATimings[[#This Row],[Rotation Group]], Table9[#All], 4, FALSE), VLOOKUP(RTATimings[[#This Row],[Vehicle No.]], VehLicense,2,FALSE))</f>
        <v>#N/A</v>
      </c>
      <c r="E1438" s="126"/>
      <c r="F1438" s="185" t="e">
        <f>VLOOKUP(RTATimings[[#This Row],[Route Code]], TrueRouteCodes[], 2, FALSE)</f>
        <v>#N/A</v>
      </c>
      <c r="H1438" s="194" t="str">
        <f>REPLACE(SUBSTITUTE(SUBSTITUTE(SUBSTITUTE(SUBSTITUTE(SUBSTITUTE(TRIM(RTATimings[[#This Row],[Dep Txt]]), ": ",":"), "a.m", "AM",1), "p.m", "PM"),"  AM"," AM"),"  PM", " PM"), 9,100,"")</f>
        <v/>
      </c>
      <c r="I1438" s="195" t="e">
        <f>TIMEVALUE(RTATimings[[#This Row],[Dep Tm Txt]])</f>
        <v>#VALUE!</v>
      </c>
      <c r="N14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39" spans="1:14" x14ac:dyDescent="0.35">
      <c r="A1439" s="113"/>
      <c r="B1439" s="119"/>
      <c r="C1439" s="119"/>
      <c r="D1439" s="185" t="e">
        <f>IF(ISBLANK(RTATimings[[#This Row],[Vehicle No.]]), VLOOKUP(RTATimings[[#This Row],[Rotation Group]], Table9[#All], 4, FALSE), VLOOKUP(RTATimings[[#This Row],[Vehicle No.]], VehLicense,2,FALSE))</f>
        <v>#N/A</v>
      </c>
      <c r="E1439" s="126"/>
      <c r="F1439" s="185" t="e">
        <f>VLOOKUP(RTATimings[[#This Row],[Route Code]], TrueRouteCodes[], 2, FALSE)</f>
        <v>#N/A</v>
      </c>
      <c r="H1439" s="194" t="str">
        <f>REPLACE(SUBSTITUTE(SUBSTITUTE(SUBSTITUTE(SUBSTITUTE(SUBSTITUTE(TRIM(RTATimings[[#This Row],[Dep Txt]]), ": ",":"), "a.m", "AM",1), "p.m", "PM"),"  AM"," AM"),"  PM", " PM"), 9,100,"")</f>
        <v/>
      </c>
      <c r="I1439" s="195" t="e">
        <f>TIMEVALUE(RTATimings[[#This Row],[Dep Tm Txt]])</f>
        <v>#VALUE!</v>
      </c>
      <c r="N14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40" spans="1:14" x14ac:dyDescent="0.35">
      <c r="A1440" s="113"/>
      <c r="B1440" s="119"/>
      <c r="C1440" s="119"/>
      <c r="D1440" s="185" t="e">
        <f>IF(ISBLANK(RTATimings[[#This Row],[Vehicle No.]]), VLOOKUP(RTATimings[[#This Row],[Rotation Group]], Table9[#All], 4, FALSE), VLOOKUP(RTATimings[[#This Row],[Vehicle No.]], VehLicense,2,FALSE))</f>
        <v>#N/A</v>
      </c>
      <c r="E1440" s="126"/>
      <c r="F1440" s="185" t="e">
        <f>VLOOKUP(RTATimings[[#This Row],[Route Code]], TrueRouteCodes[], 2, FALSE)</f>
        <v>#N/A</v>
      </c>
      <c r="H1440" s="194" t="str">
        <f>REPLACE(SUBSTITUTE(SUBSTITUTE(SUBSTITUTE(SUBSTITUTE(SUBSTITUTE(TRIM(RTATimings[[#This Row],[Dep Txt]]), ": ",":"), "a.m", "AM",1), "p.m", "PM"),"  AM"," AM"),"  PM", " PM"), 9,100,"")</f>
        <v/>
      </c>
      <c r="I1440" s="195" t="e">
        <f>TIMEVALUE(RTATimings[[#This Row],[Dep Tm Txt]])</f>
        <v>#VALUE!</v>
      </c>
      <c r="N14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41" spans="1:14" x14ac:dyDescent="0.35">
      <c r="A1441" s="113"/>
      <c r="B1441" s="119"/>
      <c r="C1441" s="119"/>
      <c r="D1441" s="185" t="e">
        <f>IF(ISBLANK(RTATimings[[#This Row],[Vehicle No.]]), VLOOKUP(RTATimings[[#This Row],[Rotation Group]], Table9[#All], 4, FALSE), VLOOKUP(RTATimings[[#This Row],[Vehicle No.]], VehLicense,2,FALSE))</f>
        <v>#N/A</v>
      </c>
      <c r="E1441" s="126"/>
      <c r="F1441" s="185" t="e">
        <f>VLOOKUP(RTATimings[[#This Row],[Route Code]], TrueRouteCodes[], 2, FALSE)</f>
        <v>#N/A</v>
      </c>
      <c r="H1441" s="194" t="str">
        <f>REPLACE(SUBSTITUTE(SUBSTITUTE(SUBSTITUTE(SUBSTITUTE(SUBSTITUTE(TRIM(RTATimings[[#This Row],[Dep Txt]]), ": ",":"), "a.m", "AM",1), "p.m", "PM"),"  AM"," AM"),"  PM", " PM"), 9,100,"")</f>
        <v/>
      </c>
      <c r="I1441" s="195" t="e">
        <f>TIMEVALUE(RTATimings[[#This Row],[Dep Tm Txt]])</f>
        <v>#VALUE!</v>
      </c>
      <c r="N14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42" spans="1:14" x14ac:dyDescent="0.35">
      <c r="A1442" s="113"/>
      <c r="B1442" s="119"/>
      <c r="C1442" s="119"/>
      <c r="D1442" s="185" t="e">
        <f>IF(ISBLANK(RTATimings[[#This Row],[Vehicle No.]]), VLOOKUP(RTATimings[[#This Row],[Rotation Group]], Table9[#All], 4, FALSE), VLOOKUP(RTATimings[[#This Row],[Vehicle No.]], VehLicense,2,FALSE))</f>
        <v>#N/A</v>
      </c>
      <c r="E1442" s="126"/>
      <c r="F1442" s="185" t="e">
        <f>VLOOKUP(RTATimings[[#This Row],[Route Code]], TrueRouteCodes[], 2, FALSE)</f>
        <v>#N/A</v>
      </c>
      <c r="H1442" s="194" t="str">
        <f>REPLACE(SUBSTITUTE(SUBSTITUTE(SUBSTITUTE(SUBSTITUTE(SUBSTITUTE(TRIM(RTATimings[[#This Row],[Dep Txt]]), ": ",":"), "a.m", "AM",1), "p.m", "PM"),"  AM"," AM"),"  PM", " PM"), 9,100,"")</f>
        <v/>
      </c>
      <c r="I1442" s="195" t="e">
        <f>TIMEVALUE(RTATimings[[#This Row],[Dep Tm Txt]])</f>
        <v>#VALUE!</v>
      </c>
      <c r="N14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43" spans="1:14" x14ac:dyDescent="0.35">
      <c r="A1443" s="113"/>
      <c r="B1443" s="119"/>
      <c r="C1443" s="119"/>
      <c r="D1443" s="185" t="e">
        <f>IF(ISBLANK(RTATimings[[#This Row],[Vehicle No.]]), VLOOKUP(RTATimings[[#This Row],[Rotation Group]], Table9[#All], 4, FALSE), VLOOKUP(RTATimings[[#This Row],[Vehicle No.]], VehLicense,2,FALSE))</f>
        <v>#N/A</v>
      </c>
      <c r="E1443" s="126"/>
      <c r="F1443" s="185" t="e">
        <f>VLOOKUP(RTATimings[[#This Row],[Route Code]], TrueRouteCodes[], 2, FALSE)</f>
        <v>#N/A</v>
      </c>
      <c r="H1443" s="194" t="str">
        <f>REPLACE(SUBSTITUTE(SUBSTITUTE(SUBSTITUTE(SUBSTITUTE(SUBSTITUTE(TRIM(RTATimings[[#This Row],[Dep Txt]]), ": ",":"), "a.m", "AM",1), "p.m", "PM"),"  AM"," AM"),"  PM", " PM"), 9,100,"")</f>
        <v/>
      </c>
      <c r="I1443" s="195" t="e">
        <f>TIMEVALUE(RTATimings[[#This Row],[Dep Tm Txt]])</f>
        <v>#VALUE!</v>
      </c>
      <c r="N14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44" spans="1:14" x14ac:dyDescent="0.35">
      <c r="A1444" s="113"/>
      <c r="B1444" s="119"/>
      <c r="C1444" s="119"/>
      <c r="D1444" s="185" t="e">
        <f>IF(ISBLANK(RTATimings[[#This Row],[Vehicle No.]]), VLOOKUP(RTATimings[[#This Row],[Rotation Group]], Table9[#All], 4, FALSE), VLOOKUP(RTATimings[[#This Row],[Vehicle No.]], VehLicense,2,FALSE))</f>
        <v>#N/A</v>
      </c>
      <c r="E1444" s="126"/>
      <c r="F1444" s="185" t="e">
        <f>VLOOKUP(RTATimings[[#This Row],[Route Code]], TrueRouteCodes[], 2, FALSE)</f>
        <v>#N/A</v>
      </c>
      <c r="H1444" s="194" t="str">
        <f>REPLACE(SUBSTITUTE(SUBSTITUTE(SUBSTITUTE(SUBSTITUTE(SUBSTITUTE(TRIM(RTATimings[[#This Row],[Dep Txt]]), ": ",":"), "a.m", "AM",1), "p.m", "PM"),"  AM"," AM"),"  PM", " PM"), 9,100,"")</f>
        <v/>
      </c>
      <c r="I1444" s="195" t="e">
        <f>TIMEVALUE(RTATimings[[#This Row],[Dep Tm Txt]])</f>
        <v>#VALUE!</v>
      </c>
      <c r="N14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45" spans="1:14" x14ac:dyDescent="0.35">
      <c r="A1445" s="113"/>
      <c r="B1445" s="119"/>
      <c r="C1445" s="119"/>
      <c r="D1445" s="185" t="e">
        <f>IF(ISBLANK(RTATimings[[#This Row],[Vehicle No.]]), VLOOKUP(RTATimings[[#This Row],[Rotation Group]], Table9[#All], 4, FALSE), VLOOKUP(RTATimings[[#This Row],[Vehicle No.]], VehLicense,2,FALSE))</f>
        <v>#N/A</v>
      </c>
      <c r="E1445" s="126"/>
      <c r="F1445" s="185" t="e">
        <f>VLOOKUP(RTATimings[[#This Row],[Route Code]], TrueRouteCodes[], 2, FALSE)</f>
        <v>#N/A</v>
      </c>
      <c r="H1445" s="194" t="str">
        <f>REPLACE(SUBSTITUTE(SUBSTITUTE(SUBSTITUTE(SUBSTITUTE(SUBSTITUTE(TRIM(RTATimings[[#This Row],[Dep Txt]]), ": ",":"), "a.m", "AM",1), "p.m", "PM"),"  AM"," AM"),"  PM", " PM"), 9,100,"")</f>
        <v/>
      </c>
      <c r="I1445" s="195" t="e">
        <f>TIMEVALUE(RTATimings[[#This Row],[Dep Tm Txt]])</f>
        <v>#VALUE!</v>
      </c>
      <c r="N14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46" spans="1:14" x14ac:dyDescent="0.35">
      <c r="A1446" s="113"/>
      <c r="B1446" s="119"/>
      <c r="C1446" s="119"/>
      <c r="D1446" s="185" t="e">
        <f>IF(ISBLANK(RTATimings[[#This Row],[Vehicle No.]]), VLOOKUP(RTATimings[[#This Row],[Rotation Group]], Table9[#All], 4, FALSE), VLOOKUP(RTATimings[[#This Row],[Vehicle No.]], VehLicense,2,FALSE))</f>
        <v>#N/A</v>
      </c>
      <c r="E1446" s="126"/>
      <c r="F1446" s="185" t="e">
        <f>VLOOKUP(RTATimings[[#This Row],[Route Code]], TrueRouteCodes[], 2, FALSE)</f>
        <v>#N/A</v>
      </c>
      <c r="H1446" s="194" t="str">
        <f>REPLACE(SUBSTITUTE(SUBSTITUTE(SUBSTITUTE(SUBSTITUTE(SUBSTITUTE(TRIM(RTATimings[[#This Row],[Dep Txt]]), ": ",":"), "a.m", "AM",1), "p.m", "PM"),"  AM"," AM"),"  PM", " PM"), 9,100,"")</f>
        <v/>
      </c>
      <c r="I1446" s="195" t="e">
        <f>TIMEVALUE(RTATimings[[#This Row],[Dep Tm Txt]])</f>
        <v>#VALUE!</v>
      </c>
      <c r="N14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47" spans="1:14" x14ac:dyDescent="0.35">
      <c r="A1447" s="113"/>
      <c r="B1447" s="119"/>
      <c r="C1447" s="119"/>
      <c r="D1447" s="185" t="e">
        <f>IF(ISBLANK(RTATimings[[#This Row],[Vehicle No.]]), VLOOKUP(RTATimings[[#This Row],[Rotation Group]], Table9[#All], 4, FALSE), VLOOKUP(RTATimings[[#This Row],[Vehicle No.]], VehLicense,2,FALSE))</f>
        <v>#N/A</v>
      </c>
      <c r="E1447" s="126"/>
      <c r="F1447" s="185" t="e">
        <f>VLOOKUP(RTATimings[[#This Row],[Route Code]], TrueRouteCodes[], 2, FALSE)</f>
        <v>#N/A</v>
      </c>
      <c r="H1447" s="194" t="str">
        <f>REPLACE(SUBSTITUTE(SUBSTITUTE(SUBSTITUTE(SUBSTITUTE(SUBSTITUTE(TRIM(RTATimings[[#This Row],[Dep Txt]]), ": ",":"), "a.m", "AM",1), "p.m", "PM"),"  AM"," AM"),"  PM", " PM"), 9,100,"")</f>
        <v/>
      </c>
      <c r="I1447" s="195" t="e">
        <f>TIMEVALUE(RTATimings[[#This Row],[Dep Tm Txt]])</f>
        <v>#VALUE!</v>
      </c>
      <c r="N14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48" spans="1:14" x14ac:dyDescent="0.35">
      <c r="A1448" s="113"/>
      <c r="B1448" s="119"/>
      <c r="C1448" s="119"/>
      <c r="D1448" s="185" t="e">
        <f>IF(ISBLANK(RTATimings[[#This Row],[Vehicle No.]]), VLOOKUP(RTATimings[[#This Row],[Rotation Group]], Table9[#All], 4, FALSE), VLOOKUP(RTATimings[[#This Row],[Vehicle No.]], VehLicense,2,FALSE))</f>
        <v>#N/A</v>
      </c>
      <c r="E1448" s="126"/>
      <c r="F1448" s="185" t="e">
        <f>VLOOKUP(RTATimings[[#This Row],[Route Code]], TrueRouteCodes[], 2, FALSE)</f>
        <v>#N/A</v>
      </c>
      <c r="H1448" s="194" t="str">
        <f>REPLACE(SUBSTITUTE(SUBSTITUTE(SUBSTITUTE(SUBSTITUTE(SUBSTITUTE(TRIM(RTATimings[[#This Row],[Dep Txt]]), ": ",":"), "a.m", "AM",1), "p.m", "PM"),"  AM"," AM"),"  PM", " PM"), 9,100,"")</f>
        <v/>
      </c>
      <c r="I1448" s="195" t="e">
        <f>TIMEVALUE(RTATimings[[#This Row],[Dep Tm Txt]])</f>
        <v>#VALUE!</v>
      </c>
      <c r="N14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49" spans="1:14" x14ac:dyDescent="0.35">
      <c r="A1449" s="113"/>
      <c r="B1449" s="119"/>
      <c r="C1449" s="119"/>
      <c r="D1449" s="185" t="e">
        <f>IF(ISBLANK(RTATimings[[#This Row],[Vehicle No.]]), VLOOKUP(RTATimings[[#This Row],[Rotation Group]], Table9[#All], 4, FALSE), VLOOKUP(RTATimings[[#This Row],[Vehicle No.]], VehLicense,2,FALSE))</f>
        <v>#N/A</v>
      </c>
      <c r="E1449" s="126"/>
      <c r="F1449" s="185" t="e">
        <f>VLOOKUP(RTATimings[[#This Row],[Route Code]], TrueRouteCodes[], 2, FALSE)</f>
        <v>#N/A</v>
      </c>
      <c r="H1449" s="194" t="str">
        <f>REPLACE(SUBSTITUTE(SUBSTITUTE(SUBSTITUTE(SUBSTITUTE(SUBSTITUTE(TRIM(RTATimings[[#This Row],[Dep Txt]]), ": ",":"), "a.m", "AM",1), "p.m", "PM"),"  AM"," AM"),"  PM", " PM"), 9,100,"")</f>
        <v/>
      </c>
      <c r="I1449" s="195" t="e">
        <f>TIMEVALUE(RTATimings[[#This Row],[Dep Tm Txt]])</f>
        <v>#VALUE!</v>
      </c>
      <c r="N14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50" spans="1:14" x14ac:dyDescent="0.35">
      <c r="A1450" s="113"/>
      <c r="B1450" s="119"/>
      <c r="C1450" s="119"/>
      <c r="D1450" s="185" t="e">
        <f>IF(ISBLANK(RTATimings[[#This Row],[Vehicle No.]]), VLOOKUP(RTATimings[[#This Row],[Rotation Group]], Table9[#All], 4, FALSE), VLOOKUP(RTATimings[[#This Row],[Vehicle No.]], VehLicense,2,FALSE))</f>
        <v>#N/A</v>
      </c>
      <c r="E1450" s="126"/>
      <c r="F1450" s="185" t="e">
        <f>VLOOKUP(RTATimings[[#This Row],[Route Code]], TrueRouteCodes[], 2, FALSE)</f>
        <v>#N/A</v>
      </c>
      <c r="H1450" s="194" t="str">
        <f>REPLACE(SUBSTITUTE(SUBSTITUTE(SUBSTITUTE(SUBSTITUTE(SUBSTITUTE(TRIM(RTATimings[[#This Row],[Dep Txt]]), ": ",":"), "a.m", "AM",1), "p.m", "PM"),"  AM"," AM"),"  PM", " PM"), 9,100,"")</f>
        <v/>
      </c>
      <c r="I1450" s="195" t="e">
        <f>TIMEVALUE(RTATimings[[#This Row],[Dep Tm Txt]])</f>
        <v>#VALUE!</v>
      </c>
      <c r="N14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51" spans="1:14" x14ac:dyDescent="0.35">
      <c r="A1451" s="113"/>
      <c r="B1451" s="119"/>
      <c r="C1451" s="119"/>
      <c r="D1451" s="185" t="e">
        <f>IF(ISBLANK(RTATimings[[#This Row],[Vehicle No.]]), VLOOKUP(RTATimings[[#This Row],[Rotation Group]], Table9[#All], 4, FALSE), VLOOKUP(RTATimings[[#This Row],[Vehicle No.]], VehLicense,2,FALSE))</f>
        <v>#N/A</v>
      </c>
      <c r="E1451" s="126"/>
      <c r="F1451" s="185" t="e">
        <f>VLOOKUP(RTATimings[[#This Row],[Route Code]], TrueRouteCodes[], 2, FALSE)</f>
        <v>#N/A</v>
      </c>
      <c r="H1451" s="194" t="str">
        <f>REPLACE(SUBSTITUTE(SUBSTITUTE(SUBSTITUTE(SUBSTITUTE(SUBSTITUTE(TRIM(RTATimings[[#This Row],[Dep Txt]]), ": ",":"), "a.m", "AM",1), "p.m", "PM"),"  AM"," AM"),"  PM", " PM"), 9,100,"")</f>
        <v/>
      </c>
      <c r="I1451" s="195" t="e">
        <f>TIMEVALUE(RTATimings[[#This Row],[Dep Tm Txt]])</f>
        <v>#VALUE!</v>
      </c>
      <c r="N14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52" spans="1:14" x14ac:dyDescent="0.35">
      <c r="A1452" s="113"/>
      <c r="B1452" s="119"/>
      <c r="C1452" s="119"/>
      <c r="D1452" s="185" t="e">
        <f>IF(ISBLANK(RTATimings[[#This Row],[Vehicle No.]]), VLOOKUP(RTATimings[[#This Row],[Rotation Group]], Table9[#All], 4, FALSE), VLOOKUP(RTATimings[[#This Row],[Vehicle No.]], VehLicense,2,FALSE))</f>
        <v>#N/A</v>
      </c>
      <c r="E1452" s="126"/>
      <c r="F1452" s="185" t="e">
        <f>VLOOKUP(RTATimings[[#This Row],[Route Code]], TrueRouteCodes[], 2, FALSE)</f>
        <v>#N/A</v>
      </c>
      <c r="H1452" s="194" t="str">
        <f>REPLACE(SUBSTITUTE(SUBSTITUTE(SUBSTITUTE(SUBSTITUTE(SUBSTITUTE(TRIM(RTATimings[[#This Row],[Dep Txt]]), ": ",":"), "a.m", "AM",1), "p.m", "PM"),"  AM"," AM"),"  PM", " PM"), 9,100,"")</f>
        <v/>
      </c>
      <c r="I1452" s="195" t="e">
        <f>TIMEVALUE(RTATimings[[#This Row],[Dep Tm Txt]])</f>
        <v>#VALUE!</v>
      </c>
      <c r="N14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53" spans="1:14" x14ac:dyDescent="0.35">
      <c r="A1453" s="113"/>
      <c r="B1453" s="119"/>
      <c r="C1453" s="119"/>
      <c r="D1453" s="185" t="e">
        <f>IF(ISBLANK(RTATimings[[#This Row],[Vehicle No.]]), VLOOKUP(RTATimings[[#This Row],[Rotation Group]], Table9[#All], 4, FALSE), VLOOKUP(RTATimings[[#This Row],[Vehicle No.]], VehLicense,2,FALSE))</f>
        <v>#N/A</v>
      </c>
      <c r="E1453" s="126"/>
      <c r="F1453" s="185" t="e">
        <f>VLOOKUP(RTATimings[[#This Row],[Route Code]], TrueRouteCodes[], 2, FALSE)</f>
        <v>#N/A</v>
      </c>
      <c r="H1453" s="194" t="str">
        <f>REPLACE(SUBSTITUTE(SUBSTITUTE(SUBSTITUTE(SUBSTITUTE(SUBSTITUTE(TRIM(RTATimings[[#This Row],[Dep Txt]]), ": ",":"), "a.m", "AM",1), "p.m", "PM"),"  AM"," AM"),"  PM", " PM"), 9,100,"")</f>
        <v/>
      </c>
      <c r="I1453" s="195" t="e">
        <f>TIMEVALUE(RTATimings[[#This Row],[Dep Tm Txt]])</f>
        <v>#VALUE!</v>
      </c>
      <c r="N14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54" spans="1:14" x14ac:dyDescent="0.35">
      <c r="A1454" s="113"/>
      <c r="B1454" s="119"/>
      <c r="C1454" s="119"/>
      <c r="D1454" s="185" t="e">
        <f>IF(ISBLANK(RTATimings[[#This Row],[Vehicle No.]]), VLOOKUP(RTATimings[[#This Row],[Rotation Group]], Table9[#All], 4, FALSE), VLOOKUP(RTATimings[[#This Row],[Vehicle No.]], VehLicense,2,FALSE))</f>
        <v>#N/A</v>
      </c>
      <c r="E1454" s="126"/>
      <c r="F1454" s="185" t="e">
        <f>VLOOKUP(RTATimings[[#This Row],[Route Code]], TrueRouteCodes[], 2, FALSE)</f>
        <v>#N/A</v>
      </c>
      <c r="H1454" s="194" t="str">
        <f>REPLACE(SUBSTITUTE(SUBSTITUTE(SUBSTITUTE(SUBSTITUTE(SUBSTITUTE(TRIM(RTATimings[[#This Row],[Dep Txt]]), ": ",":"), "a.m", "AM",1), "p.m", "PM"),"  AM"," AM"),"  PM", " PM"), 9,100,"")</f>
        <v/>
      </c>
      <c r="I1454" s="195" t="e">
        <f>TIMEVALUE(RTATimings[[#This Row],[Dep Tm Txt]])</f>
        <v>#VALUE!</v>
      </c>
      <c r="N14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55" spans="1:14" x14ac:dyDescent="0.35">
      <c r="A1455" s="113"/>
      <c r="B1455" s="119"/>
      <c r="C1455" s="119"/>
      <c r="D1455" s="185" t="e">
        <f>IF(ISBLANK(RTATimings[[#This Row],[Vehicle No.]]), VLOOKUP(RTATimings[[#This Row],[Rotation Group]], Table9[#All], 4, FALSE), VLOOKUP(RTATimings[[#This Row],[Vehicle No.]], VehLicense,2,FALSE))</f>
        <v>#N/A</v>
      </c>
      <c r="E1455" s="126"/>
      <c r="F1455" s="185" t="e">
        <f>VLOOKUP(RTATimings[[#This Row],[Route Code]], TrueRouteCodes[], 2, FALSE)</f>
        <v>#N/A</v>
      </c>
      <c r="H1455" s="194" t="str">
        <f>REPLACE(SUBSTITUTE(SUBSTITUTE(SUBSTITUTE(SUBSTITUTE(SUBSTITUTE(TRIM(RTATimings[[#This Row],[Dep Txt]]), ": ",":"), "a.m", "AM",1), "p.m", "PM"),"  AM"," AM"),"  PM", " PM"), 9,100,"")</f>
        <v/>
      </c>
      <c r="I1455" s="195" t="e">
        <f>TIMEVALUE(RTATimings[[#This Row],[Dep Tm Txt]])</f>
        <v>#VALUE!</v>
      </c>
      <c r="N14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56" spans="1:14" x14ac:dyDescent="0.35">
      <c r="A1456" s="113"/>
      <c r="B1456" s="119"/>
      <c r="C1456" s="119"/>
      <c r="D1456" s="185" t="e">
        <f>IF(ISBLANK(RTATimings[[#This Row],[Vehicle No.]]), VLOOKUP(RTATimings[[#This Row],[Rotation Group]], Table9[#All], 4, FALSE), VLOOKUP(RTATimings[[#This Row],[Vehicle No.]], VehLicense,2,FALSE))</f>
        <v>#N/A</v>
      </c>
      <c r="E1456" s="126"/>
      <c r="F1456" s="185" t="e">
        <f>VLOOKUP(RTATimings[[#This Row],[Route Code]], TrueRouteCodes[], 2, FALSE)</f>
        <v>#N/A</v>
      </c>
      <c r="H1456" s="194" t="str">
        <f>REPLACE(SUBSTITUTE(SUBSTITUTE(SUBSTITUTE(SUBSTITUTE(SUBSTITUTE(TRIM(RTATimings[[#This Row],[Dep Txt]]), ": ",":"), "a.m", "AM",1), "p.m", "PM"),"  AM"," AM"),"  PM", " PM"), 9,100,"")</f>
        <v/>
      </c>
      <c r="I1456" s="195" t="e">
        <f>TIMEVALUE(RTATimings[[#This Row],[Dep Tm Txt]])</f>
        <v>#VALUE!</v>
      </c>
      <c r="N14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57" spans="1:14" x14ac:dyDescent="0.35">
      <c r="A1457" s="113"/>
      <c r="B1457" s="119"/>
      <c r="C1457" s="119"/>
      <c r="D1457" s="185" t="e">
        <f>IF(ISBLANK(RTATimings[[#This Row],[Vehicle No.]]), VLOOKUP(RTATimings[[#This Row],[Rotation Group]], Table9[#All], 4, FALSE), VLOOKUP(RTATimings[[#This Row],[Vehicle No.]], VehLicense,2,FALSE))</f>
        <v>#N/A</v>
      </c>
      <c r="E1457" s="126"/>
      <c r="F1457" s="185" t="e">
        <f>VLOOKUP(RTATimings[[#This Row],[Route Code]], TrueRouteCodes[], 2, FALSE)</f>
        <v>#N/A</v>
      </c>
      <c r="H1457" s="194" t="str">
        <f>REPLACE(SUBSTITUTE(SUBSTITUTE(SUBSTITUTE(SUBSTITUTE(SUBSTITUTE(TRIM(RTATimings[[#This Row],[Dep Txt]]), ": ",":"), "a.m", "AM",1), "p.m", "PM"),"  AM"," AM"),"  PM", " PM"), 9,100,"")</f>
        <v/>
      </c>
      <c r="I1457" s="195" t="e">
        <f>TIMEVALUE(RTATimings[[#This Row],[Dep Tm Txt]])</f>
        <v>#VALUE!</v>
      </c>
      <c r="N14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58" spans="1:14" x14ac:dyDescent="0.35">
      <c r="A1458" s="113"/>
      <c r="B1458" s="119"/>
      <c r="C1458" s="119"/>
      <c r="D1458" s="185" t="e">
        <f>IF(ISBLANK(RTATimings[[#This Row],[Vehicle No.]]), VLOOKUP(RTATimings[[#This Row],[Rotation Group]], Table9[#All], 4, FALSE), VLOOKUP(RTATimings[[#This Row],[Vehicle No.]], VehLicense,2,FALSE))</f>
        <v>#N/A</v>
      </c>
      <c r="E1458" s="126"/>
      <c r="F1458" s="185" t="e">
        <f>VLOOKUP(RTATimings[[#This Row],[Route Code]], TrueRouteCodes[], 2, FALSE)</f>
        <v>#N/A</v>
      </c>
      <c r="H1458" s="194" t="str">
        <f>REPLACE(SUBSTITUTE(SUBSTITUTE(SUBSTITUTE(SUBSTITUTE(SUBSTITUTE(TRIM(RTATimings[[#This Row],[Dep Txt]]), ": ",":"), "a.m", "AM",1), "p.m", "PM"),"  AM"," AM"),"  PM", " PM"), 9,100,"")</f>
        <v/>
      </c>
      <c r="I1458" s="195" t="e">
        <f>TIMEVALUE(RTATimings[[#This Row],[Dep Tm Txt]])</f>
        <v>#VALUE!</v>
      </c>
      <c r="N14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59" spans="1:14" x14ac:dyDescent="0.35">
      <c r="A1459" s="113"/>
      <c r="B1459" s="119"/>
      <c r="C1459" s="119"/>
      <c r="D1459" s="185" t="e">
        <f>IF(ISBLANK(RTATimings[[#This Row],[Vehicle No.]]), VLOOKUP(RTATimings[[#This Row],[Rotation Group]], Table9[#All], 4, FALSE), VLOOKUP(RTATimings[[#This Row],[Vehicle No.]], VehLicense,2,FALSE))</f>
        <v>#N/A</v>
      </c>
      <c r="E1459" s="126"/>
      <c r="F1459" s="185" t="e">
        <f>VLOOKUP(RTATimings[[#This Row],[Route Code]], TrueRouteCodes[], 2, FALSE)</f>
        <v>#N/A</v>
      </c>
      <c r="H1459" s="194" t="str">
        <f>REPLACE(SUBSTITUTE(SUBSTITUTE(SUBSTITUTE(SUBSTITUTE(SUBSTITUTE(TRIM(RTATimings[[#This Row],[Dep Txt]]), ": ",":"), "a.m", "AM",1), "p.m", "PM"),"  AM"," AM"),"  PM", " PM"), 9,100,"")</f>
        <v/>
      </c>
      <c r="I1459" s="195" t="e">
        <f>TIMEVALUE(RTATimings[[#This Row],[Dep Tm Txt]])</f>
        <v>#VALUE!</v>
      </c>
      <c r="N14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60" spans="1:14" x14ac:dyDescent="0.35">
      <c r="A1460" s="113"/>
      <c r="B1460" s="119"/>
      <c r="C1460" s="119"/>
      <c r="D1460" s="185" t="e">
        <f>IF(ISBLANK(RTATimings[[#This Row],[Vehicle No.]]), VLOOKUP(RTATimings[[#This Row],[Rotation Group]], Table9[#All], 4, FALSE), VLOOKUP(RTATimings[[#This Row],[Vehicle No.]], VehLicense,2,FALSE))</f>
        <v>#N/A</v>
      </c>
      <c r="E1460" s="126"/>
      <c r="F1460" s="185" t="e">
        <f>VLOOKUP(RTATimings[[#This Row],[Route Code]], TrueRouteCodes[], 2, FALSE)</f>
        <v>#N/A</v>
      </c>
      <c r="H1460" s="194" t="str">
        <f>REPLACE(SUBSTITUTE(SUBSTITUTE(SUBSTITUTE(SUBSTITUTE(SUBSTITUTE(TRIM(RTATimings[[#This Row],[Dep Txt]]), ": ",":"), "a.m", "AM",1), "p.m", "PM"),"  AM"," AM"),"  PM", " PM"), 9,100,"")</f>
        <v/>
      </c>
      <c r="I1460" s="195" t="e">
        <f>TIMEVALUE(RTATimings[[#This Row],[Dep Tm Txt]])</f>
        <v>#VALUE!</v>
      </c>
      <c r="N14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61" spans="1:14" x14ac:dyDescent="0.35">
      <c r="A1461" s="113"/>
      <c r="B1461" s="119"/>
      <c r="C1461" s="119"/>
      <c r="D1461" s="185" t="e">
        <f>IF(ISBLANK(RTATimings[[#This Row],[Vehicle No.]]), VLOOKUP(RTATimings[[#This Row],[Rotation Group]], Table9[#All], 4, FALSE), VLOOKUP(RTATimings[[#This Row],[Vehicle No.]], VehLicense,2,FALSE))</f>
        <v>#N/A</v>
      </c>
      <c r="E1461" s="126"/>
      <c r="F1461" s="185" t="e">
        <f>VLOOKUP(RTATimings[[#This Row],[Route Code]], TrueRouteCodes[], 2, FALSE)</f>
        <v>#N/A</v>
      </c>
      <c r="H1461" s="194" t="str">
        <f>REPLACE(SUBSTITUTE(SUBSTITUTE(SUBSTITUTE(SUBSTITUTE(SUBSTITUTE(TRIM(RTATimings[[#This Row],[Dep Txt]]), ": ",":"), "a.m", "AM",1), "p.m", "PM"),"  AM"," AM"),"  PM", " PM"), 9,100,"")</f>
        <v/>
      </c>
      <c r="I1461" s="195" t="e">
        <f>TIMEVALUE(RTATimings[[#This Row],[Dep Tm Txt]])</f>
        <v>#VALUE!</v>
      </c>
      <c r="N14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62" spans="1:14" x14ac:dyDescent="0.35">
      <c r="A1462" s="113"/>
      <c r="B1462" s="119"/>
      <c r="C1462" s="119"/>
      <c r="D1462" s="185" t="e">
        <f>IF(ISBLANK(RTATimings[[#This Row],[Vehicle No.]]), VLOOKUP(RTATimings[[#This Row],[Rotation Group]], Table9[#All], 4, FALSE), VLOOKUP(RTATimings[[#This Row],[Vehicle No.]], VehLicense,2,FALSE))</f>
        <v>#N/A</v>
      </c>
      <c r="E1462" s="126"/>
      <c r="F1462" s="185" t="e">
        <f>VLOOKUP(RTATimings[[#This Row],[Route Code]], TrueRouteCodes[], 2, FALSE)</f>
        <v>#N/A</v>
      </c>
      <c r="H1462" s="194" t="str">
        <f>REPLACE(SUBSTITUTE(SUBSTITUTE(SUBSTITUTE(SUBSTITUTE(SUBSTITUTE(TRIM(RTATimings[[#This Row],[Dep Txt]]), ": ",":"), "a.m", "AM",1), "p.m", "PM"),"  AM"," AM"),"  PM", " PM"), 9,100,"")</f>
        <v/>
      </c>
      <c r="I1462" s="195" t="e">
        <f>TIMEVALUE(RTATimings[[#This Row],[Dep Tm Txt]])</f>
        <v>#VALUE!</v>
      </c>
      <c r="N14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63" spans="1:14" x14ac:dyDescent="0.35">
      <c r="A1463" s="113"/>
      <c r="B1463" s="119"/>
      <c r="C1463" s="119"/>
      <c r="D1463" s="185" t="e">
        <f>IF(ISBLANK(RTATimings[[#This Row],[Vehicle No.]]), VLOOKUP(RTATimings[[#This Row],[Rotation Group]], Table9[#All], 4, FALSE), VLOOKUP(RTATimings[[#This Row],[Vehicle No.]], VehLicense,2,FALSE))</f>
        <v>#N/A</v>
      </c>
      <c r="E1463" s="126"/>
      <c r="F1463" s="185" t="e">
        <f>VLOOKUP(RTATimings[[#This Row],[Route Code]], TrueRouteCodes[], 2, FALSE)</f>
        <v>#N/A</v>
      </c>
      <c r="H1463" s="194" t="str">
        <f>REPLACE(SUBSTITUTE(SUBSTITUTE(SUBSTITUTE(SUBSTITUTE(SUBSTITUTE(TRIM(RTATimings[[#This Row],[Dep Txt]]), ": ",":"), "a.m", "AM",1), "p.m", "PM"),"  AM"," AM"),"  PM", " PM"), 9,100,"")</f>
        <v/>
      </c>
      <c r="I1463" s="195" t="e">
        <f>TIMEVALUE(RTATimings[[#This Row],[Dep Tm Txt]])</f>
        <v>#VALUE!</v>
      </c>
      <c r="N14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64" spans="1:14" x14ac:dyDescent="0.35">
      <c r="A1464" s="113"/>
      <c r="B1464" s="119"/>
      <c r="C1464" s="119"/>
      <c r="D1464" s="185" t="e">
        <f>IF(ISBLANK(RTATimings[[#This Row],[Vehicle No.]]), VLOOKUP(RTATimings[[#This Row],[Rotation Group]], Table9[#All], 4, FALSE), VLOOKUP(RTATimings[[#This Row],[Vehicle No.]], VehLicense,2,FALSE))</f>
        <v>#N/A</v>
      </c>
      <c r="E1464" s="126"/>
      <c r="F1464" s="185" t="e">
        <f>VLOOKUP(RTATimings[[#This Row],[Route Code]], TrueRouteCodes[], 2, FALSE)</f>
        <v>#N/A</v>
      </c>
      <c r="H1464" s="194" t="str">
        <f>REPLACE(SUBSTITUTE(SUBSTITUTE(SUBSTITUTE(SUBSTITUTE(SUBSTITUTE(TRIM(RTATimings[[#This Row],[Dep Txt]]), ": ",":"), "a.m", "AM",1), "p.m", "PM"),"  AM"," AM"),"  PM", " PM"), 9,100,"")</f>
        <v/>
      </c>
      <c r="I1464" s="195" t="e">
        <f>TIMEVALUE(RTATimings[[#This Row],[Dep Tm Txt]])</f>
        <v>#VALUE!</v>
      </c>
      <c r="N14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65" spans="1:14" x14ac:dyDescent="0.35">
      <c r="A1465" s="113"/>
      <c r="B1465" s="119"/>
      <c r="C1465" s="119"/>
      <c r="D1465" s="185" t="e">
        <f>IF(ISBLANK(RTATimings[[#This Row],[Vehicle No.]]), VLOOKUP(RTATimings[[#This Row],[Rotation Group]], Table9[#All], 4, FALSE), VLOOKUP(RTATimings[[#This Row],[Vehicle No.]], VehLicense,2,FALSE))</f>
        <v>#N/A</v>
      </c>
      <c r="E1465" s="126"/>
      <c r="F1465" s="185" t="e">
        <f>VLOOKUP(RTATimings[[#This Row],[Route Code]], TrueRouteCodes[], 2, FALSE)</f>
        <v>#N/A</v>
      </c>
      <c r="H1465" s="194" t="str">
        <f>REPLACE(SUBSTITUTE(SUBSTITUTE(SUBSTITUTE(SUBSTITUTE(SUBSTITUTE(TRIM(RTATimings[[#This Row],[Dep Txt]]), ": ",":"), "a.m", "AM",1), "p.m", "PM"),"  AM"," AM"),"  PM", " PM"), 9,100,"")</f>
        <v/>
      </c>
      <c r="I1465" s="195" t="e">
        <f>TIMEVALUE(RTATimings[[#This Row],[Dep Tm Txt]])</f>
        <v>#VALUE!</v>
      </c>
      <c r="N14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66" spans="1:14" x14ac:dyDescent="0.35">
      <c r="A1466" s="113"/>
      <c r="B1466" s="119"/>
      <c r="C1466" s="119"/>
      <c r="D1466" s="185" t="e">
        <f>IF(ISBLANK(RTATimings[[#This Row],[Vehicle No.]]), VLOOKUP(RTATimings[[#This Row],[Rotation Group]], Table9[#All], 4, FALSE), VLOOKUP(RTATimings[[#This Row],[Vehicle No.]], VehLicense,2,FALSE))</f>
        <v>#N/A</v>
      </c>
      <c r="E1466" s="126"/>
      <c r="F1466" s="185" t="e">
        <f>VLOOKUP(RTATimings[[#This Row],[Route Code]], TrueRouteCodes[], 2, FALSE)</f>
        <v>#N/A</v>
      </c>
      <c r="H1466" s="194" t="str">
        <f>REPLACE(SUBSTITUTE(SUBSTITUTE(SUBSTITUTE(SUBSTITUTE(SUBSTITUTE(TRIM(RTATimings[[#This Row],[Dep Txt]]), ": ",":"), "a.m", "AM",1), "p.m", "PM"),"  AM"," AM"),"  PM", " PM"), 9,100,"")</f>
        <v/>
      </c>
      <c r="I1466" s="195" t="e">
        <f>TIMEVALUE(RTATimings[[#This Row],[Dep Tm Txt]])</f>
        <v>#VALUE!</v>
      </c>
      <c r="N14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67" spans="1:14" x14ac:dyDescent="0.35">
      <c r="A1467" s="113"/>
      <c r="B1467" s="119"/>
      <c r="C1467" s="119"/>
      <c r="D1467" s="185" t="e">
        <f>IF(ISBLANK(RTATimings[[#This Row],[Vehicle No.]]), VLOOKUP(RTATimings[[#This Row],[Rotation Group]], Table9[#All], 4, FALSE), VLOOKUP(RTATimings[[#This Row],[Vehicle No.]], VehLicense,2,FALSE))</f>
        <v>#N/A</v>
      </c>
      <c r="E1467" s="126"/>
      <c r="F1467" s="185" t="e">
        <f>VLOOKUP(RTATimings[[#This Row],[Route Code]], TrueRouteCodes[], 2, FALSE)</f>
        <v>#N/A</v>
      </c>
      <c r="H1467" s="194" t="str">
        <f>REPLACE(SUBSTITUTE(SUBSTITUTE(SUBSTITUTE(SUBSTITUTE(SUBSTITUTE(TRIM(RTATimings[[#This Row],[Dep Txt]]), ": ",":"), "a.m", "AM",1), "p.m", "PM"),"  AM"," AM"),"  PM", " PM"), 9,100,"")</f>
        <v/>
      </c>
      <c r="I1467" s="195" t="e">
        <f>TIMEVALUE(RTATimings[[#This Row],[Dep Tm Txt]])</f>
        <v>#VALUE!</v>
      </c>
      <c r="N14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68" spans="1:14" x14ac:dyDescent="0.35">
      <c r="A1468" s="113"/>
      <c r="B1468" s="119"/>
      <c r="C1468" s="119"/>
      <c r="D1468" s="185" t="e">
        <f>IF(ISBLANK(RTATimings[[#This Row],[Vehicle No.]]), VLOOKUP(RTATimings[[#This Row],[Rotation Group]], Table9[#All], 4, FALSE), VLOOKUP(RTATimings[[#This Row],[Vehicle No.]], VehLicense,2,FALSE))</f>
        <v>#N/A</v>
      </c>
      <c r="E1468" s="126"/>
      <c r="F1468" s="185" t="e">
        <f>VLOOKUP(RTATimings[[#This Row],[Route Code]], TrueRouteCodes[], 2, FALSE)</f>
        <v>#N/A</v>
      </c>
      <c r="H1468" s="194" t="str">
        <f>REPLACE(SUBSTITUTE(SUBSTITUTE(SUBSTITUTE(SUBSTITUTE(SUBSTITUTE(TRIM(RTATimings[[#This Row],[Dep Txt]]), ": ",":"), "a.m", "AM",1), "p.m", "PM"),"  AM"," AM"),"  PM", " PM"), 9,100,"")</f>
        <v/>
      </c>
      <c r="I1468" s="195" t="e">
        <f>TIMEVALUE(RTATimings[[#This Row],[Dep Tm Txt]])</f>
        <v>#VALUE!</v>
      </c>
      <c r="N14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69" spans="1:14" x14ac:dyDescent="0.35">
      <c r="A1469" s="113"/>
      <c r="B1469" s="119"/>
      <c r="C1469" s="119"/>
      <c r="D1469" s="185" t="e">
        <f>IF(ISBLANK(RTATimings[[#This Row],[Vehicle No.]]), VLOOKUP(RTATimings[[#This Row],[Rotation Group]], Table9[#All], 4, FALSE), VLOOKUP(RTATimings[[#This Row],[Vehicle No.]], VehLicense,2,FALSE))</f>
        <v>#N/A</v>
      </c>
      <c r="E1469" s="126"/>
      <c r="F1469" s="185" t="e">
        <f>VLOOKUP(RTATimings[[#This Row],[Route Code]], TrueRouteCodes[], 2, FALSE)</f>
        <v>#N/A</v>
      </c>
      <c r="H1469" s="194" t="str">
        <f>REPLACE(SUBSTITUTE(SUBSTITUTE(SUBSTITUTE(SUBSTITUTE(SUBSTITUTE(TRIM(RTATimings[[#This Row],[Dep Txt]]), ": ",":"), "a.m", "AM",1), "p.m", "PM"),"  AM"," AM"),"  PM", " PM"), 9,100,"")</f>
        <v/>
      </c>
      <c r="I1469" s="195" t="e">
        <f>TIMEVALUE(RTATimings[[#This Row],[Dep Tm Txt]])</f>
        <v>#VALUE!</v>
      </c>
      <c r="N14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70" spans="1:14" x14ac:dyDescent="0.35">
      <c r="A1470" s="113"/>
      <c r="B1470" s="119"/>
      <c r="C1470" s="119"/>
      <c r="D1470" s="185" t="e">
        <f>IF(ISBLANK(RTATimings[[#This Row],[Vehicle No.]]), VLOOKUP(RTATimings[[#This Row],[Rotation Group]], Table9[#All], 4, FALSE), VLOOKUP(RTATimings[[#This Row],[Vehicle No.]], VehLicense,2,FALSE))</f>
        <v>#N/A</v>
      </c>
      <c r="E1470" s="126"/>
      <c r="F1470" s="185" t="e">
        <f>VLOOKUP(RTATimings[[#This Row],[Route Code]], TrueRouteCodes[], 2, FALSE)</f>
        <v>#N/A</v>
      </c>
      <c r="H1470" s="194" t="str">
        <f>REPLACE(SUBSTITUTE(SUBSTITUTE(SUBSTITUTE(SUBSTITUTE(SUBSTITUTE(TRIM(RTATimings[[#This Row],[Dep Txt]]), ": ",":"), "a.m", "AM",1), "p.m", "PM"),"  AM"," AM"),"  PM", " PM"), 9,100,"")</f>
        <v/>
      </c>
      <c r="I1470" s="195" t="e">
        <f>TIMEVALUE(RTATimings[[#This Row],[Dep Tm Txt]])</f>
        <v>#VALUE!</v>
      </c>
      <c r="N14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71" spans="1:14" x14ac:dyDescent="0.35">
      <c r="A1471" s="113"/>
      <c r="B1471" s="119"/>
      <c r="C1471" s="119"/>
      <c r="D1471" s="185" t="e">
        <f>IF(ISBLANK(RTATimings[[#This Row],[Vehicle No.]]), VLOOKUP(RTATimings[[#This Row],[Rotation Group]], Table9[#All], 4, FALSE), VLOOKUP(RTATimings[[#This Row],[Vehicle No.]], VehLicense,2,FALSE))</f>
        <v>#N/A</v>
      </c>
      <c r="E1471" s="126"/>
      <c r="F1471" s="185" t="e">
        <f>VLOOKUP(RTATimings[[#This Row],[Route Code]], TrueRouteCodes[], 2, FALSE)</f>
        <v>#N/A</v>
      </c>
      <c r="H1471" s="194" t="str">
        <f>REPLACE(SUBSTITUTE(SUBSTITUTE(SUBSTITUTE(SUBSTITUTE(SUBSTITUTE(TRIM(RTATimings[[#This Row],[Dep Txt]]), ": ",":"), "a.m", "AM",1), "p.m", "PM"),"  AM"," AM"),"  PM", " PM"), 9,100,"")</f>
        <v/>
      </c>
      <c r="I1471" s="195" t="e">
        <f>TIMEVALUE(RTATimings[[#This Row],[Dep Tm Txt]])</f>
        <v>#VALUE!</v>
      </c>
      <c r="N14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72" spans="1:14" x14ac:dyDescent="0.35">
      <c r="A1472" s="113"/>
      <c r="B1472" s="119"/>
      <c r="C1472" s="119"/>
      <c r="D1472" s="185" t="e">
        <f>IF(ISBLANK(RTATimings[[#This Row],[Vehicle No.]]), VLOOKUP(RTATimings[[#This Row],[Rotation Group]], Table9[#All], 4, FALSE), VLOOKUP(RTATimings[[#This Row],[Vehicle No.]], VehLicense,2,FALSE))</f>
        <v>#N/A</v>
      </c>
      <c r="E1472" s="126"/>
      <c r="F1472" s="185" t="e">
        <f>VLOOKUP(RTATimings[[#This Row],[Route Code]], TrueRouteCodes[], 2, FALSE)</f>
        <v>#N/A</v>
      </c>
      <c r="H1472" s="194" t="str">
        <f>REPLACE(SUBSTITUTE(SUBSTITUTE(SUBSTITUTE(SUBSTITUTE(SUBSTITUTE(TRIM(RTATimings[[#This Row],[Dep Txt]]), ": ",":"), "a.m", "AM",1), "p.m", "PM"),"  AM"," AM"),"  PM", " PM"), 9,100,"")</f>
        <v/>
      </c>
      <c r="I1472" s="195" t="e">
        <f>TIMEVALUE(RTATimings[[#This Row],[Dep Tm Txt]])</f>
        <v>#VALUE!</v>
      </c>
      <c r="N14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73" spans="1:14" x14ac:dyDescent="0.35">
      <c r="A1473" s="113"/>
      <c r="B1473" s="119"/>
      <c r="C1473" s="119"/>
      <c r="D1473" s="185" t="e">
        <f>IF(ISBLANK(RTATimings[[#This Row],[Vehicle No.]]), VLOOKUP(RTATimings[[#This Row],[Rotation Group]], Table9[#All], 4, FALSE), VLOOKUP(RTATimings[[#This Row],[Vehicle No.]], VehLicense,2,FALSE))</f>
        <v>#N/A</v>
      </c>
      <c r="E1473" s="126"/>
      <c r="F1473" s="185" t="e">
        <f>VLOOKUP(RTATimings[[#This Row],[Route Code]], TrueRouteCodes[], 2, FALSE)</f>
        <v>#N/A</v>
      </c>
      <c r="H1473" s="194" t="str">
        <f>REPLACE(SUBSTITUTE(SUBSTITUTE(SUBSTITUTE(SUBSTITUTE(SUBSTITUTE(TRIM(RTATimings[[#This Row],[Dep Txt]]), ": ",":"), "a.m", "AM",1), "p.m", "PM"),"  AM"," AM"),"  PM", " PM"), 9,100,"")</f>
        <v/>
      </c>
      <c r="I1473" s="195" t="e">
        <f>TIMEVALUE(RTATimings[[#This Row],[Dep Tm Txt]])</f>
        <v>#VALUE!</v>
      </c>
      <c r="N14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74" spans="1:14" x14ac:dyDescent="0.35">
      <c r="A1474" s="113"/>
      <c r="B1474" s="119"/>
      <c r="C1474" s="119"/>
      <c r="D1474" s="185" t="e">
        <f>IF(ISBLANK(RTATimings[[#This Row],[Vehicle No.]]), VLOOKUP(RTATimings[[#This Row],[Rotation Group]], Table9[#All], 4, FALSE), VLOOKUP(RTATimings[[#This Row],[Vehicle No.]], VehLicense,2,FALSE))</f>
        <v>#N/A</v>
      </c>
      <c r="E1474" s="126"/>
      <c r="F1474" s="185" t="e">
        <f>VLOOKUP(RTATimings[[#This Row],[Route Code]], TrueRouteCodes[], 2, FALSE)</f>
        <v>#N/A</v>
      </c>
      <c r="H1474" s="194" t="str">
        <f>REPLACE(SUBSTITUTE(SUBSTITUTE(SUBSTITUTE(SUBSTITUTE(SUBSTITUTE(TRIM(RTATimings[[#This Row],[Dep Txt]]), ": ",":"), "a.m", "AM",1), "p.m", "PM"),"  AM"," AM"),"  PM", " PM"), 9,100,"")</f>
        <v/>
      </c>
      <c r="I1474" s="195" t="e">
        <f>TIMEVALUE(RTATimings[[#This Row],[Dep Tm Txt]])</f>
        <v>#VALUE!</v>
      </c>
      <c r="N14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75" spans="1:14" x14ac:dyDescent="0.35">
      <c r="A1475" s="113"/>
      <c r="B1475" s="119"/>
      <c r="C1475" s="119"/>
      <c r="D1475" s="185" t="e">
        <f>IF(ISBLANK(RTATimings[[#This Row],[Vehicle No.]]), VLOOKUP(RTATimings[[#This Row],[Rotation Group]], Table9[#All], 4, FALSE), VLOOKUP(RTATimings[[#This Row],[Vehicle No.]], VehLicense,2,FALSE))</f>
        <v>#N/A</v>
      </c>
      <c r="E1475" s="126"/>
      <c r="F1475" s="185" t="e">
        <f>VLOOKUP(RTATimings[[#This Row],[Route Code]], TrueRouteCodes[], 2, FALSE)</f>
        <v>#N/A</v>
      </c>
      <c r="H1475" s="194" t="str">
        <f>REPLACE(SUBSTITUTE(SUBSTITUTE(SUBSTITUTE(SUBSTITUTE(SUBSTITUTE(TRIM(RTATimings[[#This Row],[Dep Txt]]), ": ",":"), "a.m", "AM",1), "p.m", "PM"),"  AM"," AM"),"  PM", " PM"), 9,100,"")</f>
        <v/>
      </c>
      <c r="I1475" s="195" t="e">
        <f>TIMEVALUE(RTATimings[[#This Row],[Dep Tm Txt]])</f>
        <v>#VALUE!</v>
      </c>
      <c r="N14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76" spans="1:14" x14ac:dyDescent="0.35">
      <c r="A1476" s="113"/>
      <c r="B1476" s="119"/>
      <c r="C1476" s="119"/>
      <c r="D1476" s="185" t="e">
        <f>IF(ISBLANK(RTATimings[[#This Row],[Vehicle No.]]), VLOOKUP(RTATimings[[#This Row],[Rotation Group]], Table9[#All], 4, FALSE), VLOOKUP(RTATimings[[#This Row],[Vehicle No.]], VehLicense,2,FALSE))</f>
        <v>#N/A</v>
      </c>
      <c r="E1476" s="126"/>
      <c r="F1476" s="185" t="e">
        <f>VLOOKUP(RTATimings[[#This Row],[Route Code]], TrueRouteCodes[], 2, FALSE)</f>
        <v>#N/A</v>
      </c>
      <c r="H1476" s="194" t="str">
        <f>REPLACE(SUBSTITUTE(SUBSTITUTE(SUBSTITUTE(SUBSTITUTE(SUBSTITUTE(TRIM(RTATimings[[#This Row],[Dep Txt]]), ": ",":"), "a.m", "AM",1), "p.m", "PM"),"  AM"," AM"),"  PM", " PM"), 9,100,"")</f>
        <v/>
      </c>
      <c r="I1476" s="195" t="e">
        <f>TIMEVALUE(RTATimings[[#This Row],[Dep Tm Txt]])</f>
        <v>#VALUE!</v>
      </c>
      <c r="N14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77" spans="1:14" x14ac:dyDescent="0.35">
      <c r="A1477" s="113"/>
      <c r="B1477" s="119"/>
      <c r="C1477" s="119"/>
      <c r="D1477" s="185" t="e">
        <f>IF(ISBLANK(RTATimings[[#This Row],[Vehicle No.]]), VLOOKUP(RTATimings[[#This Row],[Rotation Group]], Table9[#All], 4, FALSE), VLOOKUP(RTATimings[[#This Row],[Vehicle No.]], VehLicense,2,FALSE))</f>
        <v>#N/A</v>
      </c>
      <c r="E1477" s="126"/>
      <c r="F1477" s="185" t="e">
        <f>VLOOKUP(RTATimings[[#This Row],[Route Code]], TrueRouteCodes[], 2, FALSE)</f>
        <v>#N/A</v>
      </c>
      <c r="H1477" s="194" t="str">
        <f>REPLACE(SUBSTITUTE(SUBSTITUTE(SUBSTITUTE(SUBSTITUTE(SUBSTITUTE(TRIM(RTATimings[[#This Row],[Dep Txt]]), ": ",":"), "a.m", "AM",1), "p.m", "PM"),"  AM"," AM"),"  PM", " PM"), 9,100,"")</f>
        <v/>
      </c>
      <c r="I1477" s="195" t="e">
        <f>TIMEVALUE(RTATimings[[#This Row],[Dep Tm Txt]])</f>
        <v>#VALUE!</v>
      </c>
      <c r="N14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78" spans="1:14" x14ac:dyDescent="0.35">
      <c r="A1478" s="113"/>
      <c r="B1478" s="119"/>
      <c r="C1478" s="119"/>
      <c r="D1478" s="185" t="e">
        <f>IF(ISBLANK(RTATimings[[#This Row],[Vehicle No.]]), VLOOKUP(RTATimings[[#This Row],[Rotation Group]], Table9[#All], 4, FALSE), VLOOKUP(RTATimings[[#This Row],[Vehicle No.]], VehLicense,2,FALSE))</f>
        <v>#N/A</v>
      </c>
      <c r="E1478" s="126"/>
      <c r="F1478" s="185" t="e">
        <f>VLOOKUP(RTATimings[[#This Row],[Route Code]], TrueRouteCodes[], 2, FALSE)</f>
        <v>#N/A</v>
      </c>
      <c r="H1478" s="194" t="str">
        <f>REPLACE(SUBSTITUTE(SUBSTITUTE(SUBSTITUTE(SUBSTITUTE(SUBSTITUTE(TRIM(RTATimings[[#This Row],[Dep Txt]]), ": ",":"), "a.m", "AM",1), "p.m", "PM"),"  AM"," AM"),"  PM", " PM"), 9,100,"")</f>
        <v/>
      </c>
      <c r="I1478" s="195" t="e">
        <f>TIMEVALUE(RTATimings[[#This Row],[Dep Tm Txt]])</f>
        <v>#VALUE!</v>
      </c>
      <c r="N14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79" spans="1:14" x14ac:dyDescent="0.35">
      <c r="A1479" s="113"/>
      <c r="B1479" s="119"/>
      <c r="C1479" s="119"/>
      <c r="D1479" s="185" t="e">
        <f>IF(ISBLANK(RTATimings[[#This Row],[Vehicle No.]]), VLOOKUP(RTATimings[[#This Row],[Rotation Group]], Table9[#All], 4, FALSE), VLOOKUP(RTATimings[[#This Row],[Vehicle No.]], VehLicense,2,FALSE))</f>
        <v>#N/A</v>
      </c>
      <c r="E1479" s="126"/>
      <c r="F1479" s="185" t="e">
        <f>VLOOKUP(RTATimings[[#This Row],[Route Code]], TrueRouteCodes[], 2, FALSE)</f>
        <v>#N/A</v>
      </c>
      <c r="H1479" s="194" t="str">
        <f>REPLACE(SUBSTITUTE(SUBSTITUTE(SUBSTITUTE(SUBSTITUTE(SUBSTITUTE(TRIM(RTATimings[[#This Row],[Dep Txt]]), ": ",":"), "a.m", "AM",1), "p.m", "PM"),"  AM"," AM"),"  PM", " PM"), 9,100,"")</f>
        <v/>
      </c>
      <c r="I1479" s="195" t="e">
        <f>TIMEVALUE(RTATimings[[#This Row],[Dep Tm Txt]])</f>
        <v>#VALUE!</v>
      </c>
      <c r="N14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80" spans="1:14" x14ac:dyDescent="0.35">
      <c r="A1480" s="113"/>
      <c r="B1480" s="119"/>
      <c r="C1480" s="119"/>
      <c r="D1480" s="185" t="e">
        <f>IF(ISBLANK(RTATimings[[#This Row],[Vehicle No.]]), VLOOKUP(RTATimings[[#This Row],[Rotation Group]], Table9[#All], 4, FALSE), VLOOKUP(RTATimings[[#This Row],[Vehicle No.]], VehLicense,2,FALSE))</f>
        <v>#N/A</v>
      </c>
      <c r="E1480" s="126"/>
      <c r="F1480" s="185" t="e">
        <f>VLOOKUP(RTATimings[[#This Row],[Route Code]], TrueRouteCodes[], 2, FALSE)</f>
        <v>#N/A</v>
      </c>
      <c r="H1480" s="194" t="str">
        <f>REPLACE(SUBSTITUTE(SUBSTITUTE(SUBSTITUTE(SUBSTITUTE(SUBSTITUTE(TRIM(RTATimings[[#This Row],[Dep Txt]]), ": ",":"), "a.m", "AM",1), "p.m", "PM"),"  AM"," AM"),"  PM", " PM"), 9,100,"")</f>
        <v/>
      </c>
      <c r="I1480" s="195" t="e">
        <f>TIMEVALUE(RTATimings[[#This Row],[Dep Tm Txt]])</f>
        <v>#VALUE!</v>
      </c>
      <c r="N14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81" spans="1:14" x14ac:dyDescent="0.35">
      <c r="A1481" s="113"/>
      <c r="B1481" s="119"/>
      <c r="C1481" s="119"/>
      <c r="D1481" s="185" t="e">
        <f>IF(ISBLANK(RTATimings[[#This Row],[Vehicle No.]]), VLOOKUP(RTATimings[[#This Row],[Rotation Group]], Table9[#All], 4, FALSE), VLOOKUP(RTATimings[[#This Row],[Vehicle No.]], VehLicense,2,FALSE))</f>
        <v>#N/A</v>
      </c>
      <c r="E1481" s="126"/>
      <c r="F1481" s="185" t="e">
        <f>VLOOKUP(RTATimings[[#This Row],[Route Code]], TrueRouteCodes[], 2, FALSE)</f>
        <v>#N/A</v>
      </c>
      <c r="H1481" s="194" t="str">
        <f>REPLACE(SUBSTITUTE(SUBSTITUTE(SUBSTITUTE(SUBSTITUTE(SUBSTITUTE(TRIM(RTATimings[[#This Row],[Dep Txt]]), ": ",":"), "a.m", "AM",1), "p.m", "PM"),"  AM"," AM"),"  PM", " PM"), 9,100,"")</f>
        <v/>
      </c>
      <c r="I1481" s="195" t="e">
        <f>TIMEVALUE(RTATimings[[#This Row],[Dep Tm Txt]])</f>
        <v>#VALUE!</v>
      </c>
      <c r="N14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82" spans="1:14" x14ac:dyDescent="0.35">
      <c r="A1482" s="113"/>
      <c r="B1482" s="119"/>
      <c r="C1482" s="119"/>
      <c r="D1482" s="185" t="e">
        <f>IF(ISBLANK(RTATimings[[#This Row],[Vehicle No.]]), VLOOKUP(RTATimings[[#This Row],[Rotation Group]], Table9[#All], 4, FALSE), VLOOKUP(RTATimings[[#This Row],[Vehicle No.]], VehLicense,2,FALSE))</f>
        <v>#N/A</v>
      </c>
      <c r="E1482" s="126"/>
      <c r="F1482" s="185" t="e">
        <f>VLOOKUP(RTATimings[[#This Row],[Route Code]], TrueRouteCodes[], 2, FALSE)</f>
        <v>#N/A</v>
      </c>
      <c r="H1482" s="194" t="str">
        <f>REPLACE(SUBSTITUTE(SUBSTITUTE(SUBSTITUTE(SUBSTITUTE(SUBSTITUTE(TRIM(RTATimings[[#This Row],[Dep Txt]]), ": ",":"), "a.m", "AM",1), "p.m", "PM"),"  AM"," AM"),"  PM", " PM"), 9,100,"")</f>
        <v/>
      </c>
      <c r="I1482" s="195" t="e">
        <f>TIMEVALUE(RTATimings[[#This Row],[Dep Tm Txt]])</f>
        <v>#VALUE!</v>
      </c>
      <c r="N14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83" spans="1:14" x14ac:dyDescent="0.35">
      <c r="A1483" s="113"/>
      <c r="B1483" s="119"/>
      <c r="C1483" s="119"/>
      <c r="D1483" s="185" t="e">
        <f>IF(ISBLANK(RTATimings[[#This Row],[Vehicle No.]]), VLOOKUP(RTATimings[[#This Row],[Rotation Group]], Table9[#All], 4, FALSE), VLOOKUP(RTATimings[[#This Row],[Vehicle No.]], VehLicense,2,FALSE))</f>
        <v>#N/A</v>
      </c>
      <c r="E1483" s="126"/>
      <c r="F1483" s="185" t="e">
        <f>VLOOKUP(RTATimings[[#This Row],[Route Code]], TrueRouteCodes[], 2, FALSE)</f>
        <v>#N/A</v>
      </c>
      <c r="H1483" s="194" t="str">
        <f>REPLACE(SUBSTITUTE(SUBSTITUTE(SUBSTITUTE(SUBSTITUTE(SUBSTITUTE(TRIM(RTATimings[[#This Row],[Dep Txt]]), ": ",":"), "a.m", "AM",1), "p.m", "PM"),"  AM"," AM"),"  PM", " PM"), 9,100,"")</f>
        <v/>
      </c>
      <c r="I1483" s="195" t="e">
        <f>TIMEVALUE(RTATimings[[#This Row],[Dep Tm Txt]])</f>
        <v>#VALUE!</v>
      </c>
      <c r="N14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84" spans="1:14" x14ac:dyDescent="0.35">
      <c r="A1484" s="113"/>
      <c r="B1484" s="119"/>
      <c r="C1484" s="119"/>
      <c r="D1484" s="185" t="e">
        <f>IF(ISBLANK(RTATimings[[#This Row],[Vehicle No.]]), VLOOKUP(RTATimings[[#This Row],[Rotation Group]], Table9[#All], 4, FALSE), VLOOKUP(RTATimings[[#This Row],[Vehicle No.]], VehLicense,2,FALSE))</f>
        <v>#N/A</v>
      </c>
      <c r="E1484" s="126"/>
      <c r="F1484" s="185" t="e">
        <f>VLOOKUP(RTATimings[[#This Row],[Route Code]], TrueRouteCodes[], 2, FALSE)</f>
        <v>#N/A</v>
      </c>
      <c r="H1484" s="194" t="str">
        <f>REPLACE(SUBSTITUTE(SUBSTITUTE(SUBSTITUTE(SUBSTITUTE(SUBSTITUTE(TRIM(RTATimings[[#This Row],[Dep Txt]]), ": ",":"), "a.m", "AM",1), "p.m", "PM"),"  AM"," AM"),"  PM", " PM"), 9,100,"")</f>
        <v/>
      </c>
      <c r="I1484" s="195" t="e">
        <f>TIMEVALUE(RTATimings[[#This Row],[Dep Tm Txt]])</f>
        <v>#VALUE!</v>
      </c>
      <c r="N14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85" spans="1:14" x14ac:dyDescent="0.35">
      <c r="A1485" s="113"/>
      <c r="B1485" s="119"/>
      <c r="C1485" s="119"/>
      <c r="D1485" s="185" t="e">
        <f>IF(ISBLANK(RTATimings[[#This Row],[Vehicle No.]]), VLOOKUP(RTATimings[[#This Row],[Rotation Group]], Table9[#All], 4, FALSE), VLOOKUP(RTATimings[[#This Row],[Vehicle No.]], VehLicense,2,FALSE))</f>
        <v>#N/A</v>
      </c>
      <c r="E1485" s="126"/>
      <c r="F1485" s="185" t="e">
        <f>VLOOKUP(RTATimings[[#This Row],[Route Code]], TrueRouteCodes[], 2, FALSE)</f>
        <v>#N/A</v>
      </c>
      <c r="H1485" s="194" t="str">
        <f>REPLACE(SUBSTITUTE(SUBSTITUTE(SUBSTITUTE(SUBSTITUTE(SUBSTITUTE(TRIM(RTATimings[[#This Row],[Dep Txt]]), ": ",":"), "a.m", "AM",1), "p.m", "PM"),"  AM"," AM"),"  PM", " PM"), 9,100,"")</f>
        <v/>
      </c>
      <c r="I1485" s="195" t="e">
        <f>TIMEVALUE(RTATimings[[#This Row],[Dep Tm Txt]])</f>
        <v>#VALUE!</v>
      </c>
      <c r="N14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86" spans="1:14" x14ac:dyDescent="0.35">
      <c r="A1486" s="113"/>
      <c r="B1486" s="119"/>
      <c r="C1486" s="119"/>
      <c r="D1486" s="185" t="e">
        <f>IF(ISBLANK(RTATimings[[#This Row],[Vehicle No.]]), VLOOKUP(RTATimings[[#This Row],[Rotation Group]], Table9[#All], 4, FALSE), VLOOKUP(RTATimings[[#This Row],[Vehicle No.]], VehLicense,2,FALSE))</f>
        <v>#N/A</v>
      </c>
      <c r="E1486" s="126"/>
      <c r="F1486" s="185" t="e">
        <f>VLOOKUP(RTATimings[[#This Row],[Route Code]], TrueRouteCodes[], 2, FALSE)</f>
        <v>#N/A</v>
      </c>
      <c r="H1486" s="194" t="str">
        <f>REPLACE(SUBSTITUTE(SUBSTITUTE(SUBSTITUTE(SUBSTITUTE(SUBSTITUTE(TRIM(RTATimings[[#This Row],[Dep Txt]]), ": ",":"), "a.m", "AM",1), "p.m", "PM"),"  AM"," AM"),"  PM", " PM"), 9,100,"")</f>
        <v/>
      </c>
      <c r="I1486" s="195" t="e">
        <f>TIMEVALUE(RTATimings[[#This Row],[Dep Tm Txt]])</f>
        <v>#VALUE!</v>
      </c>
      <c r="N14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87" spans="1:14" x14ac:dyDescent="0.35">
      <c r="A1487" s="113"/>
      <c r="B1487" s="119"/>
      <c r="C1487" s="119"/>
      <c r="D1487" s="185" t="e">
        <f>IF(ISBLANK(RTATimings[[#This Row],[Vehicle No.]]), VLOOKUP(RTATimings[[#This Row],[Rotation Group]], Table9[#All], 4, FALSE), VLOOKUP(RTATimings[[#This Row],[Vehicle No.]], VehLicense,2,FALSE))</f>
        <v>#N/A</v>
      </c>
      <c r="E1487" s="126"/>
      <c r="F1487" s="185" t="e">
        <f>VLOOKUP(RTATimings[[#This Row],[Route Code]], TrueRouteCodes[], 2, FALSE)</f>
        <v>#N/A</v>
      </c>
      <c r="H1487" s="194" t="str">
        <f>REPLACE(SUBSTITUTE(SUBSTITUTE(SUBSTITUTE(SUBSTITUTE(SUBSTITUTE(TRIM(RTATimings[[#This Row],[Dep Txt]]), ": ",":"), "a.m", "AM",1), "p.m", "PM"),"  AM"," AM"),"  PM", " PM"), 9,100,"")</f>
        <v/>
      </c>
      <c r="I1487" s="195" t="e">
        <f>TIMEVALUE(RTATimings[[#This Row],[Dep Tm Txt]])</f>
        <v>#VALUE!</v>
      </c>
      <c r="N14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88" spans="1:14" x14ac:dyDescent="0.35">
      <c r="A1488" s="113"/>
      <c r="B1488" s="119"/>
      <c r="C1488" s="119"/>
      <c r="D1488" s="185" t="e">
        <f>IF(ISBLANK(RTATimings[[#This Row],[Vehicle No.]]), VLOOKUP(RTATimings[[#This Row],[Rotation Group]], Table9[#All], 4, FALSE), VLOOKUP(RTATimings[[#This Row],[Vehicle No.]], VehLicense,2,FALSE))</f>
        <v>#N/A</v>
      </c>
      <c r="E1488" s="126"/>
      <c r="F1488" s="185" t="e">
        <f>VLOOKUP(RTATimings[[#This Row],[Route Code]], TrueRouteCodes[], 2, FALSE)</f>
        <v>#N/A</v>
      </c>
      <c r="H1488" s="194" t="str">
        <f>REPLACE(SUBSTITUTE(SUBSTITUTE(SUBSTITUTE(SUBSTITUTE(SUBSTITUTE(TRIM(RTATimings[[#This Row],[Dep Txt]]), ": ",":"), "a.m", "AM",1), "p.m", "PM"),"  AM"," AM"),"  PM", " PM"), 9,100,"")</f>
        <v/>
      </c>
      <c r="I1488" s="195" t="e">
        <f>TIMEVALUE(RTATimings[[#This Row],[Dep Tm Txt]])</f>
        <v>#VALUE!</v>
      </c>
      <c r="N14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89" spans="1:14" x14ac:dyDescent="0.35">
      <c r="A1489" s="113"/>
      <c r="B1489" s="119"/>
      <c r="C1489" s="119"/>
      <c r="D1489" s="185" t="e">
        <f>IF(ISBLANK(RTATimings[[#This Row],[Vehicle No.]]), VLOOKUP(RTATimings[[#This Row],[Rotation Group]], Table9[#All], 4, FALSE), VLOOKUP(RTATimings[[#This Row],[Vehicle No.]], VehLicense,2,FALSE))</f>
        <v>#N/A</v>
      </c>
      <c r="E1489" s="126"/>
      <c r="F1489" s="185" t="e">
        <f>VLOOKUP(RTATimings[[#This Row],[Route Code]], TrueRouteCodes[], 2, FALSE)</f>
        <v>#N/A</v>
      </c>
      <c r="H1489" s="194" t="str">
        <f>REPLACE(SUBSTITUTE(SUBSTITUTE(SUBSTITUTE(SUBSTITUTE(SUBSTITUTE(TRIM(RTATimings[[#This Row],[Dep Txt]]), ": ",":"), "a.m", "AM",1), "p.m", "PM"),"  AM"," AM"),"  PM", " PM"), 9,100,"")</f>
        <v/>
      </c>
      <c r="I1489" s="195" t="e">
        <f>TIMEVALUE(RTATimings[[#This Row],[Dep Tm Txt]])</f>
        <v>#VALUE!</v>
      </c>
      <c r="N14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90" spans="1:14" x14ac:dyDescent="0.35">
      <c r="A1490" s="113"/>
      <c r="B1490" s="119"/>
      <c r="C1490" s="119"/>
      <c r="D1490" s="185" t="e">
        <f>IF(ISBLANK(RTATimings[[#This Row],[Vehicle No.]]), VLOOKUP(RTATimings[[#This Row],[Rotation Group]], Table9[#All], 4, FALSE), VLOOKUP(RTATimings[[#This Row],[Vehicle No.]], VehLicense,2,FALSE))</f>
        <v>#N/A</v>
      </c>
      <c r="E1490" s="126"/>
      <c r="F1490" s="185" t="e">
        <f>VLOOKUP(RTATimings[[#This Row],[Route Code]], TrueRouteCodes[], 2, FALSE)</f>
        <v>#N/A</v>
      </c>
      <c r="H1490" s="194" t="str">
        <f>REPLACE(SUBSTITUTE(SUBSTITUTE(SUBSTITUTE(SUBSTITUTE(SUBSTITUTE(TRIM(RTATimings[[#This Row],[Dep Txt]]), ": ",":"), "a.m", "AM",1), "p.m", "PM"),"  AM"," AM"),"  PM", " PM"), 9,100,"")</f>
        <v/>
      </c>
      <c r="I1490" s="195" t="e">
        <f>TIMEVALUE(RTATimings[[#This Row],[Dep Tm Txt]])</f>
        <v>#VALUE!</v>
      </c>
      <c r="N14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91" spans="1:14" x14ac:dyDescent="0.35">
      <c r="A1491" s="113"/>
      <c r="B1491" s="119"/>
      <c r="C1491" s="119"/>
      <c r="D1491" s="185" t="e">
        <f>IF(ISBLANK(RTATimings[[#This Row],[Vehicle No.]]), VLOOKUP(RTATimings[[#This Row],[Rotation Group]], Table9[#All], 4, FALSE), VLOOKUP(RTATimings[[#This Row],[Vehicle No.]], VehLicense,2,FALSE))</f>
        <v>#N/A</v>
      </c>
      <c r="E1491" s="126"/>
      <c r="F1491" s="185" t="e">
        <f>VLOOKUP(RTATimings[[#This Row],[Route Code]], TrueRouteCodes[], 2, FALSE)</f>
        <v>#N/A</v>
      </c>
      <c r="H1491" s="194" t="str">
        <f>REPLACE(SUBSTITUTE(SUBSTITUTE(SUBSTITUTE(SUBSTITUTE(SUBSTITUTE(TRIM(RTATimings[[#This Row],[Dep Txt]]), ": ",":"), "a.m", "AM",1), "p.m", "PM"),"  AM"," AM"),"  PM", " PM"), 9,100,"")</f>
        <v/>
      </c>
      <c r="I1491" s="195" t="e">
        <f>TIMEVALUE(RTATimings[[#This Row],[Dep Tm Txt]])</f>
        <v>#VALUE!</v>
      </c>
      <c r="N14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92" spans="1:14" x14ac:dyDescent="0.35">
      <c r="A1492" s="113"/>
      <c r="B1492" s="119"/>
      <c r="C1492" s="119"/>
      <c r="D1492" s="185" t="e">
        <f>IF(ISBLANK(RTATimings[[#This Row],[Vehicle No.]]), VLOOKUP(RTATimings[[#This Row],[Rotation Group]], Table9[#All], 4, FALSE), VLOOKUP(RTATimings[[#This Row],[Vehicle No.]], VehLicense,2,FALSE))</f>
        <v>#N/A</v>
      </c>
      <c r="E1492" s="126"/>
      <c r="F1492" s="185" t="e">
        <f>VLOOKUP(RTATimings[[#This Row],[Route Code]], TrueRouteCodes[], 2, FALSE)</f>
        <v>#N/A</v>
      </c>
      <c r="H1492" s="194" t="str">
        <f>REPLACE(SUBSTITUTE(SUBSTITUTE(SUBSTITUTE(SUBSTITUTE(SUBSTITUTE(TRIM(RTATimings[[#This Row],[Dep Txt]]), ": ",":"), "a.m", "AM",1), "p.m", "PM"),"  AM"," AM"),"  PM", " PM"), 9,100,"")</f>
        <v/>
      </c>
      <c r="I1492" s="195" t="e">
        <f>TIMEVALUE(RTATimings[[#This Row],[Dep Tm Txt]])</f>
        <v>#VALUE!</v>
      </c>
      <c r="N14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93" spans="1:14" x14ac:dyDescent="0.35">
      <c r="A1493" s="113"/>
      <c r="B1493" s="119"/>
      <c r="C1493" s="119"/>
      <c r="D1493" s="185" t="e">
        <f>IF(ISBLANK(RTATimings[[#This Row],[Vehicle No.]]), VLOOKUP(RTATimings[[#This Row],[Rotation Group]], Table9[#All], 4, FALSE), VLOOKUP(RTATimings[[#This Row],[Vehicle No.]], VehLicense,2,FALSE))</f>
        <v>#N/A</v>
      </c>
      <c r="E1493" s="126"/>
      <c r="F1493" s="185" t="e">
        <f>VLOOKUP(RTATimings[[#This Row],[Route Code]], TrueRouteCodes[], 2, FALSE)</f>
        <v>#N/A</v>
      </c>
      <c r="H1493" s="194" t="str">
        <f>REPLACE(SUBSTITUTE(SUBSTITUTE(SUBSTITUTE(SUBSTITUTE(SUBSTITUTE(TRIM(RTATimings[[#This Row],[Dep Txt]]), ": ",":"), "a.m", "AM",1), "p.m", "PM"),"  AM"," AM"),"  PM", " PM"), 9,100,"")</f>
        <v/>
      </c>
      <c r="I1493" s="195" t="e">
        <f>TIMEVALUE(RTATimings[[#This Row],[Dep Tm Txt]])</f>
        <v>#VALUE!</v>
      </c>
      <c r="N14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94" spans="1:14" x14ac:dyDescent="0.35">
      <c r="A1494" s="113"/>
      <c r="B1494" s="119"/>
      <c r="C1494" s="119"/>
      <c r="D1494" s="185" t="e">
        <f>IF(ISBLANK(RTATimings[[#This Row],[Vehicle No.]]), VLOOKUP(RTATimings[[#This Row],[Rotation Group]], Table9[#All], 4, FALSE), VLOOKUP(RTATimings[[#This Row],[Vehicle No.]], VehLicense,2,FALSE))</f>
        <v>#N/A</v>
      </c>
      <c r="E1494" s="126"/>
      <c r="F1494" s="185" t="e">
        <f>VLOOKUP(RTATimings[[#This Row],[Route Code]], TrueRouteCodes[], 2, FALSE)</f>
        <v>#N/A</v>
      </c>
      <c r="H1494" s="194" t="str">
        <f>REPLACE(SUBSTITUTE(SUBSTITUTE(SUBSTITUTE(SUBSTITUTE(SUBSTITUTE(TRIM(RTATimings[[#This Row],[Dep Txt]]), ": ",":"), "a.m", "AM",1), "p.m", "PM"),"  AM"," AM"),"  PM", " PM"), 9,100,"")</f>
        <v/>
      </c>
      <c r="I1494" s="195" t="e">
        <f>TIMEVALUE(RTATimings[[#This Row],[Dep Tm Txt]])</f>
        <v>#VALUE!</v>
      </c>
      <c r="N14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95" spans="1:14" x14ac:dyDescent="0.35">
      <c r="A1495" s="113"/>
      <c r="B1495" s="119"/>
      <c r="C1495" s="119"/>
      <c r="D1495" s="185" t="e">
        <f>IF(ISBLANK(RTATimings[[#This Row],[Vehicle No.]]), VLOOKUP(RTATimings[[#This Row],[Rotation Group]], Table9[#All], 4, FALSE), VLOOKUP(RTATimings[[#This Row],[Vehicle No.]], VehLicense,2,FALSE))</f>
        <v>#N/A</v>
      </c>
      <c r="E1495" s="126"/>
      <c r="F1495" s="185" t="e">
        <f>VLOOKUP(RTATimings[[#This Row],[Route Code]], TrueRouteCodes[], 2, FALSE)</f>
        <v>#N/A</v>
      </c>
      <c r="H1495" s="194" t="str">
        <f>REPLACE(SUBSTITUTE(SUBSTITUTE(SUBSTITUTE(SUBSTITUTE(SUBSTITUTE(TRIM(RTATimings[[#This Row],[Dep Txt]]), ": ",":"), "a.m", "AM",1), "p.m", "PM"),"  AM"," AM"),"  PM", " PM"), 9,100,"")</f>
        <v/>
      </c>
      <c r="I1495" s="195" t="e">
        <f>TIMEVALUE(RTATimings[[#This Row],[Dep Tm Txt]])</f>
        <v>#VALUE!</v>
      </c>
      <c r="N14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96" spans="1:14" x14ac:dyDescent="0.35">
      <c r="A1496" s="113"/>
      <c r="B1496" s="119"/>
      <c r="C1496" s="119"/>
      <c r="D1496" s="185" t="e">
        <f>IF(ISBLANK(RTATimings[[#This Row],[Vehicle No.]]), VLOOKUP(RTATimings[[#This Row],[Rotation Group]], Table9[#All], 4, FALSE), VLOOKUP(RTATimings[[#This Row],[Vehicle No.]], VehLicense,2,FALSE))</f>
        <v>#N/A</v>
      </c>
      <c r="E1496" s="126"/>
      <c r="F1496" s="185" t="e">
        <f>VLOOKUP(RTATimings[[#This Row],[Route Code]], TrueRouteCodes[], 2, FALSE)</f>
        <v>#N/A</v>
      </c>
      <c r="H1496" s="194" t="str">
        <f>REPLACE(SUBSTITUTE(SUBSTITUTE(SUBSTITUTE(SUBSTITUTE(SUBSTITUTE(TRIM(RTATimings[[#This Row],[Dep Txt]]), ": ",":"), "a.m", "AM",1), "p.m", "PM"),"  AM"," AM"),"  PM", " PM"), 9,100,"")</f>
        <v/>
      </c>
      <c r="I1496" s="195" t="e">
        <f>TIMEVALUE(RTATimings[[#This Row],[Dep Tm Txt]])</f>
        <v>#VALUE!</v>
      </c>
      <c r="N14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97" spans="1:14" x14ac:dyDescent="0.35">
      <c r="A1497" s="113"/>
      <c r="B1497" s="119"/>
      <c r="C1497" s="119"/>
      <c r="D1497" s="185" t="e">
        <f>IF(ISBLANK(RTATimings[[#This Row],[Vehicle No.]]), VLOOKUP(RTATimings[[#This Row],[Rotation Group]], Table9[#All], 4, FALSE), VLOOKUP(RTATimings[[#This Row],[Vehicle No.]], VehLicense,2,FALSE))</f>
        <v>#N/A</v>
      </c>
      <c r="E1497" s="126"/>
      <c r="F1497" s="185" t="e">
        <f>VLOOKUP(RTATimings[[#This Row],[Route Code]], TrueRouteCodes[], 2, FALSE)</f>
        <v>#N/A</v>
      </c>
      <c r="H1497" s="194" t="str">
        <f>REPLACE(SUBSTITUTE(SUBSTITUTE(SUBSTITUTE(SUBSTITUTE(SUBSTITUTE(TRIM(RTATimings[[#This Row],[Dep Txt]]), ": ",":"), "a.m", "AM",1), "p.m", "PM"),"  AM"," AM"),"  PM", " PM"), 9,100,"")</f>
        <v/>
      </c>
      <c r="I1497" s="195" t="e">
        <f>TIMEVALUE(RTATimings[[#This Row],[Dep Tm Txt]])</f>
        <v>#VALUE!</v>
      </c>
      <c r="N14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98" spans="1:14" x14ac:dyDescent="0.35">
      <c r="A1498" s="113"/>
      <c r="B1498" s="119"/>
      <c r="C1498" s="119"/>
      <c r="D1498" s="185" t="e">
        <f>IF(ISBLANK(RTATimings[[#This Row],[Vehicle No.]]), VLOOKUP(RTATimings[[#This Row],[Rotation Group]], Table9[#All], 4, FALSE), VLOOKUP(RTATimings[[#This Row],[Vehicle No.]], VehLicense,2,FALSE))</f>
        <v>#N/A</v>
      </c>
      <c r="E1498" s="126"/>
      <c r="F1498" s="185" t="e">
        <f>VLOOKUP(RTATimings[[#This Row],[Route Code]], TrueRouteCodes[], 2, FALSE)</f>
        <v>#N/A</v>
      </c>
      <c r="H1498" s="194" t="str">
        <f>REPLACE(SUBSTITUTE(SUBSTITUTE(SUBSTITUTE(SUBSTITUTE(SUBSTITUTE(TRIM(RTATimings[[#This Row],[Dep Txt]]), ": ",":"), "a.m", "AM",1), "p.m", "PM"),"  AM"," AM"),"  PM", " PM"), 9,100,"")</f>
        <v/>
      </c>
      <c r="I1498" s="195" t="e">
        <f>TIMEVALUE(RTATimings[[#This Row],[Dep Tm Txt]])</f>
        <v>#VALUE!</v>
      </c>
      <c r="N14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499" spans="1:14" x14ac:dyDescent="0.35">
      <c r="A1499" s="113"/>
      <c r="B1499" s="119"/>
      <c r="C1499" s="119"/>
      <c r="D1499" s="185" t="e">
        <f>IF(ISBLANK(RTATimings[[#This Row],[Vehicle No.]]), VLOOKUP(RTATimings[[#This Row],[Rotation Group]], Table9[#All], 4, FALSE), VLOOKUP(RTATimings[[#This Row],[Vehicle No.]], VehLicense,2,FALSE))</f>
        <v>#N/A</v>
      </c>
      <c r="E1499" s="126"/>
      <c r="F1499" s="185" t="e">
        <f>VLOOKUP(RTATimings[[#This Row],[Route Code]], TrueRouteCodes[], 2, FALSE)</f>
        <v>#N/A</v>
      </c>
      <c r="H1499" s="194" t="str">
        <f>REPLACE(SUBSTITUTE(SUBSTITUTE(SUBSTITUTE(SUBSTITUTE(SUBSTITUTE(TRIM(RTATimings[[#This Row],[Dep Txt]]), ": ",":"), "a.m", "AM",1), "p.m", "PM"),"  AM"," AM"),"  PM", " PM"), 9,100,"")</f>
        <v/>
      </c>
      <c r="I1499" s="195" t="e">
        <f>TIMEVALUE(RTATimings[[#This Row],[Dep Tm Txt]])</f>
        <v>#VALUE!</v>
      </c>
      <c r="N14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00" spans="1:14" x14ac:dyDescent="0.35">
      <c r="A1500" s="113"/>
      <c r="B1500" s="119"/>
      <c r="C1500" s="119"/>
      <c r="D1500" s="185" t="e">
        <f>IF(ISBLANK(RTATimings[[#This Row],[Vehicle No.]]), VLOOKUP(RTATimings[[#This Row],[Rotation Group]], Table9[#All], 4, FALSE), VLOOKUP(RTATimings[[#This Row],[Vehicle No.]], VehLicense,2,FALSE))</f>
        <v>#N/A</v>
      </c>
      <c r="E1500" s="126"/>
      <c r="F1500" s="185" t="e">
        <f>VLOOKUP(RTATimings[[#This Row],[Route Code]], TrueRouteCodes[], 2, FALSE)</f>
        <v>#N/A</v>
      </c>
      <c r="H1500" s="194" t="str">
        <f>REPLACE(SUBSTITUTE(SUBSTITUTE(SUBSTITUTE(SUBSTITUTE(SUBSTITUTE(TRIM(RTATimings[[#This Row],[Dep Txt]]), ": ",":"), "a.m", "AM",1), "p.m", "PM"),"  AM"," AM"),"  PM", " PM"), 9,100,"")</f>
        <v/>
      </c>
      <c r="I1500" s="195" t="e">
        <f>TIMEVALUE(RTATimings[[#This Row],[Dep Tm Txt]])</f>
        <v>#VALUE!</v>
      </c>
      <c r="N15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01" spans="1:14" x14ac:dyDescent="0.35">
      <c r="A1501" s="113"/>
      <c r="B1501" s="119"/>
      <c r="C1501" s="119"/>
      <c r="D1501" s="185" t="e">
        <f>IF(ISBLANK(RTATimings[[#This Row],[Vehicle No.]]), VLOOKUP(RTATimings[[#This Row],[Rotation Group]], Table9[#All], 4, FALSE), VLOOKUP(RTATimings[[#This Row],[Vehicle No.]], VehLicense,2,FALSE))</f>
        <v>#N/A</v>
      </c>
      <c r="E1501" s="126"/>
      <c r="F1501" s="185" t="e">
        <f>VLOOKUP(RTATimings[[#This Row],[Route Code]], TrueRouteCodes[], 2, FALSE)</f>
        <v>#N/A</v>
      </c>
      <c r="H1501" s="194" t="str">
        <f>REPLACE(SUBSTITUTE(SUBSTITUTE(SUBSTITUTE(SUBSTITUTE(SUBSTITUTE(TRIM(RTATimings[[#This Row],[Dep Txt]]), ": ",":"), "a.m", "AM",1), "p.m", "PM"),"  AM"," AM"),"  PM", " PM"), 9,100,"")</f>
        <v/>
      </c>
      <c r="I1501" s="195" t="e">
        <f>TIMEVALUE(RTATimings[[#This Row],[Dep Tm Txt]])</f>
        <v>#VALUE!</v>
      </c>
      <c r="N15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02" spans="1:14" x14ac:dyDescent="0.35">
      <c r="A1502" s="113"/>
      <c r="B1502" s="119"/>
      <c r="C1502" s="119"/>
      <c r="D1502" s="185" t="e">
        <f>IF(ISBLANK(RTATimings[[#This Row],[Vehicle No.]]), VLOOKUP(RTATimings[[#This Row],[Rotation Group]], Table9[#All], 4, FALSE), VLOOKUP(RTATimings[[#This Row],[Vehicle No.]], VehLicense,2,FALSE))</f>
        <v>#N/A</v>
      </c>
      <c r="E1502" s="126"/>
      <c r="F1502" s="185" t="e">
        <f>VLOOKUP(RTATimings[[#This Row],[Route Code]], TrueRouteCodes[], 2, FALSE)</f>
        <v>#N/A</v>
      </c>
      <c r="H1502" s="194" t="str">
        <f>REPLACE(SUBSTITUTE(SUBSTITUTE(SUBSTITUTE(SUBSTITUTE(SUBSTITUTE(TRIM(RTATimings[[#This Row],[Dep Txt]]), ": ",":"), "a.m", "AM",1), "p.m", "PM"),"  AM"," AM"),"  PM", " PM"), 9,100,"")</f>
        <v/>
      </c>
      <c r="I1502" s="195" t="e">
        <f>TIMEVALUE(RTATimings[[#This Row],[Dep Tm Txt]])</f>
        <v>#VALUE!</v>
      </c>
      <c r="N15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03" spans="1:14" x14ac:dyDescent="0.35">
      <c r="A1503" s="113"/>
      <c r="B1503" s="119"/>
      <c r="C1503" s="119"/>
      <c r="D1503" s="185" t="e">
        <f>IF(ISBLANK(RTATimings[[#This Row],[Vehicle No.]]), VLOOKUP(RTATimings[[#This Row],[Rotation Group]], Table9[#All], 4, FALSE), VLOOKUP(RTATimings[[#This Row],[Vehicle No.]], VehLicense,2,FALSE))</f>
        <v>#N/A</v>
      </c>
      <c r="E1503" s="126"/>
      <c r="F1503" s="185" t="e">
        <f>VLOOKUP(RTATimings[[#This Row],[Route Code]], TrueRouteCodes[], 2, FALSE)</f>
        <v>#N/A</v>
      </c>
      <c r="H1503" s="194" t="str">
        <f>REPLACE(SUBSTITUTE(SUBSTITUTE(SUBSTITUTE(SUBSTITUTE(SUBSTITUTE(TRIM(RTATimings[[#This Row],[Dep Txt]]), ": ",":"), "a.m", "AM",1), "p.m", "PM"),"  AM"," AM"),"  PM", " PM"), 9,100,"")</f>
        <v/>
      </c>
      <c r="I1503" s="195" t="e">
        <f>TIMEVALUE(RTATimings[[#This Row],[Dep Tm Txt]])</f>
        <v>#VALUE!</v>
      </c>
      <c r="N15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04" spans="1:14" x14ac:dyDescent="0.35">
      <c r="A1504" s="113"/>
      <c r="B1504" s="119"/>
      <c r="C1504" s="119"/>
      <c r="D1504" s="185" t="e">
        <f>IF(ISBLANK(RTATimings[[#This Row],[Vehicle No.]]), VLOOKUP(RTATimings[[#This Row],[Rotation Group]], Table9[#All], 4, FALSE), VLOOKUP(RTATimings[[#This Row],[Vehicle No.]], VehLicense,2,FALSE))</f>
        <v>#N/A</v>
      </c>
      <c r="E1504" s="126"/>
      <c r="F1504" s="185" t="e">
        <f>VLOOKUP(RTATimings[[#This Row],[Route Code]], TrueRouteCodes[], 2, FALSE)</f>
        <v>#N/A</v>
      </c>
      <c r="H1504" s="194" t="str">
        <f>REPLACE(SUBSTITUTE(SUBSTITUTE(SUBSTITUTE(SUBSTITUTE(SUBSTITUTE(TRIM(RTATimings[[#This Row],[Dep Txt]]), ": ",":"), "a.m", "AM",1), "p.m", "PM"),"  AM"," AM"),"  PM", " PM"), 9,100,"")</f>
        <v/>
      </c>
      <c r="I1504" s="195" t="e">
        <f>TIMEVALUE(RTATimings[[#This Row],[Dep Tm Txt]])</f>
        <v>#VALUE!</v>
      </c>
      <c r="N15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05" spans="1:14" x14ac:dyDescent="0.35">
      <c r="A1505" s="113"/>
      <c r="B1505" s="119"/>
      <c r="C1505" s="119"/>
      <c r="D1505" s="185" t="e">
        <f>IF(ISBLANK(RTATimings[[#This Row],[Vehicle No.]]), VLOOKUP(RTATimings[[#This Row],[Rotation Group]], Table9[#All], 4, FALSE), VLOOKUP(RTATimings[[#This Row],[Vehicle No.]], VehLicense,2,FALSE))</f>
        <v>#N/A</v>
      </c>
      <c r="E1505" s="126"/>
      <c r="F1505" s="185" t="e">
        <f>VLOOKUP(RTATimings[[#This Row],[Route Code]], TrueRouteCodes[], 2, FALSE)</f>
        <v>#N/A</v>
      </c>
      <c r="H1505" s="194" t="str">
        <f>REPLACE(SUBSTITUTE(SUBSTITUTE(SUBSTITUTE(SUBSTITUTE(SUBSTITUTE(TRIM(RTATimings[[#This Row],[Dep Txt]]), ": ",":"), "a.m", "AM",1), "p.m", "PM"),"  AM"," AM"),"  PM", " PM"), 9,100,"")</f>
        <v/>
      </c>
      <c r="I1505" s="195" t="e">
        <f>TIMEVALUE(RTATimings[[#This Row],[Dep Tm Txt]])</f>
        <v>#VALUE!</v>
      </c>
      <c r="N15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06" spans="1:14" x14ac:dyDescent="0.35">
      <c r="A1506" s="113"/>
      <c r="B1506" s="119"/>
      <c r="C1506" s="119"/>
      <c r="D1506" s="185" t="e">
        <f>IF(ISBLANK(RTATimings[[#This Row],[Vehicle No.]]), VLOOKUP(RTATimings[[#This Row],[Rotation Group]], Table9[#All], 4, FALSE), VLOOKUP(RTATimings[[#This Row],[Vehicle No.]], VehLicense,2,FALSE))</f>
        <v>#N/A</v>
      </c>
      <c r="E1506" s="126"/>
      <c r="F1506" s="185" t="e">
        <f>VLOOKUP(RTATimings[[#This Row],[Route Code]], TrueRouteCodes[], 2, FALSE)</f>
        <v>#N/A</v>
      </c>
      <c r="H1506" s="194" t="str">
        <f>REPLACE(SUBSTITUTE(SUBSTITUTE(SUBSTITUTE(SUBSTITUTE(SUBSTITUTE(TRIM(RTATimings[[#This Row],[Dep Txt]]), ": ",":"), "a.m", "AM",1), "p.m", "PM"),"  AM"," AM"),"  PM", " PM"), 9,100,"")</f>
        <v/>
      </c>
      <c r="I1506" s="195" t="e">
        <f>TIMEVALUE(RTATimings[[#This Row],[Dep Tm Txt]])</f>
        <v>#VALUE!</v>
      </c>
      <c r="N15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07" spans="1:14" x14ac:dyDescent="0.35">
      <c r="A1507" s="113"/>
      <c r="B1507" s="119"/>
      <c r="C1507" s="119"/>
      <c r="D1507" s="185" t="e">
        <f>IF(ISBLANK(RTATimings[[#This Row],[Vehicle No.]]), VLOOKUP(RTATimings[[#This Row],[Rotation Group]], Table9[#All], 4, FALSE), VLOOKUP(RTATimings[[#This Row],[Vehicle No.]], VehLicense,2,FALSE))</f>
        <v>#N/A</v>
      </c>
      <c r="E1507" s="126"/>
      <c r="F1507" s="185" t="e">
        <f>VLOOKUP(RTATimings[[#This Row],[Route Code]], TrueRouteCodes[], 2, FALSE)</f>
        <v>#N/A</v>
      </c>
      <c r="H1507" s="194" t="str">
        <f>REPLACE(SUBSTITUTE(SUBSTITUTE(SUBSTITUTE(SUBSTITUTE(SUBSTITUTE(TRIM(RTATimings[[#This Row],[Dep Txt]]), ": ",":"), "a.m", "AM",1), "p.m", "PM"),"  AM"," AM"),"  PM", " PM"), 9,100,"")</f>
        <v/>
      </c>
      <c r="I1507" s="195" t="e">
        <f>TIMEVALUE(RTATimings[[#This Row],[Dep Tm Txt]])</f>
        <v>#VALUE!</v>
      </c>
      <c r="N15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08" spans="1:14" x14ac:dyDescent="0.35">
      <c r="A1508" s="113"/>
      <c r="B1508" s="119"/>
      <c r="C1508" s="119"/>
      <c r="D1508" s="185" t="e">
        <f>IF(ISBLANK(RTATimings[[#This Row],[Vehicle No.]]), VLOOKUP(RTATimings[[#This Row],[Rotation Group]], Table9[#All], 4, FALSE), VLOOKUP(RTATimings[[#This Row],[Vehicle No.]], VehLicense,2,FALSE))</f>
        <v>#N/A</v>
      </c>
      <c r="E1508" s="126"/>
      <c r="F1508" s="185" t="e">
        <f>VLOOKUP(RTATimings[[#This Row],[Route Code]], TrueRouteCodes[], 2, FALSE)</f>
        <v>#N/A</v>
      </c>
      <c r="H1508" s="194" t="str">
        <f>REPLACE(SUBSTITUTE(SUBSTITUTE(SUBSTITUTE(SUBSTITUTE(SUBSTITUTE(TRIM(RTATimings[[#This Row],[Dep Txt]]), ": ",":"), "a.m", "AM",1), "p.m", "PM"),"  AM"," AM"),"  PM", " PM"), 9,100,"")</f>
        <v/>
      </c>
      <c r="I1508" s="195" t="e">
        <f>TIMEVALUE(RTATimings[[#This Row],[Dep Tm Txt]])</f>
        <v>#VALUE!</v>
      </c>
      <c r="N15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09" spans="1:14" x14ac:dyDescent="0.35">
      <c r="A1509" s="113"/>
      <c r="B1509" s="119"/>
      <c r="C1509" s="119"/>
      <c r="D1509" s="185" t="e">
        <f>IF(ISBLANK(RTATimings[[#This Row],[Vehicle No.]]), VLOOKUP(RTATimings[[#This Row],[Rotation Group]], Table9[#All], 4, FALSE), VLOOKUP(RTATimings[[#This Row],[Vehicle No.]], VehLicense,2,FALSE))</f>
        <v>#N/A</v>
      </c>
      <c r="E1509" s="126"/>
      <c r="F1509" s="185" t="e">
        <f>VLOOKUP(RTATimings[[#This Row],[Route Code]], TrueRouteCodes[], 2, FALSE)</f>
        <v>#N/A</v>
      </c>
      <c r="H1509" s="194" t="str">
        <f>REPLACE(SUBSTITUTE(SUBSTITUTE(SUBSTITUTE(SUBSTITUTE(SUBSTITUTE(TRIM(RTATimings[[#This Row],[Dep Txt]]), ": ",":"), "a.m", "AM",1), "p.m", "PM"),"  AM"," AM"),"  PM", " PM"), 9,100,"")</f>
        <v/>
      </c>
      <c r="I1509" s="195" t="e">
        <f>TIMEVALUE(RTATimings[[#This Row],[Dep Tm Txt]])</f>
        <v>#VALUE!</v>
      </c>
      <c r="N15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10" spans="1:14" x14ac:dyDescent="0.35">
      <c r="A1510" s="113"/>
      <c r="B1510" s="119"/>
      <c r="C1510" s="119"/>
      <c r="D1510" s="185" t="e">
        <f>IF(ISBLANK(RTATimings[[#This Row],[Vehicle No.]]), VLOOKUP(RTATimings[[#This Row],[Rotation Group]], Table9[#All], 4, FALSE), VLOOKUP(RTATimings[[#This Row],[Vehicle No.]], VehLicense,2,FALSE))</f>
        <v>#N/A</v>
      </c>
      <c r="E1510" s="126"/>
      <c r="F1510" s="185" t="e">
        <f>VLOOKUP(RTATimings[[#This Row],[Route Code]], TrueRouteCodes[], 2, FALSE)</f>
        <v>#N/A</v>
      </c>
      <c r="H1510" s="194" t="str">
        <f>REPLACE(SUBSTITUTE(SUBSTITUTE(SUBSTITUTE(SUBSTITUTE(SUBSTITUTE(TRIM(RTATimings[[#This Row],[Dep Txt]]), ": ",":"), "a.m", "AM",1), "p.m", "PM"),"  AM"," AM"),"  PM", " PM"), 9,100,"")</f>
        <v/>
      </c>
      <c r="I1510" s="195" t="e">
        <f>TIMEVALUE(RTATimings[[#This Row],[Dep Tm Txt]])</f>
        <v>#VALUE!</v>
      </c>
      <c r="N15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11" spans="1:14" x14ac:dyDescent="0.35">
      <c r="A1511" s="113"/>
      <c r="B1511" s="119"/>
      <c r="C1511" s="119"/>
      <c r="D1511" s="185" t="e">
        <f>IF(ISBLANK(RTATimings[[#This Row],[Vehicle No.]]), VLOOKUP(RTATimings[[#This Row],[Rotation Group]], Table9[#All], 4, FALSE), VLOOKUP(RTATimings[[#This Row],[Vehicle No.]], VehLicense,2,FALSE))</f>
        <v>#N/A</v>
      </c>
      <c r="E1511" s="126"/>
      <c r="F1511" s="185" t="e">
        <f>VLOOKUP(RTATimings[[#This Row],[Route Code]], TrueRouteCodes[], 2, FALSE)</f>
        <v>#N/A</v>
      </c>
      <c r="H1511" s="194" t="str">
        <f>REPLACE(SUBSTITUTE(SUBSTITUTE(SUBSTITUTE(SUBSTITUTE(SUBSTITUTE(TRIM(RTATimings[[#This Row],[Dep Txt]]), ": ",":"), "a.m", "AM",1), "p.m", "PM"),"  AM"," AM"),"  PM", " PM"), 9,100,"")</f>
        <v/>
      </c>
      <c r="I1511" s="195" t="e">
        <f>TIMEVALUE(RTATimings[[#This Row],[Dep Tm Txt]])</f>
        <v>#VALUE!</v>
      </c>
      <c r="N15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12" spans="1:14" x14ac:dyDescent="0.35">
      <c r="A1512" s="113"/>
      <c r="B1512" s="119"/>
      <c r="C1512" s="119"/>
      <c r="D1512" s="185" t="e">
        <f>IF(ISBLANK(RTATimings[[#This Row],[Vehicle No.]]), VLOOKUP(RTATimings[[#This Row],[Rotation Group]], Table9[#All], 4, FALSE), VLOOKUP(RTATimings[[#This Row],[Vehicle No.]], VehLicense,2,FALSE))</f>
        <v>#N/A</v>
      </c>
      <c r="E1512" s="126"/>
      <c r="F1512" s="185" t="e">
        <f>VLOOKUP(RTATimings[[#This Row],[Route Code]], TrueRouteCodes[], 2, FALSE)</f>
        <v>#N/A</v>
      </c>
      <c r="H1512" s="194" t="str">
        <f>REPLACE(SUBSTITUTE(SUBSTITUTE(SUBSTITUTE(SUBSTITUTE(SUBSTITUTE(TRIM(RTATimings[[#This Row],[Dep Txt]]), ": ",":"), "a.m", "AM",1), "p.m", "PM"),"  AM"," AM"),"  PM", " PM"), 9,100,"")</f>
        <v/>
      </c>
      <c r="I1512" s="195" t="e">
        <f>TIMEVALUE(RTATimings[[#This Row],[Dep Tm Txt]])</f>
        <v>#VALUE!</v>
      </c>
      <c r="N15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13" spans="1:14" x14ac:dyDescent="0.35">
      <c r="A1513" s="113"/>
      <c r="B1513" s="119"/>
      <c r="C1513" s="119"/>
      <c r="D1513" s="185" t="e">
        <f>IF(ISBLANK(RTATimings[[#This Row],[Vehicle No.]]), VLOOKUP(RTATimings[[#This Row],[Rotation Group]], Table9[#All], 4, FALSE), VLOOKUP(RTATimings[[#This Row],[Vehicle No.]], VehLicense,2,FALSE))</f>
        <v>#N/A</v>
      </c>
      <c r="E1513" s="126"/>
      <c r="F1513" s="185" t="e">
        <f>VLOOKUP(RTATimings[[#This Row],[Route Code]], TrueRouteCodes[], 2, FALSE)</f>
        <v>#N/A</v>
      </c>
      <c r="H1513" s="194" t="str">
        <f>REPLACE(SUBSTITUTE(SUBSTITUTE(SUBSTITUTE(SUBSTITUTE(SUBSTITUTE(TRIM(RTATimings[[#This Row],[Dep Txt]]), ": ",":"), "a.m", "AM",1), "p.m", "PM"),"  AM"," AM"),"  PM", " PM"), 9,100,"")</f>
        <v/>
      </c>
      <c r="I1513" s="195" t="e">
        <f>TIMEVALUE(RTATimings[[#This Row],[Dep Tm Txt]])</f>
        <v>#VALUE!</v>
      </c>
      <c r="N15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14" spans="1:14" x14ac:dyDescent="0.35">
      <c r="A1514" s="113"/>
      <c r="B1514" s="119"/>
      <c r="C1514" s="119"/>
      <c r="D1514" s="185" t="e">
        <f>IF(ISBLANK(RTATimings[[#This Row],[Vehicle No.]]), VLOOKUP(RTATimings[[#This Row],[Rotation Group]], Table9[#All], 4, FALSE), VLOOKUP(RTATimings[[#This Row],[Vehicle No.]], VehLicense,2,FALSE))</f>
        <v>#N/A</v>
      </c>
      <c r="E1514" s="126"/>
      <c r="F1514" s="185" t="e">
        <f>VLOOKUP(RTATimings[[#This Row],[Route Code]], TrueRouteCodes[], 2, FALSE)</f>
        <v>#N/A</v>
      </c>
      <c r="H1514" s="194" t="str">
        <f>REPLACE(SUBSTITUTE(SUBSTITUTE(SUBSTITUTE(SUBSTITUTE(SUBSTITUTE(TRIM(RTATimings[[#This Row],[Dep Txt]]), ": ",":"), "a.m", "AM",1), "p.m", "PM"),"  AM"," AM"),"  PM", " PM"), 9,100,"")</f>
        <v/>
      </c>
      <c r="I1514" s="195" t="e">
        <f>TIMEVALUE(RTATimings[[#This Row],[Dep Tm Txt]])</f>
        <v>#VALUE!</v>
      </c>
      <c r="N15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15" spans="1:14" x14ac:dyDescent="0.35">
      <c r="A1515" s="113"/>
      <c r="B1515" s="119"/>
      <c r="C1515" s="119"/>
      <c r="D1515" s="185" t="e">
        <f>IF(ISBLANK(RTATimings[[#This Row],[Vehicle No.]]), VLOOKUP(RTATimings[[#This Row],[Rotation Group]], Table9[#All], 4, FALSE), VLOOKUP(RTATimings[[#This Row],[Vehicle No.]], VehLicense,2,FALSE))</f>
        <v>#N/A</v>
      </c>
      <c r="E1515" s="126"/>
      <c r="F1515" s="185" t="e">
        <f>VLOOKUP(RTATimings[[#This Row],[Route Code]], TrueRouteCodes[], 2, FALSE)</f>
        <v>#N/A</v>
      </c>
      <c r="H1515" s="194" t="str">
        <f>REPLACE(SUBSTITUTE(SUBSTITUTE(SUBSTITUTE(SUBSTITUTE(SUBSTITUTE(TRIM(RTATimings[[#This Row],[Dep Txt]]), ": ",":"), "a.m", "AM",1), "p.m", "PM"),"  AM"," AM"),"  PM", " PM"), 9,100,"")</f>
        <v/>
      </c>
      <c r="I1515" s="195" t="e">
        <f>TIMEVALUE(RTATimings[[#This Row],[Dep Tm Txt]])</f>
        <v>#VALUE!</v>
      </c>
      <c r="N15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16" spans="1:14" x14ac:dyDescent="0.35">
      <c r="A1516" s="113"/>
      <c r="B1516" s="119"/>
      <c r="C1516" s="119"/>
      <c r="D1516" s="185" t="e">
        <f>IF(ISBLANK(RTATimings[[#This Row],[Vehicle No.]]), VLOOKUP(RTATimings[[#This Row],[Rotation Group]], Table9[#All], 4, FALSE), VLOOKUP(RTATimings[[#This Row],[Vehicle No.]], VehLicense,2,FALSE))</f>
        <v>#N/A</v>
      </c>
      <c r="E1516" s="126"/>
      <c r="F1516" s="185" t="e">
        <f>VLOOKUP(RTATimings[[#This Row],[Route Code]], TrueRouteCodes[], 2, FALSE)</f>
        <v>#N/A</v>
      </c>
      <c r="H1516" s="194" t="str">
        <f>REPLACE(SUBSTITUTE(SUBSTITUTE(SUBSTITUTE(SUBSTITUTE(SUBSTITUTE(TRIM(RTATimings[[#This Row],[Dep Txt]]), ": ",":"), "a.m", "AM",1), "p.m", "PM"),"  AM"," AM"),"  PM", " PM"), 9,100,"")</f>
        <v/>
      </c>
      <c r="I1516" s="195" t="e">
        <f>TIMEVALUE(RTATimings[[#This Row],[Dep Tm Txt]])</f>
        <v>#VALUE!</v>
      </c>
      <c r="N15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17" spans="1:14" x14ac:dyDescent="0.35">
      <c r="A1517" s="113"/>
      <c r="B1517" s="119"/>
      <c r="C1517" s="119"/>
      <c r="D1517" s="185" t="e">
        <f>IF(ISBLANK(RTATimings[[#This Row],[Vehicle No.]]), VLOOKUP(RTATimings[[#This Row],[Rotation Group]], Table9[#All], 4, FALSE), VLOOKUP(RTATimings[[#This Row],[Vehicle No.]], VehLicense,2,FALSE))</f>
        <v>#N/A</v>
      </c>
      <c r="E1517" s="126"/>
      <c r="F1517" s="185" t="e">
        <f>VLOOKUP(RTATimings[[#This Row],[Route Code]], TrueRouteCodes[], 2, FALSE)</f>
        <v>#N/A</v>
      </c>
      <c r="H1517" s="194" t="str">
        <f>REPLACE(SUBSTITUTE(SUBSTITUTE(SUBSTITUTE(SUBSTITUTE(SUBSTITUTE(TRIM(RTATimings[[#This Row],[Dep Txt]]), ": ",":"), "a.m", "AM",1), "p.m", "PM"),"  AM"," AM"),"  PM", " PM"), 9,100,"")</f>
        <v/>
      </c>
      <c r="I1517" s="195" t="e">
        <f>TIMEVALUE(RTATimings[[#This Row],[Dep Tm Txt]])</f>
        <v>#VALUE!</v>
      </c>
      <c r="N15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18" spans="1:14" x14ac:dyDescent="0.35">
      <c r="A1518" s="113"/>
      <c r="B1518" s="119"/>
      <c r="C1518" s="119"/>
      <c r="D1518" s="185" t="e">
        <f>IF(ISBLANK(RTATimings[[#This Row],[Vehicle No.]]), VLOOKUP(RTATimings[[#This Row],[Rotation Group]], Table9[#All], 4, FALSE), VLOOKUP(RTATimings[[#This Row],[Vehicle No.]], VehLicense,2,FALSE))</f>
        <v>#N/A</v>
      </c>
      <c r="E1518" s="126"/>
      <c r="F1518" s="185" t="e">
        <f>VLOOKUP(RTATimings[[#This Row],[Route Code]], TrueRouteCodes[], 2, FALSE)</f>
        <v>#N/A</v>
      </c>
      <c r="H1518" s="194" t="str">
        <f>REPLACE(SUBSTITUTE(SUBSTITUTE(SUBSTITUTE(SUBSTITUTE(SUBSTITUTE(TRIM(RTATimings[[#This Row],[Dep Txt]]), ": ",":"), "a.m", "AM",1), "p.m", "PM"),"  AM"," AM"),"  PM", " PM"), 9,100,"")</f>
        <v/>
      </c>
      <c r="I1518" s="195" t="e">
        <f>TIMEVALUE(RTATimings[[#This Row],[Dep Tm Txt]])</f>
        <v>#VALUE!</v>
      </c>
      <c r="N15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19" spans="1:14" x14ac:dyDescent="0.35">
      <c r="A1519" s="113"/>
      <c r="B1519" s="119"/>
      <c r="C1519" s="119"/>
      <c r="D1519" s="185" t="e">
        <f>IF(ISBLANK(RTATimings[[#This Row],[Vehicle No.]]), VLOOKUP(RTATimings[[#This Row],[Rotation Group]], Table9[#All], 4, FALSE), VLOOKUP(RTATimings[[#This Row],[Vehicle No.]], VehLicense,2,FALSE))</f>
        <v>#N/A</v>
      </c>
      <c r="E1519" s="126"/>
      <c r="F1519" s="185" t="e">
        <f>VLOOKUP(RTATimings[[#This Row],[Route Code]], TrueRouteCodes[], 2, FALSE)</f>
        <v>#N/A</v>
      </c>
      <c r="H1519" s="194" t="str">
        <f>REPLACE(SUBSTITUTE(SUBSTITUTE(SUBSTITUTE(SUBSTITUTE(SUBSTITUTE(TRIM(RTATimings[[#This Row],[Dep Txt]]), ": ",":"), "a.m", "AM",1), "p.m", "PM"),"  AM"," AM"),"  PM", " PM"), 9,100,"")</f>
        <v/>
      </c>
      <c r="I1519" s="195" t="e">
        <f>TIMEVALUE(RTATimings[[#This Row],[Dep Tm Txt]])</f>
        <v>#VALUE!</v>
      </c>
      <c r="N15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20" spans="1:14" x14ac:dyDescent="0.35">
      <c r="A1520" s="113"/>
      <c r="B1520" s="119"/>
      <c r="C1520" s="119"/>
      <c r="D1520" s="185" t="e">
        <f>IF(ISBLANK(RTATimings[[#This Row],[Vehicle No.]]), VLOOKUP(RTATimings[[#This Row],[Rotation Group]], Table9[#All], 4, FALSE), VLOOKUP(RTATimings[[#This Row],[Vehicle No.]], VehLicense,2,FALSE))</f>
        <v>#N/A</v>
      </c>
      <c r="E1520" s="126"/>
      <c r="F1520" s="185" t="e">
        <f>VLOOKUP(RTATimings[[#This Row],[Route Code]], TrueRouteCodes[], 2, FALSE)</f>
        <v>#N/A</v>
      </c>
      <c r="H1520" s="194" t="str">
        <f>REPLACE(SUBSTITUTE(SUBSTITUTE(SUBSTITUTE(SUBSTITUTE(SUBSTITUTE(TRIM(RTATimings[[#This Row],[Dep Txt]]), ": ",":"), "a.m", "AM",1), "p.m", "PM"),"  AM"," AM"),"  PM", " PM"), 9,100,"")</f>
        <v/>
      </c>
      <c r="I1520" s="195" t="e">
        <f>TIMEVALUE(RTATimings[[#This Row],[Dep Tm Txt]])</f>
        <v>#VALUE!</v>
      </c>
      <c r="N15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21" spans="1:14" x14ac:dyDescent="0.35">
      <c r="A1521" s="113"/>
      <c r="B1521" s="119"/>
      <c r="C1521" s="119"/>
      <c r="D1521" s="185" t="e">
        <f>IF(ISBLANK(RTATimings[[#This Row],[Vehicle No.]]), VLOOKUP(RTATimings[[#This Row],[Rotation Group]], Table9[#All], 4, FALSE), VLOOKUP(RTATimings[[#This Row],[Vehicle No.]], VehLicense,2,FALSE))</f>
        <v>#N/A</v>
      </c>
      <c r="E1521" s="126"/>
      <c r="F1521" s="185" t="e">
        <f>VLOOKUP(RTATimings[[#This Row],[Route Code]], TrueRouteCodes[], 2, FALSE)</f>
        <v>#N/A</v>
      </c>
      <c r="H1521" s="194" t="str">
        <f>REPLACE(SUBSTITUTE(SUBSTITUTE(SUBSTITUTE(SUBSTITUTE(SUBSTITUTE(TRIM(RTATimings[[#This Row],[Dep Txt]]), ": ",":"), "a.m", "AM",1), "p.m", "PM"),"  AM"," AM"),"  PM", " PM"), 9,100,"")</f>
        <v/>
      </c>
      <c r="I1521" s="195" t="e">
        <f>TIMEVALUE(RTATimings[[#This Row],[Dep Tm Txt]])</f>
        <v>#VALUE!</v>
      </c>
      <c r="N15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22" spans="1:14" x14ac:dyDescent="0.35">
      <c r="A1522" s="113"/>
      <c r="B1522" s="119"/>
      <c r="C1522" s="119"/>
      <c r="D1522" s="185" t="e">
        <f>IF(ISBLANK(RTATimings[[#This Row],[Vehicle No.]]), VLOOKUP(RTATimings[[#This Row],[Rotation Group]], Table9[#All], 4, FALSE), VLOOKUP(RTATimings[[#This Row],[Vehicle No.]], VehLicense,2,FALSE))</f>
        <v>#N/A</v>
      </c>
      <c r="E1522" s="126"/>
      <c r="F1522" s="185" t="e">
        <f>VLOOKUP(RTATimings[[#This Row],[Route Code]], TrueRouteCodes[], 2, FALSE)</f>
        <v>#N/A</v>
      </c>
      <c r="H1522" s="194" t="str">
        <f>REPLACE(SUBSTITUTE(SUBSTITUTE(SUBSTITUTE(SUBSTITUTE(SUBSTITUTE(TRIM(RTATimings[[#This Row],[Dep Txt]]), ": ",":"), "a.m", "AM",1), "p.m", "PM"),"  AM"," AM"),"  PM", " PM"), 9,100,"")</f>
        <v/>
      </c>
      <c r="I1522" s="195" t="e">
        <f>TIMEVALUE(RTATimings[[#This Row],[Dep Tm Txt]])</f>
        <v>#VALUE!</v>
      </c>
      <c r="N15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23" spans="1:14" x14ac:dyDescent="0.35">
      <c r="A1523" s="113"/>
      <c r="B1523" s="119"/>
      <c r="C1523" s="119"/>
      <c r="D1523" s="185" t="e">
        <f>IF(ISBLANK(RTATimings[[#This Row],[Vehicle No.]]), VLOOKUP(RTATimings[[#This Row],[Rotation Group]], Table9[#All], 4, FALSE), VLOOKUP(RTATimings[[#This Row],[Vehicle No.]], VehLicense,2,FALSE))</f>
        <v>#N/A</v>
      </c>
      <c r="E1523" s="126"/>
      <c r="F1523" s="185" t="e">
        <f>VLOOKUP(RTATimings[[#This Row],[Route Code]], TrueRouteCodes[], 2, FALSE)</f>
        <v>#N/A</v>
      </c>
      <c r="H1523" s="194" t="str">
        <f>REPLACE(SUBSTITUTE(SUBSTITUTE(SUBSTITUTE(SUBSTITUTE(SUBSTITUTE(TRIM(RTATimings[[#This Row],[Dep Txt]]), ": ",":"), "a.m", "AM",1), "p.m", "PM"),"  AM"," AM"),"  PM", " PM"), 9,100,"")</f>
        <v/>
      </c>
      <c r="I1523" s="195" t="e">
        <f>TIMEVALUE(RTATimings[[#This Row],[Dep Tm Txt]])</f>
        <v>#VALUE!</v>
      </c>
      <c r="N15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24" spans="1:14" x14ac:dyDescent="0.35">
      <c r="A1524" s="113"/>
      <c r="B1524" s="119"/>
      <c r="C1524" s="119"/>
      <c r="D1524" s="185" t="e">
        <f>IF(ISBLANK(RTATimings[[#This Row],[Vehicle No.]]), VLOOKUP(RTATimings[[#This Row],[Rotation Group]], Table9[#All], 4, FALSE), VLOOKUP(RTATimings[[#This Row],[Vehicle No.]], VehLicense,2,FALSE))</f>
        <v>#N/A</v>
      </c>
      <c r="E1524" s="126"/>
      <c r="F1524" s="185" t="e">
        <f>VLOOKUP(RTATimings[[#This Row],[Route Code]], TrueRouteCodes[], 2, FALSE)</f>
        <v>#N/A</v>
      </c>
      <c r="H1524" s="194" t="str">
        <f>REPLACE(SUBSTITUTE(SUBSTITUTE(SUBSTITUTE(SUBSTITUTE(SUBSTITUTE(TRIM(RTATimings[[#This Row],[Dep Txt]]), ": ",":"), "a.m", "AM",1), "p.m", "PM"),"  AM"," AM"),"  PM", " PM"), 9,100,"")</f>
        <v/>
      </c>
      <c r="I1524" s="195" t="e">
        <f>TIMEVALUE(RTATimings[[#This Row],[Dep Tm Txt]])</f>
        <v>#VALUE!</v>
      </c>
      <c r="N15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25" spans="1:14" x14ac:dyDescent="0.35">
      <c r="A1525" s="113"/>
      <c r="B1525" s="119"/>
      <c r="C1525" s="119"/>
      <c r="D1525" s="185" t="e">
        <f>IF(ISBLANK(RTATimings[[#This Row],[Vehicle No.]]), VLOOKUP(RTATimings[[#This Row],[Rotation Group]], Table9[#All], 4, FALSE), VLOOKUP(RTATimings[[#This Row],[Vehicle No.]], VehLicense,2,FALSE))</f>
        <v>#N/A</v>
      </c>
      <c r="E1525" s="126"/>
      <c r="F1525" s="185" t="e">
        <f>VLOOKUP(RTATimings[[#This Row],[Route Code]], TrueRouteCodes[], 2, FALSE)</f>
        <v>#N/A</v>
      </c>
      <c r="H1525" s="194" t="str">
        <f>REPLACE(SUBSTITUTE(SUBSTITUTE(SUBSTITUTE(SUBSTITUTE(SUBSTITUTE(TRIM(RTATimings[[#This Row],[Dep Txt]]), ": ",":"), "a.m", "AM",1), "p.m", "PM"),"  AM"," AM"),"  PM", " PM"), 9,100,"")</f>
        <v/>
      </c>
      <c r="I1525" s="195" t="e">
        <f>TIMEVALUE(RTATimings[[#This Row],[Dep Tm Txt]])</f>
        <v>#VALUE!</v>
      </c>
      <c r="N15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26" spans="1:14" x14ac:dyDescent="0.35">
      <c r="A1526" s="113"/>
      <c r="B1526" s="119"/>
      <c r="C1526" s="119"/>
      <c r="D1526" s="185" t="e">
        <f>IF(ISBLANK(RTATimings[[#This Row],[Vehicle No.]]), VLOOKUP(RTATimings[[#This Row],[Rotation Group]], Table9[#All], 4, FALSE), VLOOKUP(RTATimings[[#This Row],[Vehicle No.]], VehLicense,2,FALSE))</f>
        <v>#N/A</v>
      </c>
      <c r="E1526" s="126"/>
      <c r="F1526" s="185" t="e">
        <f>VLOOKUP(RTATimings[[#This Row],[Route Code]], TrueRouteCodes[], 2, FALSE)</f>
        <v>#N/A</v>
      </c>
      <c r="H1526" s="194" t="str">
        <f>REPLACE(SUBSTITUTE(SUBSTITUTE(SUBSTITUTE(SUBSTITUTE(SUBSTITUTE(TRIM(RTATimings[[#This Row],[Dep Txt]]), ": ",":"), "a.m", "AM",1), "p.m", "PM"),"  AM"," AM"),"  PM", " PM"), 9,100,"")</f>
        <v/>
      </c>
      <c r="I1526" s="195" t="e">
        <f>TIMEVALUE(RTATimings[[#This Row],[Dep Tm Txt]])</f>
        <v>#VALUE!</v>
      </c>
      <c r="N15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27" spans="1:14" x14ac:dyDescent="0.35">
      <c r="A1527" s="113"/>
      <c r="B1527" s="119"/>
      <c r="C1527" s="119"/>
      <c r="D1527" s="185" t="e">
        <f>IF(ISBLANK(RTATimings[[#This Row],[Vehicle No.]]), VLOOKUP(RTATimings[[#This Row],[Rotation Group]], Table9[#All], 4, FALSE), VLOOKUP(RTATimings[[#This Row],[Vehicle No.]], VehLicense,2,FALSE))</f>
        <v>#N/A</v>
      </c>
      <c r="E1527" s="126"/>
      <c r="F1527" s="185" t="e">
        <f>VLOOKUP(RTATimings[[#This Row],[Route Code]], TrueRouteCodes[], 2, FALSE)</f>
        <v>#N/A</v>
      </c>
      <c r="H1527" s="194" t="str">
        <f>REPLACE(SUBSTITUTE(SUBSTITUTE(SUBSTITUTE(SUBSTITUTE(SUBSTITUTE(TRIM(RTATimings[[#This Row],[Dep Txt]]), ": ",":"), "a.m", "AM",1), "p.m", "PM"),"  AM"," AM"),"  PM", " PM"), 9,100,"")</f>
        <v/>
      </c>
      <c r="I1527" s="195" t="e">
        <f>TIMEVALUE(RTATimings[[#This Row],[Dep Tm Txt]])</f>
        <v>#VALUE!</v>
      </c>
      <c r="N15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28" spans="1:14" x14ac:dyDescent="0.35">
      <c r="A1528" s="113"/>
      <c r="B1528" s="119"/>
      <c r="C1528" s="119"/>
      <c r="D1528" s="185" t="e">
        <f>IF(ISBLANK(RTATimings[[#This Row],[Vehicle No.]]), VLOOKUP(RTATimings[[#This Row],[Rotation Group]], Table9[#All], 4, FALSE), VLOOKUP(RTATimings[[#This Row],[Vehicle No.]], VehLicense,2,FALSE))</f>
        <v>#N/A</v>
      </c>
      <c r="E1528" s="126"/>
      <c r="F1528" s="185" t="e">
        <f>VLOOKUP(RTATimings[[#This Row],[Route Code]], TrueRouteCodes[], 2, FALSE)</f>
        <v>#N/A</v>
      </c>
      <c r="H1528" s="194" t="str">
        <f>REPLACE(SUBSTITUTE(SUBSTITUTE(SUBSTITUTE(SUBSTITUTE(SUBSTITUTE(TRIM(RTATimings[[#This Row],[Dep Txt]]), ": ",":"), "a.m", "AM",1), "p.m", "PM"),"  AM"," AM"),"  PM", " PM"), 9,100,"")</f>
        <v/>
      </c>
      <c r="I1528" s="195" t="e">
        <f>TIMEVALUE(RTATimings[[#This Row],[Dep Tm Txt]])</f>
        <v>#VALUE!</v>
      </c>
      <c r="N15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29" spans="1:14" x14ac:dyDescent="0.35">
      <c r="A1529" s="113"/>
      <c r="B1529" s="119"/>
      <c r="C1529" s="119"/>
      <c r="D1529" s="185" t="e">
        <f>IF(ISBLANK(RTATimings[[#This Row],[Vehicle No.]]), VLOOKUP(RTATimings[[#This Row],[Rotation Group]], Table9[#All], 4, FALSE), VLOOKUP(RTATimings[[#This Row],[Vehicle No.]], VehLicense,2,FALSE))</f>
        <v>#N/A</v>
      </c>
      <c r="E1529" s="126"/>
      <c r="F1529" s="185" t="e">
        <f>VLOOKUP(RTATimings[[#This Row],[Route Code]], TrueRouteCodes[], 2, FALSE)</f>
        <v>#N/A</v>
      </c>
      <c r="H1529" s="194" t="str">
        <f>REPLACE(SUBSTITUTE(SUBSTITUTE(SUBSTITUTE(SUBSTITUTE(SUBSTITUTE(TRIM(RTATimings[[#This Row],[Dep Txt]]), ": ",":"), "a.m", "AM",1), "p.m", "PM"),"  AM"," AM"),"  PM", " PM"), 9,100,"")</f>
        <v/>
      </c>
      <c r="I1529" s="195" t="e">
        <f>TIMEVALUE(RTATimings[[#This Row],[Dep Tm Txt]])</f>
        <v>#VALUE!</v>
      </c>
      <c r="N15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30" spans="1:14" x14ac:dyDescent="0.35">
      <c r="A1530" s="113"/>
      <c r="B1530" s="119"/>
      <c r="C1530" s="119"/>
      <c r="D1530" s="185" t="e">
        <f>IF(ISBLANK(RTATimings[[#This Row],[Vehicle No.]]), VLOOKUP(RTATimings[[#This Row],[Rotation Group]], Table9[#All], 4, FALSE), VLOOKUP(RTATimings[[#This Row],[Vehicle No.]], VehLicense,2,FALSE))</f>
        <v>#N/A</v>
      </c>
      <c r="E1530" s="126"/>
      <c r="F1530" s="185" t="e">
        <f>VLOOKUP(RTATimings[[#This Row],[Route Code]], TrueRouteCodes[], 2, FALSE)</f>
        <v>#N/A</v>
      </c>
      <c r="H1530" s="194" t="str">
        <f>REPLACE(SUBSTITUTE(SUBSTITUTE(SUBSTITUTE(SUBSTITUTE(SUBSTITUTE(TRIM(RTATimings[[#This Row],[Dep Txt]]), ": ",":"), "a.m", "AM",1), "p.m", "PM"),"  AM"," AM"),"  PM", " PM"), 9,100,"")</f>
        <v/>
      </c>
      <c r="I1530" s="195" t="e">
        <f>TIMEVALUE(RTATimings[[#This Row],[Dep Tm Txt]])</f>
        <v>#VALUE!</v>
      </c>
      <c r="N15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31" spans="1:14" x14ac:dyDescent="0.35">
      <c r="A1531" s="113"/>
      <c r="B1531" s="119"/>
      <c r="C1531" s="119"/>
      <c r="D1531" s="185" t="e">
        <f>IF(ISBLANK(RTATimings[[#This Row],[Vehicle No.]]), VLOOKUP(RTATimings[[#This Row],[Rotation Group]], Table9[#All], 4, FALSE), VLOOKUP(RTATimings[[#This Row],[Vehicle No.]], VehLicense,2,FALSE))</f>
        <v>#N/A</v>
      </c>
      <c r="E1531" s="126"/>
      <c r="F1531" s="185" t="e">
        <f>VLOOKUP(RTATimings[[#This Row],[Route Code]], TrueRouteCodes[], 2, FALSE)</f>
        <v>#N/A</v>
      </c>
      <c r="H1531" s="194" t="str">
        <f>REPLACE(SUBSTITUTE(SUBSTITUTE(SUBSTITUTE(SUBSTITUTE(SUBSTITUTE(TRIM(RTATimings[[#This Row],[Dep Txt]]), ": ",":"), "a.m", "AM",1), "p.m", "PM"),"  AM"," AM"),"  PM", " PM"), 9,100,"")</f>
        <v/>
      </c>
      <c r="I1531" s="195" t="e">
        <f>TIMEVALUE(RTATimings[[#This Row],[Dep Tm Txt]])</f>
        <v>#VALUE!</v>
      </c>
      <c r="N15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32" spans="1:14" x14ac:dyDescent="0.35">
      <c r="A1532" s="113"/>
      <c r="B1532" s="119"/>
      <c r="C1532" s="119"/>
      <c r="D1532" s="185" t="e">
        <f>IF(ISBLANK(RTATimings[[#This Row],[Vehicle No.]]), VLOOKUP(RTATimings[[#This Row],[Rotation Group]], Table9[#All], 4, FALSE), VLOOKUP(RTATimings[[#This Row],[Vehicle No.]], VehLicense,2,FALSE))</f>
        <v>#N/A</v>
      </c>
      <c r="E1532" s="126"/>
      <c r="F1532" s="185" t="e">
        <f>VLOOKUP(RTATimings[[#This Row],[Route Code]], TrueRouteCodes[], 2, FALSE)</f>
        <v>#N/A</v>
      </c>
      <c r="H1532" s="194" t="str">
        <f>REPLACE(SUBSTITUTE(SUBSTITUTE(SUBSTITUTE(SUBSTITUTE(SUBSTITUTE(TRIM(RTATimings[[#This Row],[Dep Txt]]), ": ",":"), "a.m", "AM",1), "p.m", "PM"),"  AM"," AM"),"  PM", " PM"), 9,100,"")</f>
        <v/>
      </c>
      <c r="I1532" s="195" t="e">
        <f>TIMEVALUE(RTATimings[[#This Row],[Dep Tm Txt]])</f>
        <v>#VALUE!</v>
      </c>
      <c r="N15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33" spans="1:14" x14ac:dyDescent="0.35">
      <c r="A1533" s="113"/>
      <c r="B1533" s="119"/>
      <c r="C1533" s="119"/>
      <c r="D1533" s="185" t="e">
        <f>IF(ISBLANK(RTATimings[[#This Row],[Vehicle No.]]), VLOOKUP(RTATimings[[#This Row],[Rotation Group]], Table9[#All], 4, FALSE), VLOOKUP(RTATimings[[#This Row],[Vehicle No.]], VehLicense,2,FALSE))</f>
        <v>#N/A</v>
      </c>
      <c r="E1533" s="126"/>
      <c r="F1533" s="185" t="e">
        <f>VLOOKUP(RTATimings[[#This Row],[Route Code]], TrueRouteCodes[], 2, FALSE)</f>
        <v>#N/A</v>
      </c>
      <c r="H1533" s="194" t="str">
        <f>REPLACE(SUBSTITUTE(SUBSTITUTE(SUBSTITUTE(SUBSTITUTE(SUBSTITUTE(TRIM(RTATimings[[#This Row],[Dep Txt]]), ": ",":"), "a.m", "AM",1), "p.m", "PM"),"  AM"," AM"),"  PM", " PM"), 9,100,"")</f>
        <v/>
      </c>
      <c r="I1533" s="195" t="e">
        <f>TIMEVALUE(RTATimings[[#This Row],[Dep Tm Txt]])</f>
        <v>#VALUE!</v>
      </c>
      <c r="N15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34" spans="1:14" x14ac:dyDescent="0.35">
      <c r="A1534" s="113"/>
      <c r="B1534" s="119"/>
      <c r="C1534" s="119"/>
      <c r="D1534" s="185" t="e">
        <f>IF(ISBLANK(RTATimings[[#This Row],[Vehicle No.]]), VLOOKUP(RTATimings[[#This Row],[Rotation Group]], Table9[#All], 4, FALSE), VLOOKUP(RTATimings[[#This Row],[Vehicle No.]], VehLicense,2,FALSE))</f>
        <v>#N/A</v>
      </c>
      <c r="E1534" s="126"/>
      <c r="F1534" s="185" t="e">
        <f>VLOOKUP(RTATimings[[#This Row],[Route Code]], TrueRouteCodes[], 2, FALSE)</f>
        <v>#N/A</v>
      </c>
      <c r="H1534" s="194" t="str">
        <f>REPLACE(SUBSTITUTE(SUBSTITUTE(SUBSTITUTE(SUBSTITUTE(SUBSTITUTE(TRIM(RTATimings[[#This Row],[Dep Txt]]), ": ",":"), "a.m", "AM",1), "p.m", "PM"),"  AM"," AM"),"  PM", " PM"), 9,100,"")</f>
        <v/>
      </c>
      <c r="I1534" s="195" t="e">
        <f>TIMEVALUE(RTATimings[[#This Row],[Dep Tm Txt]])</f>
        <v>#VALUE!</v>
      </c>
      <c r="N15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35" spans="1:14" x14ac:dyDescent="0.35">
      <c r="A1535" s="113"/>
      <c r="B1535" s="119"/>
      <c r="C1535" s="119"/>
      <c r="D1535" s="185" t="e">
        <f>IF(ISBLANK(RTATimings[[#This Row],[Vehicle No.]]), VLOOKUP(RTATimings[[#This Row],[Rotation Group]], Table9[#All], 4, FALSE), VLOOKUP(RTATimings[[#This Row],[Vehicle No.]], VehLicense,2,FALSE))</f>
        <v>#N/A</v>
      </c>
      <c r="E1535" s="126"/>
      <c r="F1535" s="185" t="e">
        <f>VLOOKUP(RTATimings[[#This Row],[Route Code]], TrueRouteCodes[], 2, FALSE)</f>
        <v>#N/A</v>
      </c>
      <c r="H1535" s="194" t="str">
        <f>REPLACE(SUBSTITUTE(SUBSTITUTE(SUBSTITUTE(SUBSTITUTE(SUBSTITUTE(TRIM(RTATimings[[#This Row],[Dep Txt]]), ": ",":"), "a.m", "AM",1), "p.m", "PM"),"  AM"," AM"),"  PM", " PM"), 9,100,"")</f>
        <v/>
      </c>
      <c r="I1535" s="195" t="e">
        <f>TIMEVALUE(RTATimings[[#This Row],[Dep Tm Txt]])</f>
        <v>#VALUE!</v>
      </c>
      <c r="N15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36" spans="1:14" x14ac:dyDescent="0.35">
      <c r="A1536" s="113"/>
      <c r="B1536" s="119"/>
      <c r="C1536" s="119"/>
      <c r="D1536" s="185" t="e">
        <f>IF(ISBLANK(RTATimings[[#This Row],[Vehicle No.]]), VLOOKUP(RTATimings[[#This Row],[Rotation Group]], Table9[#All], 4, FALSE), VLOOKUP(RTATimings[[#This Row],[Vehicle No.]], VehLicense,2,FALSE))</f>
        <v>#N/A</v>
      </c>
      <c r="E1536" s="126"/>
      <c r="F1536" s="185" t="e">
        <f>VLOOKUP(RTATimings[[#This Row],[Route Code]], TrueRouteCodes[], 2, FALSE)</f>
        <v>#N/A</v>
      </c>
      <c r="H1536" s="194" t="str">
        <f>REPLACE(SUBSTITUTE(SUBSTITUTE(SUBSTITUTE(SUBSTITUTE(SUBSTITUTE(TRIM(RTATimings[[#This Row],[Dep Txt]]), ": ",":"), "a.m", "AM",1), "p.m", "PM"),"  AM"," AM"),"  PM", " PM"), 9,100,"")</f>
        <v/>
      </c>
      <c r="I1536" s="195" t="e">
        <f>TIMEVALUE(RTATimings[[#This Row],[Dep Tm Txt]])</f>
        <v>#VALUE!</v>
      </c>
      <c r="N15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37" spans="1:14" x14ac:dyDescent="0.35">
      <c r="A1537" s="113"/>
      <c r="B1537" s="119"/>
      <c r="C1537" s="119"/>
      <c r="D1537" s="185" t="e">
        <f>IF(ISBLANK(RTATimings[[#This Row],[Vehicle No.]]), VLOOKUP(RTATimings[[#This Row],[Rotation Group]], Table9[#All], 4, FALSE), VLOOKUP(RTATimings[[#This Row],[Vehicle No.]], VehLicense,2,FALSE))</f>
        <v>#N/A</v>
      </c>
      <c r="E1537" s="126"/>
      <c r="F1537" s="185" t="e">
        <f>VLOOKUP(RTATimings[[#This Row],[Route Code]], TrueRouteCodes[], 2, FALSE)</f>
        <v>#N/A</v>
      </c>
      <c r="H1537" s="194" t="str">
        <f>REPLACE(SUBSTITUTE(SUBSTITUTE(SUBSTITUTE(SUBSTITUTE(SUBSTITUTE(TRIM(RTATimings[[#This Row],[Dep Txt]]), ": ",":"), "a.m", "AM",1), "p.m", "PM"),"  AM"," AM"),"  PM", " PM"), 9,100,"")</f>
        <v/>
      </c>
      <c r="I1537" s="195" t="e">
        <f>TIMEVALUE(RTATimings[[#This Row],[Dep Tm Txt]])</f>
        <v>#VALUE!</v>
      </c>
      <c r="N15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38" spans="1:14" x14ac:dyDescent="0.35">
      <c r="A1538" s="113"/>
      <c r="B1538" s="119"/>
      <c r="C1538" s="119"/>
      <c r="D1538" s="185" t="e">
        <f>IF(ISBLANK(RTATimings[[#This Row],[Vehicle No.]]), VLOOKUP(RTATimings[[#This Row],[Rotation Group]], Table9[#All], 4, FALSE), VLOOKUP(RTATimings[[#This Row],[Vehicle No.]], VehLicense,2,FALSE))</f>
        <v>#N/A</v>
      </c>
      <c r="E1538" s="126"/>
      <c r="F1538" s="185" t="e">
        <f>VLOOKUP(RTATimings[[#This Row],[Route Code]], TrueRouteCodes[], 2, FALSE)</f>
        <v>#N/A</v>
      </c>
      <c r="H1538" s="194" t="str">
        <f>REPLACE(SUBSTITUTE(SUBSTITUTE(SUBSTITUTE(SUBSTITUTE(SUBSTITUTE(TRIM(RTATimings[[#This Row],[Dep Txt]]), ": ",":"), "a.m", "AM",1), "p.m", "PM"),"  AM"," AM"),"  PM", " PM"), 9,100,"")</f>
        <v/>
      </c>
      <c r="I1538" s="195" t="e">
        <f>TIMEVALUE(RTATimings[[#This Row],[Dep Tm Txt]])</f>
        <v>#VALUE!</v>
      </c>
      <c r="N15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39" spans="1:14" x14ac:dyDescent="0.35">
      <c r="A1539" s="113"/>
      <c r="B1539" s="119"/>
      <c r="C1539" s="119"/>
      <c r="D1539" s="185" t="e">
        <f>IF(ISBLANK(RTATimings[[#This Row],[Vehicle No.]]), VLOOKUP(RTATimings[[#This Row],[Rotation Group]], Table9[#All], 4, FALSE), VLOOKUP(RTATimings[[#This Row],[Vehicle No.]], VehLicense,2,FALSE))</f>
        <v>#N/A</v>
      </c>
      <c r="E1539" s="126"/>
      <c r="F1539" s="185" t="e">
        <f>VLOOKUP(RTATimings[[#This Row],[Route Code]], TrueRouteCodes[], 2, FALSE)</f>
        <v>#N/A</v>
      </c>
      <c r="H1539" s="194" t="str">
        <f>REPLACE(SUBSTITUTE(SUBSTITUTE(SUBSTITUTE(SUBSTITUTE(SUBSTITUTE(TRIM(RTATimings[[#This Row],[Dep Txt]]), ": ",":"), "a.m", "AM",1), "p.m", "PM"),"  AM"," AM"),"  PM", " PM"), 9,100,"")</f>
        <v/>
      </c>
      <c r="I1539" s="195" t="e">
        <f>TIMEVALUE(RTATimings[[#This Row],[Dep Tm Txt]])</f>
        <v>#VALUE!</v>
      </c>
      <c r="N15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40" spans="1:14" x14ac:dyDescent="0.35">
      <c r="A1540" s="113"/>
      <c r="B1540" s="119"/>
      <c r="C1540" s="119"/>
      <c r="D1540" s="185" t="e">
        <f>IF(ISBLANK(RTATimings[[#This Row],[Vehicle No.]]), VLOOKUP(RTATimings[[#This Row],[Rotation Group]], Table9[#All], 4, FALSE), VLOOKUP(RTATimings[[#This Row],[Vehicle No.]], VehLicense,2,FALSE))</f>
        <v>#N/A</v>
      </c>
      <c r="E1540" s="126"/>
      <c r="F1540" s="185" t="e">
        <f>VLOOKUP(RTATimings[[#This Row],[Route Code]], TrueRouteCodes[], 2, FALSE)</f>
        <v>#N/A</v>
      </c>
      <c r="H1540" s="194" t="str">
        <f>REPLACE(SUBSTITUTE(SUBSTITUTE(SUBSTITUTE(SUBSTITUTE(SUBSTITUTE(TRIM(RTATimings[[#This Row],[Dep Txt]]), ": ",":"), "a.m", "AM",1), "p.m", "PM"),"  AM"," AM"),"  PM", " PM"), 9,100,"")</f>
        <v/>
      </c>
      <c r="I1540" s="195" t="e">
        <f>TIMEVALUE(RTATimings[[#This Row],[Dep Tm Txt]])</f>
        <v>#VALUE!</v>
      </c>
      <c r="N15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41" spans="1:14" x14ac:dyDescent="0.35">
      <c r="A1541" s="113"/>
      <c r="B1541" s="119"/>
      <c r="C1541" s="119"/>
      <c r="D1541" s="185" t="e">
        <f>IF(ISBLANK(RTATimings[[#This Row],[Vehicle No.]]), VLOOKUP(RTATimings[[#This Row],[Rotation Group]], Table9[#All], 4, FALSE), VLOOKUP(RTATimings[[#This Row],[Vehicle No.]], VehLicense,2,FALSE))</f>
        <v>#N/A</v>
      </c>
      <c r="E1541" s="126"/>
      <c r="F1541" s="185" t="e">
        <f>VLOOKUP(RTATimings[[#This Row],[Route Code]], TrueRouteCodes[], 2, FALSE)</f>
        <v>#N/A</v>
      </c>
      <c r="H1541" s="194" t="str">
        <f>REPLACE(SUBSTITUTE(SUBSTITUTE(SUBSTITUTE(SUBSTITUTE(SUBSTITUTE(TRIM(RTATimings[[#This Row],[Dep Txt]]), ": ",":"), "a.m", "AM",1), "p.m", "PM"),"  AM"," AM"),"  PM", " PM"), 9,100,"")</f>
        <v/>
      </c>
      <c r="I1541" s="195" t="e">
        <f>TIMEVALUE(RTATimings[[#This Row],[Dep Tm Txt]])</f>
        <v>#VALUE!</v>
      </c>
      <c r="N15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42" spans="1:14" x14ac:dyDescent="0.35">
      <c r="A1542" s="113"/>
      <c r="B1542" s="119"/>
      <c r="C1542" s="119"/>
      <c r="D1542" s="185" t="e">
        <f>IF(ISBLANK(RTATimings[[#This Row],[Vehicle No.]]), VLOOKUP(RTATimings[[#This Row],[Rotation Group]], Table9[#All], 4, FALSE), VLOOKUP(RTATimings[[#This Row],[Vehicle No.]], VehLicense,2,FALSE))</f>
        <v>#N/A</v>
      </c>
      <c r="E1542" s="126"/>
      <c r="F1542" s="185" t="e">
        <f>VLOOKUP(RTATimings[[#This Row],[Route Code]], TrueRouteCodes[], 2, FALSE)</f>
        <v>#N/A</v>
      </c>
      <c r="H1542" s="194" t="str">
        <f>REPLACE(SUBSTITUTE(SUBSTITUTE(SUBSTITUTE(SUBSTITUTE(SUBSTITUTE(TRIM(RTATimings[[#This Row],[Dep Txt]]), ": ",":"), "a.m", "AM",1), "p.m", "PM"),"  AM"," AM"),"  PM", " PM"), 9,100,"")</f>
        <v/>
      </c>
      <c r="I1542" s="195" t="e">
        <f>TIMEVALUE(RTATimings[[#This Row],[Dep Tm Txt]])</f>
        <v>#VALUE!</v>
      </c>
      <c r="N15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43" spans="1:14" x14ac:dyDescent="0.35">
      <c r="A1543" s="113"/>
      <c r="B1543" s="119"/>
      <c r="C1543" s="119"/>
      <c r="D1543" s="185" t="e">
        <f>IF(ISBLANK(RTATimings[[#This Row],[Vehicle No.]]), VLOOKUP(RTATimings[[#This Row],[Rotation Group]], Table9[#All], 4, FALSE), VLOOKUP(RTATimings[[#This Row],[Vehicle No.]], VehLicense,2,FALSE))</f>
        <v>#N/A</v>
      </c>
      <c r="E1543" s="126"/>
      <c r="F1543" s="185" t="e">
        <f>VLOOKUP(RTATimings[[#This Row],[Route Code]], TrueRouteCodes[], 2, FALSE)</f>
        <v>#N/A</v>
      </c>
      <c r="H1543" s="194" t="str">
        <f>REPLACE(SUBSTITUTE(SUBSTITUTE(SUBSTITUTE(SUBSTITUTE(SUBSTITUTE(TRIM(RTATimings[[#This Row],[Dep Txt]]), ": ",":"), "a.m", "AM",1), "p.m", "PM"),"  AM"," AM"),"  PM", " PM"), 9,100,"")</f>
        <v/>
      </c>
      <c r="I1543" s="195" t="e">
        <f>TIMEVALUE(RTATimings[[#This Row],[Dep Tm Txt]])</f>
        <v>#VALUE!</v>
      </c>
      <c r="N15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44" spans="1:14" x14ac:dyDescent="0.35">
      <c r="A1544" s="113"/>
      <c r="B1544" s="119"/>
      <c r="C1544" s="119"/>
      <c r="D1544" s="185" t="e">
        <f>IF(ISBLANK(RTATimings[[#This Row],[Vehicle No.]]), VLOOKUP(RTATimings[[#This Row],[Rotation Group]], Table9[#All], 4, FALSE), VLOOKUP(RTATimings[[#This Row],[Vehicle No.]], VehLicense,2,FALSE))</f>
        <v>#N/A</v>
      </c>
      <c r="E1544" s="126"/>
      <c r="F1544" s="185" t="e">
        <f>VLOOKUP(RTATimings[[#This Row],[Route Code]], TrueRouteCodes[], 2, FALSE)</f>
        <v>#N/A</v>
      </c>
      <c r="H1544" s="194" t="str">
        <f>REPLACE(SUBSTITUTE(SUBSTITUTE(SUBSTITUTE(SUBSTITUTE(SUBSTITUTE(TRIM(RTATimings[[#This Row],[Dep Txt]]), ": ",":"), "a.m", "AM",1), "p.m", "PM"),"  AM"," AM"),"  PM", " PM"), 9,100,"")</f>
        <v/>
      </c>
      <c r="I1544" s="195" t="e">
        <f>TIMEVALUE(RTATimings[[#This Row],[Dep Tm Txt]])</f>
        <v>#VALUE!</v>
      </c>
      <c r="N15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45" spans="1:14" x14ac:dyDescent="0.35">
      <c r="A1545" s="113"/>
      <c r="B1545" s="119"/>
      <c r="C1545" s="119"/>
      <c r="D1545" s="185" t="e">
        <f>IF(ISBLANK(RTATimings[[#This Row],[Vehicle No.]]), VLOOKUP(RTATimings[[#This Row],[Rotation Group]], Table9[#All], 4, FALSE), VLOOKUP(RTATimings[[#This Row],[Vehicle No.]], VehLicense,2,FALSE))</f>
        <v>#N/A</v>
      </c>
      <c r="E1545" s="126"/>
      <c r="F1545" s="185" t="e">
        <f>VLOOKUP(RTATimings[[#This Row],[Route Code]], TrueRouteCodes[], 2, FALSE)</f>
        <v>#N/A</v>
      </c>
      <c r="H1545" s="194" t="str">
        <f>REPLACE(SUBSTITUTE(SUBSTITUTE(SUBSTITUTE(SUBSTITUTE(SUBSTITUTE(TRIM(RTATimings[[#This Row],[Dep Txt]]), ": ",":"), "a.m", "AM",1), "p.m", "PM"),"  AM"," AM"),"  PM", " PM"), 9,100,"")</f>
        <v/>
      </c>
      <c r="I1545" s="195" t="e">
        <f>TIMEVALUE(RTATimings[[#This Row],[Dep Tm Txt]])</f>
        <v>#VALUE!</v>
      </c>
      <c r="N15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46" spans="1:14" x14ac:dyDescent="0.35">
      <c r="A1546" s="113"/>
      <c r="B1546" s="119"/>
      <c r="C1546" s="119"/>
      <c r="D1546" s="185" t="e">
        <f>IF(ISBLANK(RTATimings[[#This Row],[Vehicle No.]]), VLOOKUP(RTATimings[[#This Row],[Rotation Group]], Table9[#All], 4, FALSE), VLOOKUP(RTATimings[[#This Row],[Vehicle No.]], VehLicense,2,FALSE))</f>
        <v>#N/A</v>
      </c>
      <c r="E1546" s="126"/>
      <c r="F1546" s="185" t="e">
        <f>VLOOKUP(RTATimings[[#This Row],[Route Code]], TrueRouteCodes[], 2, FALSE)</f>
        <v>#N/A</v>
      </c>
      <c r="H1546" s="194" t="str">
        <f>REPLACE(SUBSTITUTE(SUBSTITUTE(SUBSTITUTE(SUBSTITUTE(SUBSTITUTE(TRIM(RTATimings[[#This Row],[Dep Txt]]), ": ",":"), "a.m", "AM",1), "p.m", "PM"),"  AM"," AM"),"  PM", " PM"), 9,100,"")</f>
        <v/>
      </c>
      <c r="I1546" s="195" t="e">
        <f>TIMEVALUE(RTATimings[[#This Row],[Dep Tm Txt]])</f>
        <v>#VALUE!</v>
      </c>
      <c r="N15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47" spans="1:14" x14ac:dyDescent="0.35">
      <c r="A1547" s="113"/>
      <c r="B1547" s="119"/>
      <c r="C1547" s="119"/>
      <c r="D1547" s="185" t="e">
        <f>IF(ISBLANK(RTATimings[[#This Row],[Vehicle No.]]), VLOOKUP(RTATimings[[#This Row],[Rotation Group]], Table9[#All], 4, FALSE), VLOOKUP(RTATimings[[#This Row],[Vehicle No.]], VehLicense,2,FALSE))</f>
        <v>#N/A</v>
      </c>
      <c r="E1547" s="126"/>
      <c r="F1547" s="185" t="e">
        <f>VLOOKUP(RTATimings[[#This Row],[Route Code]], TrueRouteCodes[], 2, FALSE)</f>
        <v>#N/A</v>
      </c>
      <c r="H1547" s="194" t="str">
        <f>REPLACE(SUBSTITUTE(SUBSTITUTE(SUBSTITUTE(SUBSTITUTE(SUBSTITUTE(TRIM(RTATimings[[#This Row],[Dep Txt]]), ": ",":"), "a.m", "AM",1), "p.m", "PM"),"  AM"," AM"),"  PM", " PM"), 9,100,"")</f>
        <v/>
      </c>
      <c r="I1547" s="195" t="e">
        <f>TIMEVALUE(RTATimings[[#This Row],[Dep Tm Txt]])</f>
        <v>#VALUE!</v>
      </c>
      <c r="N15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48" spans="1:14" x14ac:dyDescent="0.35">
      <c r="A1548" s="113"/>
      <c r="B1548" s="119"/>
      <c r="C1548" s="119"/>
      <c r="D1548" s="185" t="e">
        <f>IF(ISBLANK(RTATimings[[#This Row],[Vehicle No.]]), VLOOKUP(RTATimings[[#This Row],[Rotation Group]], Table9[#All], 4, FALSE), VLOOKUP(RTATimings[[#This Row],[Vehicle No.]], VehLicense,2,FALSE))</f>
        <v>#N/A</v>
      </c>
      <c r="E1548" s="126"/>
      <c r="F1548" s="185" t="e">
        <f>VLOOKUP(RTATimings[[#This Row],[Route Code]], TrueRouteCodes[], 2, FALSE)</f>
        <v>#N/A</v>
      </c>
      <c r="H1548" s="194" t="str">
        <f>REPLACE(SUBSTITUTE(SUBSTITUTE(SUBSTITUTE(SUBSTITUTE(SUBSTITUTE(TRIM(RTATimings[[#This Row],[Dep Txt]]), ": ",":"), "a.m", "AM",1), "p.m", "PM"),"  AM"," AM"),"  PM", " PM"), 9,100,"")</f>
        <v/>
      </c>
      <c r="I1548" s="195" t="e">
        <f>TIMEVALUE(RTATimings[[#This Row],[Dep Tm Txt]])</f>
        <v>#VALUE!</v>
      </c>
      <c r="N15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49" spans="1:14" x14ac:dyDescent="0.35">
      <c r="A1549" s="113"/>
      <c r="B1549" s="119"/>
      <c r="C1549" s="119"/>
      <c r="D1549" s="185" t="e">
        <f>IF(ISBLANK(RTATimings[[#This Row],[Vehicle No.]]), VLOOKUP(RTATimings[[#This Row],[Rotation Group]], Table9[#All], 4, FALSE), VLOOKUP(RTATimings[[#This Row],[Vehicle No.]], VehLicense,2,FALSE))</f>
        <v>#N/A</v>
      </c>
      <c r="E1549" s="126"/>
      <c r="F1549" s="185" t="e">
        <f>VLOOKUP(RTATimings[[#This Row],[Route Code]], TrueRouteCodes[], 2, FALSE)</f>
        <v>#N/A</v>
      </c>
      <c r="H1549" s="194" t="str">
        <f>REPLACE(SUBSTITUTE(SUBSTITUTE(SUBSTITUTE(SUBSTITUTE(SUBSTITUTE(TRIM(RTATimings[[#This Row],[Dep Txt]]), ": ",":"), "a.m", "AM",1), "p.m", "PM"),"  AM"," AM"),"  PM", " PM"), 9,100,"")</f>
        <v/>
      </c>
      <c r="I1549" s="195" t="e">
        <f>TIMEVALUE(RTATimings[[#This Row],[Dep Tm Txt]])</f>
        <v>#VALUE!</v>
      </c>
      <c r="N15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50" spans="1:14" x14ac:dyDescent="0.35">
      <c r="A1550" s="113"/>
      <c r="B1550" s="119"/>
      <c r="C1550" s="119"/>
      <c r="D1550" s="185" t="e">
        <f>IF(ISBLANK(RTATimings[[#This Row],[Vehicle No.]]), VLOOKUP(RTATimings[[#This Row],[Rotation Group]], Table9[#All], 4, FALSE), VLOOKUP(RTATimings[[#This Row],[Vehicle No.]], VehLicense,2,FALSE))</f>
        <v>#N/A</v>
      </c>
      <c r="E1550" s="126"/>
      <c r="F1550" s="185" t="e">
        <f>VLOOKUP(RTATimings[[#This Row],[Route Code]], TrueRouteCodes[], 2, FALSE)</f>
        <v>#N/A</v>
      </c>
      <c r="H1550" s="194" t="str">
        <f>REPLACE(SUBSTITUTE(SUBSTITUTE(SUBSTITUTE(SUBSTITUTE(SUBSTITUTE(TRIM(RTATimings[[#This Row],[Dep Txt]]), ": ",":"), "a.m", "AM",1), "p.m", "PM"),"  AM"," AM"),"  PM", " PM"), 9,100,"")</f>
        <v/>
      </c>
      <c r="I1550" s="195" t="e">
        <f>TIMEVALUE(RTATimings[[#This Row],[Dep Tm Txt]])</f>
        <v>#VALUE!</v>
      </c>
      <c r="N15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51" spans="1:14" x14ac:dyDescent="0.35">
      <c r="A1551" s="113"/>
      <c r="B1551" s="119"/>
      <c r="C1551" s="119"/>
      <c r="D1551" s="185" t="e">
        <f>IF(ISBLANK(RTATimings[[#This Row],[Vehicle No.]]), VLOOKUP(RTATimings[[#This Row],[Rotation Group]], Table9[#All], 4, FALSE), VLOOKUP(RTATimings[[#This Row],[Vehicle No.]], VehLicense,2,FALSE))</f>
        <v>#N/A</v>
      </c>
      <c r="E1551" s="126"/>
      <c r="F1551" s="185" t="e">
        <f>VLOOKUP(RTATimings[[#This Row],[Route Code]], TrueRouteCodes[], 2, FALSE)</f>
        <v>#N/A</v>
      </c>
      <c r="H1551" s="194" t="str">
        <f>REPLACE(SUBSTITUTE(SUBSTITUTE(SUBSTITUTE(SUBSTITUTE(SUBSTITUTE(TRIM(RTATimings[[#This Row],[Dep Txt]]), ": ",":"), "a.m", "AM",1), "p.m", "PM"),"  AM"," AM"),"  PM", " PM"), 9,100,"")</f>
        <v/>
      </c>
      <c r="I1551" s="195" t="e">
        <f>TIMEVALUE(RTATimings[[#This Row],[Dep Tm Txt]])</f>
        <v>#VALUE!</v>
      </c>
      <c r="N15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52" spans="1:14" x14ac:dyDescent="0.35">
      <c r="A1552" s="113"/>
      <c r="B1552" s="119"/>
      <c r="C1552" s="119"/>
      <c r="D1552" s="185" t="e">
        <f>IF(ISBLANK(RTATimings[[#This Row],[Vehicle No.]]), VLOOKUP(RTATimings[[#This Row],[Rotation Group]], Table9[#All], 4, FALSE), VLOOKUP(RTATimings[[#This Row],[Vehicle No.]], VehLicense,2,FALSE))</f>
        <v>#N/A</v>
      </c>
      <c r="E1552" s="126"/>
      <c r="F1552" s="185" t="e">
        <f>VLOOKUP(RTATimings[[#This Row],[Route Code]], TrueRouteCodes[], 2, FALSE)</f>
        <v>#N/A</v>
      </c>
      <c r="H1552" s="194" t="str">
        <f>REPLACE(SUBSTITUTE(SUBSTITUTE(SUBSTITUTE(SUBSTITUTE(SUBSTITUTE(TRIM(RTATimings[[#This Row],[Dep Txt]]), ": ",":"), "a.m", "AM",1), "p.m", "PM"),"  AM"," AM"),"  PM", " PM"), 9,100,"")</f>
        <v/>
      </c>
      <c r="I1552" s="195" t="e">
        <f>TIMEVALUE(RTATimings[[#This Row],[Dep Tm Txt]])</f>
        <v>#VALUE!</v>
      </c>
      <c r="N15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53" spans="1:14" x14ac:dyDescent="0.35">
      <c r="A1553" s="113"/>
      <c r="B1553" s="119"/>
      <c r="C1553" s="119"/>
      <c r="D1553" s="185" t="e">
        <f>IF(ISBLANK(RTATimings[[#This Row],[Vehicle No.]]), VLOOKUP(RTATimings[[#This Row],[Rotation Group]], Table9[#All], 4, FALSE), VLOOKUP(RTATimings[[#This Row],[Vehicle No.]], VehLicense,2,FALSE))</f>
        <v>#N/A</v>
      </c>
      <c r="E1553" s="126"/>
      <c r="F1553" s="185" t="e">
        <f>VLOOKUP(RTATimings[[#This Row],[Route Code]], TrueRouteCodes[], 2, FALSE)</f>
        <v>#N/A</v>
      </c>
      <c r="H1553" s="194" t="str">
        <f>REPLACE(SUBSTITUTE(SUBSTITUTE(SUBSTITUTE(SUBSTITUTE(SUBSTITUTE(TRIM(RTATimings[[#This Row],[Dep Txt]]), ": ",":"), "a.m", "AM",1), "p.m", "PM"),"  AM"," AM"),"  PM", " PM"), 9,100,"")</f>
        <v/>
      </c>
      <c r="I1553" s="195" t="e">
        <f>TIMEVALUE(RTATimings[[#This Row],[Dep Tm Txt]])</f>
        <v>#VALUE!</v>
      </c>
      <c r="N15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54" spans="1:14" x14ac:dyDescent="0.35">
      <c r="A1554" s="113"/>
      <c r="B1554" s="119"/>
      <c r="C1554" s="119"/>
      <c r="D1554" s="185" t="e">
        <f>IF(ISBLANK(RTATimings[[#This Row],[Vehicle No.]]), VLOOKUP(RTATimings[[#This Row],[Rotation Group]], Table9[#All], 4, FALSE), VLOOKUP(RTATimings[[#This Row],[Vehicle No.]], VehLicense,2,FALSE))</f>
        <v>#N/A</v>
      </c>
      <c r="E1554" s="126"/>
      <c r="F1554" s="185" t="e">
        <f>VLOOKUP(RTATimings[[#This Row],[Route Code]], TrueRouteCodes[], 2, FALSE)</f>
        <v>#N/A</v>
      </c>
      <c r="H1554" s="194" t="str">
        <f>REPLACE(SUBSTITUTE(SUBSTITUTE(SUBSTITUTE(SUBSTITUTE(SUBSTITUTE(TRIM(RTATimings[[#This Row],[Dep Txt]]), ": ",":"), "a.m", "AM",1), "p.m", "PM"),"  AM"," AM"),"  PM", " PM"), 9,100,"")</f>
        <v/>
      </c>
      <c r="I1554" s="195" t="e">
        <f>TIMEVALUE(RTATimings[[#This Row],[Dep Tm Txt]])</f>
        <v>#VALUE!</v>
      </c>
      <c r="N15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55" spans="1:14" x14ac:dyDescent="0.35">
      <c r="A1555" s="113"/>
      <c r="B1555" s="119"/>
      <c r="C1555" s="119"/>
      <c r="D1555" s="185" t="e">
        <f>IF(ISBLANK(RTATimings[[#This Row],[Vehicle No.]]), VLOOKUP(RTATimings[[#This Row],[Rotation Group]], Table9[#All], 4, FALSE), VLOOKUP(RTATimings[[#This Row],[Vehicle No.]], VehLicense,2,FALSE))</f>
        <v>#N/A</v>
      </c>
      <c r="E1555" s="126"/>
      <c r="F1555" s="185" t="e">
        <f>VLOOKUP(RTATimings[[#This Row],[Route Code]], TrueRouteCodes[], 2, FALSE)</f>
        <v>#N/A</v>
      </c>
      <c r="H1555" s="194" t="str">
        <f>REPLACE(SUBSTITUTE(SUBSTITUTE(SUBSTITUTE(SUBSTITUTE(SUBSTITUTE(TRIM(RTATimings[[#This Row],[Dep Txt]]), ": ",":"), "a.m", "AM",1), "p.m", "PM"),"  AM"," AM"),"  PM", " PM"), 9,100,"")</f>
        <v/>
      </c>
      <c r="I1555" s="195" t="e">
        <f>TIMEVALUE(RTATimings[[#This Row],[Dep Tm Txt]])</f>
        <v>#VALUE!</v>
      </c>
      <c r="N15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56" spans="1:14" x14ac:dyDescent="0.35">
      <c r="A1556" s="113"/>
      <c r="B1556" s="119"/>
      <c r="C1556" s="119"/>
      <c r="D1556" s="185" t="e">
        <f>IF(ISBLANK(RTATimings[[#This Row],[Vehicle No.]]), VLOOKUP(RTATimings[[#This Row],[Rotation Group]], Table9[#All], 4, FALSE), VLOOKUP(RTATimings[[#This Row],[Vehicle No.]], VehLicense,2,FALSE))</f>
        <v>#N/A</v>
      </c>
      <c r="E1556" s="126"/>
      <c r="F1556" s="185" t="e">
        <f>VLOOKUP(RTATimings[[#This Row],[Route Code]], TrueRouteCodes[], 2, FALSE)</f>
        <v>#N/A</v>
      </c>
      <c r="H1556" s="194" t="str">
        <f>REPLACE(SUBSTITUTE(SUBSTITUTE(SUBSTITUTE(SUBSTITUTE(SUBSTITUTE(TRIM(RTATimings[[#This Row],[Dep Txt]]), ": ",":"), "a.m", "AM",1), "p.m", "PM"),"  AM"," AM"),"  PM", " PM"), 9,100,"")</f>
        <v/>
      </c>
      <c r="I1556" s="195" t="e">
        <f>TIMEVALUE(RTATimings[[#This Row],[Dep Tm Txt]])</f>
        <v>#VALUE!</v>
      </c>
      <c r="N15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57" spans="1:14" x14ac:dyDescent="0.35">
      <c r="A1557" s="113"/>
      <c r="B1557" s="119"/>
      <c r="C1557" s="119"/>
      <c r="D1557" s="185" t="e">
        <f>IF(ISBLANK(RTATimings[[#This Row],[Vehicle No.]]), VLOOKUP(RTATimings[[#This Row],[Rotation Group]], Table9[#All], 4, FALSE), VLOOKUP(RTATimings[[#This Row],[Vehicle No.]], VehLicense,2,FALSE))</f>
        <v>#N/A</v>
      </c>
      <c r="E1557" s="126"/>
      <c r="F1557" s="185" t="e">
        <f>VLOOKUP(RTATimings[[#This Row],[Route Code]], TrueRouteCodes[], 2, FALSE)</f>
        <v>#N/A</v>
      </c>
      <c r="H1557" s="194" t="str">
        <f>REPLACE(SUBSTITUTE(SUBSTITUTE(SUBSTITUTE(SUBSTITUTE(SUBSTITUTE(TRIM(RTATimings[[#This Row],[Dep Txt]]), ": ",":"), "a.m", "AM",1), "p.m", "PM"),"  AM"," AM"),"  PM", " PM"), 9,100,"")</f>
        <v/>
      </c>
      <c r="I1557" s="195" t="e">
        <f>TIMEVALUE(RTATimings[[#This Row],[Dep Tm Txt]])</f>
        <v>#VALUE!</v>
      </c>
      <c r="N15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58" spans="1:14" x14ac:dyDescent="0.35">
      <c r="A1558" s="113"/>
      <c r="B1558" s="119"/>
      <c r="C1558" s="119"/>
      <c r="D1558" s="185" t="e">
        <f>IF(ISBLANK(RTATimings[[#This Row],[Vehicle No.]]), VLOOKUP(RTATimings[[#This Row],[Rotation Group]], Table9[#All], 4, FALSE), VLOOKUP(RTATimings[[#This Row],[Vehicle No.]], VehLicense,2,FALSE))</f>
        <v>#N/A</v>
      </c>
      <c r="E1558" s="126"/>
      <c r="F1558" s="185" t="e">
        <f>VLOOKUP(RTATimings[[#This Row],[Route Code]], TrueRouteCodes[], 2, FALSE)</f>
        <v>#N/A</v>
      </c>
      <c r="H1558" s="194" t="str">
        <f>REPLACE(SUBSTITUTE(SUBSTITUTE(SUBSTITUTE(SUBSTITUTE(SUBSTITUTE(TRIM(RTATimings[[#This Row],[Dep Txt]]), ": ",":"), "a.m", "AM",1), "p.m", "PM"),"  AM"," AM"),"  PM", " PM"), 9,100,"")</f>
        <v/>
      </c>
      <c r="I1558" s="195" t="e">
        <f>TIMEVALUE(RTATimings[[#This Row],[Dep Tm Txt]])</f>
        <v>#VALUE!</v>
      </c>
      <c r="N15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59" spans="1:14" x14ac:dyDescent="0.35">
      <c r="A1559" s="113"/>
      <c r="B1559" s="119"/>
      <c r="C1559" s="119"/>
      <c r="D1559" s="185" t="e">
        <f>IF(ISBLANK(RTATimings[[#This Row],[Vehicle No.]]), VLOOKUP(RTATimings[[#This Row],[Rotation Group]], Table9[#All], 4, FALSE), VLOOKUP(RTATimings[[#This Row],[Vehicle No.]], VehLicense,2,FALSE))</f>
        <v>#N/A</v>
      </c>
      <c r="E1559" s="126"/>
      <c r="F1559" s="185" t="e">
        <f>VLOOKUP(RTATimings[[#This Row],[Route Code]], TrueRouteCodes[], 2, FALSE)</f>
        <v>#N/A</v>
      </c>
      <c r="H1559" s="194" t="str">
        <f>REPLACE(SUBSTITUTE(SUBSTITUTE(SUBSTITUTE(SUBSTITUTE(SUBSTITUTE(TRIM(RTATimings[[#This Row],[Dep Txt]]), ": ",":"), "a.m", "AM",1), "p.m", "PM"),"  AM"," AM"),"  PM", " PM"), 9,100,"")</f>
        <v/>
      </c>
      <c r="I1559" s="195" t="e">
        <f>TIMEVALUE(RTATimings[[#This Row],[Dep Tm Txt]])</f>
        <v>#VALUE!</v>
      </c>
      <c r="N15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60" spans="1:14" x14ac:dyDescent="0.35">
      <c r="A1560" s="113"/>
      <c r="B1560" s="119"/>
      <c r="C1560" s="119"/>
      <c r="D1560" s="185" t="e">
        <f>IF(ISBLANK(RTATimings[[#This Row],[Vehicle No.]]), VLOOKUP(RTATimings[[#This Row],[Rotation Group]], Table9[#All], 4, FALSE), VLOOKUP(RTATimings[[#This Row],[Vehicle No.]], VehLicense,2,FALSE))</f>
        <v>#N/A</v>
      </c>
      <c r="E1560" s="126"/>
      <c r="F1560" s="185" t="e">
        <f>VLOOKUP(RTATimings[[#This Row],[Route Code]], TrueRouteCodes[], 2, FALSE)</f>
        <v>#N/A</v>
      </c>
      <c r="H1560" s="194" t="str">
        <f>REPLACE(SUBSTITUTE(SUBSTITUTE(SUBSTITUTE(SUBSTITUTE(SUBSTITUTE(TRIM(RTATimings[[#This Row],[Dep Txt]]), ": ",":"), "a.m", "AM",1), "p.m", "PM"),"  AM"," AM"),"  PM", " PM"), 9,100,"")</f>
        <v/>
      </c>
      <c r="I1560" s="195" t="e">
        <f>TIMEVALUE(RTATimings[[#This Row],[Dep Tm Txt]])</f>
        <v>#VALUE!</v>
      </c>
      <c r="N15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61" spans="1:14" x14ac:dyDescent="0.35">
      <c r="A1561" s="113"/>
      <c r="B1561" s="119"/>
      <c r="C1561" s="119"/>
      <c r="D1561" s="185" t="e">
        <f>IF(ISBLANK(RTATimings[[#This Row],[Vehicle No.]]), VLOOKUP(RTATimings[[#This Row],[Rotation Group]], Table9[#All], 4, FALSE), VLOOKUP(RTATimings[[#This Row],[Vehicle No.]], VehLicense,2,FALSE))</f>
        <v>#N/A</v>
      </c>
      <c r="E1561" s="126"/>
      <c r="F1561" s="185" t="e">
        <f>VLOOKUP(RTATimings[[#This Row],[Route Code]], TrueRouteCodes[], 2, FALSE)</f>
        <v>#N/A</v>
      </c>
      <c r="H1561" s="194" t="str">
        <f>REPLACE(SUBSTITUTE(SUBSTITUTE(SUBSTITUTE(SUBSTITUTE(SUBSTITUTE(TRIM(RTATimings[[#This Row],[Dep Txt]]), ": ",":"), "a.m", "AM",1), "p.m", "PM"),"  AM"," AM"),"  PM", " PM"), 9,100,"")</f>
        <v/>
      </c>
      <c r="I1561" s="195" t="e">
        <f>TIMEVALUE(RTATimings[[#This Row],[Dep Tm Txt]])</f>
        <v>#VALUE!</v>
      </c>
      <c r="N15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62" spans="1:14" x14ac:dyDescent="0.35">
      <c r="A1562" s="113"/>
      <c r="B1562" s="119"/>
      <c r="C1562" s="119"/>
      <c r="D1562" s="185" t="e">
        <f>IF(ISBLANK(RTATimings[[#This Row],[Vehicle No.]]), VLOOKUP(RTATimings[[#This Row],[Rotation Group]], Table9[#All], 4, FALSE), VLOOKUP(RTATimings[[#This Row],[Vehicle No.]], VehLicense,2,FALSE))</f>
        <v>#N/A</v>
      </c>
      <c r="E1562" s="126"/>
      <c r="F1562" s="185" t="e">
        <f>VLOOKUP(RTATimings[[#This Row],[Route Code]], TrueRouteCodes[], 2, FALSE)</f>
        <v>#N/A</v>
      </c>
      <c r="H1562" s="194" t="str">
        <f>REPLACE(SUBSTITUTE(SUBSTITUTE(SUBSTITUTE(SUBSTITUTE(SUBSTITUTE(TRIM(RTATimings[[#This Row],[Dep Txt]]), ": ",":"), "a.m", "AM",1), "p.m", "PM"),"  AM"," AM"),"  PM", " PM"), 9,100,"")</f>
        <v/>
      </c>
      <c r="I1562" s="195" t="e">
        <f>TIMEVALUE(RTATimings[[#This Row],[Dep Tm Txt]])</f>
        <v>#VALUE!</v>
      </c>
      <c r="N15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63" spans="1:14" x14ac:dyDescent="0.35">
      <c r="A1563" s="113"/>
      <c r="B1563" s="119"/>
      <c r="C1563" s="119"/>
      <c r="D1563" s="185" t="e">
        <f>IF(ISBLANK(RTATimings[[#This Row],[Vehicle No.]]), VLOOKUP(RTATimings[[#This Row],[Rotation Group]], Table9[#All], 4, FALSE), VLOOKUP(RTATimings[[#This Row],[Vehicle No.]], VehLicense,2,FALSE))</f>
        <v>#N/A</v>
      </c>
      <c r="E1563" s="126"/>
      <c r="F1563" s="185" t="e">
        <f>VLOOKUP(RTATimings[[#This Row],[Route Code]], TrueRouteCodes[], 2, FALSE)</f>
        <v>#N/A</v>
      </c>
      <c r="H1563" s="194" t="str">
        <f>REPLACE(SUBSTITUTE(SUBSTITUTE(SUBSTITUTE(SUBSTITUTE(SUBSTITUTE(TRIM(RTATimings[[#This Row],[Dep Txt]]), ": ",":"), "a.m", "AM",1), "p.m", "PM"),"  AM"," AM"),"  PM", " PM"), 9,100,"")</f>
        <v/>
      </c>
      <c r="I1563" s="195" t="e">
        <f>TIMEVALUE(RTATimings[[#This Row],[Dep Tm Txt]])</f>
        <v>#VALUE!</v>
      </c>
      <c r="N15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64" spans="1:14" x14ac:dyDescent="0.35">
      <c r="A1564" s="113"/>
      <c r="B1564" s="119"/>
      <c r="C1564" s="119"/>
      <c r="D1564" s="185" t="e">
        <f>IF(ISBLANK(RTATimings[[#This Row],[Vehicle No.]]), VLOOKUP(RTATimings[[#This Row],[Rotation Group]], Table9[#All], 4, FALSE), VLOOKUP(RTATimings[[#This Row],[Vehicle No.]], VehLicense,2,FALSE))</f>
        <v>#N/A</v>
      </c>
      <c r="E1564" s="126"/>
      <c r="F1564" s="185" t="e">
        <f>VLOOKUP(RTATimings[[#This Row],[Route Code]], TrueRouteCodes[], 2, FALSE)</f>
        <v>#N/A</v>
      </c>
      <c r="H1564" s="194" t="str">
        <f>REPLACE(SUBSTITUTE(SUBSTITUTE(SUBSTITUTE(SUBSTITUTE(SUBSTITUTE(TRIM(RTATimings[[#This Row],[Dep Txt]]), ": ",":"), "a.m", "AM",1), "p.m", "PM"),"  AM"," AM"),"  PM", " PM"), 9,100,"")</f>
        <v/>
      </c>
      <c r="I1564" s="195" t="e">
        <f>TIMEVALUE(RTATimings[[#This Row],[Dep Tm Txt]])</f>
        <v>#VALUE!</v>
      </c>
      <c r="N15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65" spans="1:14" x14ac:dyDescent="0.35">
      <c r="A1565" s="113"/>
      <c r="B1565" s="119"/>
      <c r="C1565" s="119"/>
      <c r="D1565" s="185" t="e">
        <f>IF(ISBLANK(RTATimings[[#This Row],[Vehicle No.]]), VLOOKUP(RTATimings[[#This Row],[Rotation Group]], Table9[#All], 4, FALSE), VLOOKUP(RTATimings[[#This Row],[Vehicle No.]], VehLicense,2,FALSE))</f>
        <v>#N/A</v>
      </c>
      <c r="E1565" s="126"/>
      <c r="F1565" s="185" t="e">
        <f>VLOOKUP(RTATimings[[#This Row],[Route Code]], TrueRouteCodes[], 2, FALSE)</f>
        <v>#N/A</v>
      </c>
      <c r="H1565" s="194" t="str">
        <f>REPLACE(SUBSTITUTE(SUBSTITUTE(SUBSTITUTE(SUBSTITUTE(SUBSTITUTE(TRIM(RTATimings[[#This Row],[Dep Txt]]), ": ",":"), "a.m", "AM",1), "p.m", "PM"),"  AM"," AM"),"  PM", " PM"), 9,100,"")</f>
        <v/>
      </c>
      <c r="I1565" s="195" t="e">
        <f>TIMEVALUE(RTATimings[[#This Row],[Dep Tm Txt]])</f>
        <v>#VALUE!</v>
      </c>
      <c r="N15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66" spans="1:14" x14ac:dyDescent="0.35">
      <c r="A1566" s="113"/>
      <c r="B1566" s="119"/>
      <c r="C1566" s="119"/>
      <c r="D1566" s="185" t="e">
        <f>IF(ISBLANK(RTATimings[[#This Row],[Vehicle No.]]), VLOOKUP(RTATimings[[#This Row],[Rotation Group]], Table9[#All], 4, FALSE), VLOOKUP(RTATimings[[#This Row],[Vehicle No.]], VehLicense,2,FALSE))</f>
        <v>#N/A</v>
      </c>
      <c r="E1566" s="126"/>
      <c r="F1566" s="185" t="e">
        <f>VLOOKUP(RTATimings[[#This Row],[Route Code]], TrueRouteCodes[], 2, FALSE)</f>
        <v>#N/A</v>
      </c>
      <c r="H1566" s="194" t="str">
        <f>REPLACE(SUBSTITUTE(SUBSTITUTE(SUBSTITUTE(SUBSTITUTE(SUBSTITUTE(TRIM(RTATimings[[#This Row],[Dep Txt]]), ": ",":"), "a.m", "AM",1), "p.m", "PM"),"  AM"," AM"),"  PM", " PM"), 9,100,"")</f>
        <v/>
      </c>
      <c r="I1566" s="195" t="e">
        <f>TIMEVALUE(RTATimings[[#This Row],[Dep Tm Txt]])</f>
        <v>#VALUE!</v>
      </c>
      <c r="N15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67" spans="1:14" x14ac:dyDescent="0.35">
      <c r="A1567" s="113"/>
      <c r="B1567" s="119"/>
      <c r="C1567" s="119"/>
      <c r="D1567" s="185" t="e">
        <f>IF(ISBLANK(RTATimings[[#This Row],[Vehicle No.]]), VLOOKUP(RTATimings[[#This Row],[Rotation Group]], Table9[#All], 4, FALSE), VLOOKUP(RTATimings[[#This Row],[Vehicle No.]], VehLicense,2,FALSE))</f>
        <v>#N/A</v>
      </c>
      <c r="E1567" s="126"/>
      <c r="F1567" s="185" t="e">
        <f>VLOOKUP(RTATimings[[#This Row],[Route Code]], TrueRouteCodes[], 2, FALSE)</f>
        <v>#N/A</v>
      </c>
      <c r="H1567" s="194" t="str">
        <f>REPLACE(SUBSTITUTE(SUBSTITUTE(SUBSTITUTE(SUBSTITUTE(SUBSTITUTE(TRIM(RTATimings[[#This Row],[Dep Txt]]), ": ",":"), "a.m", "AM",1), "p.m", "PM"),"  AM"," AM"),"  PM", " PM"), 9,100,"")</f>
        <v/>
      </c>
      <c r="I1567" s="195" t="e">
        <f>TIMEVALUE(RTATimings[[#This Row],[Dep Tm Txt]])</f>
        <v>#VALUE!</v>
      </c>
      <c r="N15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68" spans="1:14" x14ac:dyDescent="0.35">
      <c r="A1568" s="113"/>
      <c r="B1568" s="119"/>
      <c r="C1568" s="119"/>
      <c r="D1568" s="185" t="e">
        <f>IF(ISBLANK(RTATimings[[#This Row],[Vehicle No.]]), VLOOKUP(RTATimings[[#This Row],[Rotation Group]], Table9[#All], 4, FALSE), VLOOKUP(RTATimings[[#This Row],[Vehicle No.]], VehLicense,2,FALSE))</f>
        <v>#N/A</v>
      </c>
      <c r="E1568" s="126"/>
      <c r="F1568" s="185" t="e">
        <f>VLOOKUP(RTATimings[[#This Row],[Route Code]], TrueRouteCodes[], 2, FALSE)</f>
        <v>#N/A</v>
      </c>
      <c r="H1568" s="194" t="str">
        <f>REPLACE(SUBSTITUTE(SUBSTITUTE(SUBSTITUTE(SUBSTITUTE(SUBSTITUTE(TRIM(RTATimings[[#This Row],[Dep Txt]]), ": ",":"), "a.m", "AM",1), "p.m", "PM"),"  AM"," AM"),"  PM", " PM"), 9,100,"")</f>
        <v/>
      </c>
      <c r="I1568" s="195" t="e">
        <f>TIMEVALUE(RTATimings[[#This Row],[Dep Tm Txt]])</f>
        <v>#VALUE!</v>
      </c>
      <c r="N15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69" spans="1:14" x14ac:dyDescent="0.35">
      <c r="A1569" s="113"/>
      <c r="B1569" s="119"/>
      <c r="C1569" s="119"/>
      <c r="D1569" s="185" t="e">
        <f>IF(ISBLANK(RTATimings[[#This Row],[Vehicle No.]]), VLOOKUP(RTATimings[[#This Row],[Rotation Group]], Table9[#All], 4, FALSE), VLOOKUP(RTATimings[[#This Row],[Vehicle No.]], VehLicense,2,FALSE))</f>
        <v>#N/A</v>
      </c>
      <c r="E1569" s="126"/>
      <c r="F1569" s="185" t="e">
        <f>VLOOKUP(RTATimings[[#This Row],[Route Code]], TrueRouteCodes[], 2, FALSE)</f>
        <v>#N/A</v>
      </c>
      <c r="H1569" s="194" t="str">
        <f>REPLACE(SUBSTITUTE(SUBSTITUTE(SUBSTITUTE(SUBSTITUTE(SUBSTITUTE(TRIM(RTATimings[[#This Row],[Dep Txt]]), ": ",":"), "a.m", "AM",1), "p.m", "PM"),"  AM"," AM"),"  PM", " PM"), 9,100,"")</f>
        <v/>
      </c>
      <c r="I1569" s="195" t="e">
        <f>TIMEVALUE(RTATimings[[#This Row],[Dep Tm Txt]])</f>
        <v>#VALUE!</v>
      </c>
      <c r="N15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70" spans="1:14" x14ac:dyDescent="0.35">
      <c r="A1570" s="113"/>
      <c r="B1570" s="119"/>
      <c r="C1570" s="119"/>
      <c r="D1570" s="185" t="e">
        <f>IF(ISBLANK(RTATimings[[#This Row],[Vehicle No.]]), VLOOKUP(RTATimings[[#This Row],[Rotation Group]], Table9[#All], 4, FALSE), VLOOKUP(RTATimings[[#This Row],[Vehicle No.]], VehLicense,2,FALSE))</f>
        <v>#N/A</v>
      </c>
      <c r="E1570" s="126"/>
      <c r="F1570" s="185" t="e">
        <f>VLOOKUP(RTATimings[[#This Row],[Route Code]], TrueRouteCodes[], 2, FALSE)</f>
        <v>#N/A</v>
      </c>
      <c r="H1570" s="194" t="str">
        <f>REPLACE(SUBSTITUTE(SUBSTITUTE(SUBSTITUTE(SUBSTITUTE(SUBSTITUTE(TRIM(RTATimings[[#This Row],[Dep Txt]]), ": ",":"), "a.m", "AM",1), "p.m", "PM"),"  AM"," AM"),"  PM", " PM"), 9,100,"")</f>
        <v/>
      </c>
      <c r="I1570" s="195" t="e">
        <f>TIMEVALUE(RTATimings[[#This Row],[Dep Tm Txt]])</f>
        <v>#VALUE!</v>
      </c>
      <c r="N15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71" spans="1:14" x14ac:dyDescent="0.35">
      <c r="A1571" s="113"/>
      <c r="B1571" s="119"/>
      <c r="C1571" s="119"/>
      <c r="D1571" s="185" t="e">
        <f>IF(ISBLANK(RTATimings[[#This Row],[Vehicle No.]]), VLOOKUP(RTATimings[[#This Row],[Rotation Group]], Table9[#All], 4, FALSE), VLOOKUP(RTATimings[[#This Row],[Vehicle No.]], VehLicense,2,FALSE))</f>
        <v>#N/A</v>
      </c>
      <c r="E1571" s="126"/>
      <c r="F1571" s="185" t="e">
        <f>VLOOKUP(RTATimings[[#This Row],[Route Code]], TrueRouteCodes[], 2, FALSE)</f>
        <v>#N/A</v>
      </c>
      <c r="H1571" s="194" t="str">
        <f>REPLACE(SUBSTITUTE(SUBSTITUTE(SUBSTITUTE(SUBSTITUTE(SUBSTITUTE(TRIM(RTATimings[[#This Row],[Dep Txt]]), ": ",":"), "a.m", "AM",1), "p.m", "PM"),"  AM"," AM"),"  PM", " PM"), 9,100,"")</f>
        <v/>
      </c>
      <c r="I1571" s="195" t="e">
        <f>TIMEVALUE(RTATimings[[#This Row],[Dep Tm Txt]])</f>
        <v>#VALUE!</v>
      </c>
      <c r="N15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72" spans="1:14" x14ac:dyDescent="0.35">
      <c r="A1572" s="113"/>
      <c r="B1572" s="119"/>
      <c r="C1572" s="119"/>
      <c r="D1572" s="185" t="e">
        <f>IF(ISBLANK(RTATimings[[#This Row],[Vehicle No.]]), VLOOKUP(RTATimings[[#This Row],[Rotation Group]], Table9[#All], 4, FALSE), VLOOKUP(RTATimings[[#This Row],[Vehicle No.]], VehLicense,2,FALSE))</f>
        <v>#N/A</v>
      </c>
      <c r="E1572" s="126"/>
      <c r="F1572" s="185" t="e">
        <f>VLOOKUP(RTATimings[[#This Row],[Route Code]], TrueRouteCodes[], 2, FALSE)</f>
        <v>#N/A</v>
      </c>
      <c r="H1572" s="194" t="str">
        <f>REPLACE(SUBSTITUTE(SUBSTITUTE(SUBSTITUTE(SUBSTITUTE(SUBSTITUTE(TRIM(RTATimings[[#This Row],[Dep Txt]]), ": ",":"), "a.m", "AM",1), "p.m", "PM"),"  AM"," AM"),"  PM", " PM"), 9,100,"")</f>
        <v/>
      </c>
      <c r="I1572" s="195" t="e">
        <f>TIMEVALUE(RTATimings[[#This Row],[Dep Tm Txt]])</f>
        <v>#VALUE!</v>
      </c>
      <c r="N15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73" spans="1:14" x14ac:dyDescent="0.35">
      <c r="A1573" s="113"/>
      <c r="B1573" s="119"/>
      <c r="C1573" s="119"/>
      <c r="D1573" s="185" t="e">
        <f>IF(ISBLANK(RTATimings[[#This Row],[Vehicle No.]]), VLOOKUP(RTATimings[[#This Row],[Rotation Group]], Table9[#All], 4, FALSE), VLOOKUP(RTATimings[[#This Row],[Vehicle No.]], VehLicense,2,FALSE))</f>
        <v>#N/A</v>
      </c>
      <c r="E1573" s="126"/>
      <c r="F1573" s="185" t="e">
        <f>VLOOKUP(RTATimings[[#This Row],[Route Code]], TrueRouteCodes[], 2, FALSE)</f>
        <v>#N/A</v>
      </c>
      <c r="H1573" s="194" t="str">
        <f>REPLACE(SUBSTITUTE(SUBSTITUTE(SUBSTITUTE(SUBSTITUTE(SUBSTITUTE(TRIM(RTATimings[[#This Row],[Dep Txt]]), ": ",":"), "a.m", "AM",1), "p.m", "PM"),"  AM"," AM"),"  PM", " PM"), 9,100,"")</f>
        <v/>
      </c>
      <c r="I1573" s="195" t="e">
        <f>TIMEVALUE(RTATimings[[#This Row],[Dep Tm Txt]])</f>
        <v>#VALUE!</v>
      </c>
      <c r="N15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74" spans="1:14" x14ac:dyDescent="0.35">
      <c r="A1574" s="113"/>
      <c r="B1574" s="119"/>
      <c r="C1574" s="119"/>
      <c r="D1574" s="185" t="e">
        <f>IF(ISBLANK(RTATimings[[#This Row],[Vehicle No.]]), VLOOKUP(RTATimings[[#This Row],[Rotation Group]], Table9[#All], 4, FALSE), VLOOKUP(RTATimings[[#This Row],[Vehicle No.]], VehLicense,2,FALSE))</f>
        <v>#N/A</v>
      </c>
      <c r="E1574" s="126"/>
      <c r="F1574" s="185" t="e">
        <f>VLOOKUP(RTATimings[[#This Row],[Route Code]], TrueRouteCodes[], 2, FALSE)</f>
        <v>#N/A</v>
      </c>
      <c r="H1574" s="194" t="str">
        <f>REPLACE(SUBSTITUTE(SUBSTITUTE(SUBSTITUTE(SUBSTITUTE(SUBSTITUTE(TRIM(RTATimings[[#This Row],[Dep Txt]]), ": ",":"), "a.m", "AM",1), "p.m", "PM"),"  AM"," AM"),"  PM", " PM"), 9,100,"")</f>
        <v/>
      </c>
      <c r="I1574" s="195" t="e">
        <f>TIMEVALUE(RTATimings[[#This Row],[Dep Tm Txt]])</f>
        <v>#VALUE!</v>
      </c>
      <c r="N15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75" spans="1:14" x14ac:dyDescent="0.35">
      <c r="A1575" s="113"/>
      <c r="B1575" s="119"/>
      <c r="C1575" s="119"/>
      <c r="D1575" s="185" t="e">
        <f>IF(ISBLANK(RTATimings[[#This Row],[Vehicle No.]]), VLOOKUP(RTATimings[[#This Row],[Rotation Group]], Table9[#All], 4, FALSE), VLOOKUP(RTATimings[[#This Row],[Vehicle No.]], VehLicense,2,FALSE))</f>
        <v>#N/A</v>
      </c>
      <c r="E1575" s="126"/>
      <c r="F1575" s="185" t="e">
        <f>VLOOKUP(RTATimings[[#This Row],[Route Code]], TrueRouteCodes[], 2, FALSE)</f>
        <v>#N/A</v>
      </c>
      <c r="H1575" s="194" t="str">
        <f>REPLACE(SUBSTITUTE(SUBSTITUTE(SUBSTITUTE(SUBSTITUTE(SUBSTITUTE(TRIM(RTATimings[[#This Row],[Dep Txt]]), ": ",":"), "a.m", "AM",1), "p.m", "PM"),"  AM"," AM"),"  PM", " PM"), 9,100,"")</f>
        <v/>
      </c>
      <c r="I1575" s="195" t="e">
        <f>TIMEVALUE(RTATimings[[#This Row],[Dep Tm Txt]])</f>
        <v>#VALUE!</v>
      </c>
      <c r="N15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76" spans="1:14" x14ac:dyDescent="0.35">
      <c r="A1576" s="113"/>
      <c r="B1576" s="119"/>
      <c r="C1576" s="119"/>
      <c r="D1576" s="185" t="e">
        <f>IF(ISBLANK(RTATimings[[#This Row],[Vehicle No.]]), VLOOKUP(RTATimings[[#This Row],[Rotation Group]], Table9[#All], 4, FALSE), VLOOKUP(RTATimings[[#This Row],[Vehicle No.]], VehLicense,2,FALSE))</f>
        <v>#N/A</v>
      </c>
      <c r="E1576" s="126"/>
      <c r="F1576" s="185" t="e">
        <f>VLOOKUP(RTATimings[[#This Row],[Route Code]], TrueRouteCodes[], 2, FALSE)</f>
        <v>#N/A</v>
      </c>
      <c r="H1576" s="194" t="str">
        <f>REPLACE(SUBSTITUTE(SUBSTITUTE(SUBSTITUTE(SUBSTITUTE(SUBSTITUTE(TRIM(RTATimings[[#This Row],[Dep Txt]]), ": ",":"), "a.m", "AM",1), "p.m", "PM"),"  AM"," AM"),"  PM", " PM"), 9,100,"")</f>
        <v/>
      </c>
      <c r="I1576" s="195" t="e">
        <f>TIMEVALUE(RTATimings[[#This Row],[Dep Tm Txt]])</f>
        <v>#VALUE!</v>
      </c>
      <c r="N15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77" spans="1:14" x14ac:dyDescent="0.35">
      <c r="A1577" s="113"/>
      <c r="B1577" s="119"/>
      <c r="C1577" s="119"/>
      <c r="D1577" s="185" t="e">
        <f>IF(ISBLANK(RTATimings[[#This Row],[Vehicle No.]]), VLOOKUP(RTATimings[[#This Row],[Rotation Group]], Table9[#All], 4, FALSE), VLOOKUP(RTATimings[[#This Row],[Vehicle No.]], VehLicense,2,FALSE))</f>
        <v>#N/A</v>
      </c>
      <c r="E1577" s="126"/>
      <c r="F1577" s="185" t="e">
        <f>VLOOKUP(RTATimings[[#This Row],[Route Code]], TrueRouteCodes[], 2, FALSE)</f>
        <v>#N/A</v>
      </c>
      <c r="H1577" s="194" t="str">
        <f>REPLACE(SUBSTITUTE(SUBSTITUTE(SUBSTITUTE(SUBSTITUTE(SUBSTITUTE(TRIM(RTATimings[[#This Row],[Dep Txt]]), ": ",":"), "a.m", "AM",1), "p.m", "PM"),"  AM"," AM"),"  PM", " PM"), 9,100,"")</f>
        <v/>
      </c>
      <c r="I1577" s="195" t="e">
        <f>TIMEVALUE(RTATimings[[#This Row],[Dep Tm Txt]])</f>
        <v>#VALUE!</v>
      </c>
      <c r="N15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78" spans="1:14" x14ac:dyDescent="0.35">
      <c r="A1578" s="113"/>
      <c r="B1578" s="119"/>
      <c r="C1578" s="119"/>
      <c r="D1578" s="185" t="e">
        <f>IF(ISBLANK(RTATimings[[#This Row],[Vehicle No.]]), VLOOKUP(RTATimings[[#This Row],[Rotation Group]], Table9[#All], 4, FALSE), VLOOKUP(RTATimings[[#This Row],[Vehicle No.]], VehLicense,2,FALSE))</f>
        <v>#N/A</v>
      </c>
      <c r="E1578" s="126"/>
      <c r="F1578" s="185" t="e">
        <f>VLOOKUP(RTATimings[[#This Row],[Route Code]], TrueRouteCodes[], 2, FALSE)</f>
        <v>#N/A</v>
      </c>
      <c r="H1578" s="194" t="str">
        <f>REPLACE(SUBSTITUTE(SUBSTITUTE(SUBSTITUTE(SUBSTITUTE(SUBSTITUTE(TRIM(RTATimings[[#This Row],[Dep Txt]]), ": ",":"), "a.m", "AM",1), "p.m", "PM"),"  AM"," AM"),"  PM", " PM"), 9,100,"")</f>
        <v/>
      </c>
      <c r="I1578" s="195" t="e">
        <f>TIMEVALUE(RTATimings[[#This Row],[Dep Tm Txt]])</f>
        <v>#VALUE!</v>
      </c>
      <c r="N15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79" spans="1:14" x14ac:dyDescent="0.35">
      <c r="A1579" s="113"/>
      <c r="B1579" s="119"/>
      <c r="C1579" s="119"/>
      <c r="D1579" s="185" t="e">
        <f>IF(ISBLANK(RTATimings[[#This Row],[Vehicle No.]]), VLOOKUP(RTATimings[[#This Row],[Rotation Group]], Table9[#All], 4, FALSE), VLOOKUP(RTATimings[[#This Row],[Vehicle No.]], VehLicense,2,FALSE))</f>
        <v>#N/A</v>
      </c>
      <c r="E1579" s="126"/>
      <c r="F1579" s="185" t="e">
        <f>VLOOKUP(RTATimings[[#This Row],[Route Code]], TrueRouteCodes[], 2, FALSE)</f>
        <v>#N/A</v>
      </c>
      <c r="H1579" s="194" t="str">
        <f>REPLACE(SUBSTITUTE(SUBSTITUTE(SUBSTITUTE(SUBSTITUTE(SUBSTITUTE(TRIM(RTATimings[[#This Row],[Dep Txt]]), ": ",":"), "a.m", "AM",1), "p.m", "PM"),"  AM"," AM"),"  PM", " PM"), 9,100,"")</f>
        <v/>
      </c>
      <c r="I1579" s="195" t="e">
        <f>TIMEVALUE(RTATimings[[#This Row],[Dep Tm Txt]])</f>
        <v>#VALUE!</v>
      </c>
      <c r="N15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80" spans="1:14" x14ac:dyDescent="0.35">
      <c r="A1580" s="113"/>
      <c r="B1580" s="119"/>
      <c r="C1580" s="119"/>
      <c r="D1580" s="185" t="e">
        <f>IF(ISBLANK(RTATimings[[#This Row],[Vehicle No.]]), VLOOKUP(RTATimings[[#This Row],[Rotation Group]], Table9[#All], 4, FALSE), VLOOKUP(RTATimings[[#This Row],[Vehicle No.]], VehLicense,2,FALSE))</f>
        <v>#N/A</v>
      </c>
      <c r="E1580" s="126"/>
      <c r="F1580" s="185" t="e">
        <f>VLOOKUP(RTATimings[[#This Row],[Route Code]], TrueRouteCodes[], 2, FALSE)</f>
        <v>#N/A</v>
      </c>
      <c r="H1580" s="194" t="str">
        <f>REPLACE(SUBSTITUTE(SUBSTITUTE(SUBSTITUTE(SUBSTITUTE(SUBSTITUTE(TRIM(RTATimings[[#This Row],[Dep Txt]]), ": ",":"), "a.m", "AM",1), "p.m", "PM"),"  AM"," AM"),"  PM", " PM"), 9,100,"")</f>
        <v/>
      </c>
      <c r="I1580" s="195" t="e">
        <f>TIMEVALUE(RTATimings[[#This Row],[Dep Tm Txt]])</f>
        <v>#VALUE!</v>
      </c>
      <c r="N15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81" spans="1:14" x14ac:dyDescent="0.35">
      <c r="A1581" s="113"/>
      <c r="B1581" s="119"/>
      <c r="C1581" s="119"/>
      <c r="D1581" s="185" t="e">
        <f>IF(ISBLANK(RTATimings[[#This Row],[Vehicle No.]]), VLOOKUP(RTATimings[[#This Row],[Rotation Group]], Table9[#All], 4, FALSE), VLOOKUP(RTATimings[[#This Row],[Vehicle No.]], VehLicense,2,FALSE))</f>
        <v>#N/A</v>
      </c>
      <c r="E1581" s="126"/>
      <c r="F1581" s="185" t="e">
        <f>VLOOKUP(RTATimings[[#This Row],[Route Code]], TrueRouteCodes[], 2, FALSE)</f>
        <v>#N/A</v>
      </c>
      <c r="H1581" s="194" t="str">
        <f>REPLACE(SUBSTITUTE(SUBSTITUTE(SUBSTITUTE(SUBSTITUTE(SUBSTITUTE(TRIM(RTATimings[[#This Row],[Dep Txt]]), ": ",":"), "a.m", "AM",1), "p.m", "PM"),"  AM"," AM"),"  PM", " PM"), 9,100,"")</f>
        <v/>
      </c>
      <c r="I1581" s="195" t="e">
        <f>TIMEVALUE(RTATimings[[#This Row],[Dep Tm Txt]])</f>
        <v>#VALUE!</v>
      </c>
      <c r="N15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82" spans="1:14" x14ac:dyDescent="0.35">
      <c r="A1582" s="113"/>
      <c r="B1582" s="119"/>
      <c r="C1582" s="119"/>
      <c r="D1582" s="185" t="e">
        <f>IF(ISBLANK(RTATimings[[#This Row],[Vehicle No.]]), VLOOKUP(RTATimings[[#This Row],[Rotation Group]], Table9[#All], 4, FALSE), VLOOKUP(RTATimings[[#This Row],[Vehicle No.]], VehLicense,2,FALSE))</f>
        <v>#N/A</v>
      </c>
      <c r="E1582" s="126"/>
      <c r="F1582" s="185" t="e">
        <f>VLOOKUP(RTATimings[[#This Row],[Route Code]], TrueRouteCodes[], 2, FALSE)</f>
        <v>#N/A</v>
      </c>
      <c r="H1582" s="194" t="str">
        <f>REPLACE(SUBSTITUTE(SUBSTITUTE(SUBSTITUTE(SUBSTITUTE(SUBSTITUTE(TRIM(RTATimings[[#This Row],[Dep Txt]]), ": ",":"), "a.m", "AM",1), "p.m", "PM"),"  AM"," AM"),"  PM", " PM"), 9,100,"")</f>
        <v/>
      </c>
      <c r="I1582" s="195" t="e">
        <f>TIMEVALUE(RTATimings[[#This Row],[Dep Tm Txt]])</f>
        <v>#VALUE!</v>
      </c>
      <c r="N15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83" spans="1:14" x14ac:dyDescent="0.35">
      <c r="A1583" s="113"/>
      <c r="B1583" s="119"/>
      <c r="C1583" s="119"/>
      <c r="D1583" s="185" t="e">
        <f>IF(ISBLANK(RTATimings[[#This Row],[Vehicle No.]]), VLOOKUP(RTATimings[[#This Row],[Rotation Group]], Table9[#All], 4, FALSE), VLOOKUP(RTATimings[[#This Row],[Vehicle No.]], VehLicense,2,FALSE))</f>
        <v>#N/A</v>
      </c>
      <c r="E1583" s="126"/>
      <c r="F1583" s="185" t="e">
        <f>VLOOKUP(RTATimings[[#This Row],[Route Code]], TrueRouteCodes[], 2, FALSE)</f>
        <v>#N/A</v>
      </c>
      <c r="H1583" s="194" t="str">
        <f>REPLACE(SUBSTITUTE(SUBSTITUTE(SUBSTITUTE(SUBSTITUTE(SUBSTITUTE(TRIM(RTATimings[[#This Row],[Dep Txt]]), ": ",":"), "a.m", "AM",1), "p.m", "PM"),"  AM"," AM"),"  PM", " PM"), 9,100,"")</f>
        <v/>
      </c>
      <c r="I1583" s="195" t="e">
        <f>TIMEVALUE(RTATimings[[#This Row],[Dep Tm Txt]])</f>
        <v>#VALUE!</v>
      </c>
      <c r="N15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84" spans="1:14" x14ac:dyDescent="0.35">
      <c r="A1584" s="113"/>
      <c r="B1584" s="119"/>
      <c r="C1584" s="119"/>
      <c r="D1584" s="185" t="e">
        <f>IF(ISBLANK(RTATimings[[#This Row],[Vehicle No.]]), VLOOKUP(RTATimings[[#This Row],[Rotation Group]], Table9[#All], 4, FALSE), VLOOKUP(RTATimings[[#This Row],[Vehicle No.]], VehLicense,2,FALSE))</f>
        <v>#N/A</v>
      </c>
      <c r="E1584" s="126"/>
      <c r="F1584" s="185" t="e">
        <f>VLOOKUP(RTATimings[[#This Row],[Route Code]], TrueRouteCodes[], 2, FALSE)</f>
        <v>#N/A</v>
      </c>
      <c r="H1584" s="194" t="str">
        <f>REPLACE(SUBSTITUTE(SUBSTITUTE(SUBSTITUTE(SUBSTITUTE(SUBSTITUTE(TRIM(RTATimings[[#This Row],[Dep Txt]]), ": ",":"), "a.m", "AM",1), "p.m", "PM"),"  AM"," AM"),"  PM", " PM"), 9,100,"")</f>
        <v/>
      </c>
      <c r="I1584" s="195" t="e">
        <f>TIMEVALUE(RTATimings[[#This Row],[Dep Tm Txt]])</f>
        <v>#VALUE!</v>
      </c>
      <c r="N15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85" spans="1:14" x14ac:dyDescent="0.35">
      <c r="A1585" s="113"/>
      <c r="B1585" s="119"/>
      <c r="C1585" s="119"/>
      <c r="D1585" s="185" t="e">
        <f>IF(ISBLANK(RTATimings[[#This Row],[Vehicle No.]]), VLOOKUP(RTATimings[[#This Row],[Rotation Group]], Table9[#All], 4, FALSE), VLOOKUP(RTATimings[[#This Row],[Vehicle No.]], VehLicense,2,FALSE))</f>
        <v>#N/A</v>
      </c>
      <c r="E1585" s="126"/>
      <c r="F1585" s="185" t="e">
        <f>VLOOKUP(RTATimings[[#This Row],[Route Code]], TrueRouteCodes[], 2, FALSE)</f>
        <v>#N/A</v>
      </c>
      <c r="H1585" s="194" t="str">
        <f>REPLACE(SUBSTITUTE(SUBSTITUTE(SUBSTITUTE(SUBSTITUTE(SUBSTITUTE(TRIM(RTATimings[[#This Row],[Dep Txt]]), ": ",":"), "a.m", "AM",1), "p.m", "PM"),"  AM"," AM"),"  PM", " PM"), 9,100,"")</f>
        <v/>
      </c>
      <c r="I1585" s="195" t="e">
        <f>TIMEVALUE(RTATimings[[#This Row],[Dep Tm Txt]])</f>
        <v>#VALUE!</v>
      </c>
      <c r="N15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86" spans="1:14" x14ac:dyDescent="0.35">
      <c r="A1586" s="113"/>
      <c r="B1586" s="119"/>
      <c r="C1586" s="119"/>
      <c r="D1586" s="185" t="e">
        <f>IF(ISBLANK(RTATimings[[#This Row],[Vehicle No.]]), VLOOKUP(RTATimings[[#This Row],[Rotation Group]], Table9[#All], 4, FALSE), VLOOKUP(RTATimings[[#This Row],[Vehicle No.]], VehLicense,2,FALSE))</f>
        <v>#N/A</v>
      </c>
      <c r="E1586" s="126"/>
      <c r="F1586" s="185" t="e">
        <f>VLOOKUP(RTATimings[[#This Row],[Route Code]], TrueRouteCodes[], 2, FALSE)</f>
        <v>#N/A</v>
      </c>
      <c r="H1586" s="194" t="str">
        <f>REPLACE(SUBSTITUTE(SUBSTITUTE(SUBSTITUTE(SUBSTITUTE(SUBSTITUTE(TRIM(RTATimings[[#This Row],[Dep Txt]]), ": ",":"), "a.m", "AM",1), "p.m", "PM"),"  AM"," AM"),"  PM", " PM"), 9,100,"")</f>
        <v/>
      </c>
      <c r="I1586" s="195" t="e">
        <f>TIMEVALUE(RTATimings[[#This Row],[Dep Tm Txt]])</f>
        <v>#VALUE!</v>
      </c>
      <c r="N15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87" spans="1:14" x14ac:dyDescent="0.35">
      <c r="A1587" s="113"/>
      <c r="B1587" s="119"/>
      <c r="C1587" s="119"/>
      <c r="D1587" s="185" t="e">
        <f>IF(ISBLANK(RTATimings[[#This Row],[Vehicle No.]]), VLOOKUP(RTATimings[[#This Row],[Rotation Group]], Table9[#All], 4, FALSE), VLOOKUP(RTATimings[[#This Row],[Vehicle No.]], VehLicense,2,FALSE))</f>
        <v>#N/A</v>
      </c>
      <c r="E1587" s="126"/>
      <c r="F1587" s="185" t="e">
        <f>VLOOKUP(RTATimings[[#This Row],[Route Code]], TrueRouteCodes[], 2, FALSE)</f>
        <v>#N/A</v>
      </c>
      <c r="H1587" s="194" t="str">
        <f>REPLACE(SUBSTITUTE(SUBSTITUTE(SUBSTITUTE(SUBSTITUTE(SUBSTITUTE(TRIM(RTATimings[[#This Row],[Dep Txt]]), ": ",":"), "a.m", "AM",1), "p.m", "PM"),"  AM"," AM"),"  PM", " PM"), 9,100,"")</f>
        <v/>
      </c>
      <c r="I1587" s="195" t="e">
        <f>TIMEVALUE(RTATimings[[#This Row],[Dep Tm Txt]])</f>
        <v>#VALUE!</v>
      </c>
      <c r="N15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88" spans="1:14" x14ac:dyDescent="0.35">
      <c r="A1588" s="113"/>
      <c r="B1588" s="119"/>
      <c r="C1588" s="119"/>
      <c r="D1588" s="185" t="e">
        <f>IF(ISBLANK(RTATimings[[#This Row],[Vehicle No.]]), VLOOKUP(RTATimings[[#This Row],[Rotation Group]], Table9[#All], 4, FALSE), VLOOKUP(RTATimings[[#This Row],[Vehicle No.]], VehLicense,2,FALSE))</f>
        <v>#N/A</v>
      </c>
      <c r="E1588" s="126"/>
      <c r="F1588" s="185" t="e">
        <f>VLOOKUP(RTATimings[[#This Row],[Route Code]], TrueRouteCodes[], 2, FALSE)</f>
        <v>#N/A</v>
      </c>
      <c r="H1588" s="194" t="str">
        <f>REPLACE(SUBSTITUTE(SUBSTITUTE(SUBSTITUTE(SUBSTITUTE(SUBSTITUTE(TRIM(RTATimings[[#This Row],[Dep Txt]]), ": ",":"), "a.m", "AM",1), "p.m", "PM"),"  AM"," AM"),"  PM", " PM"), 9,100,"")</f>
        <v/>
      </c>
      <c r="I1588" s="195" t="e">
        <f>TIMEVALUE(RTATimings[[#This Row],[Dep Tm Txt]])</f>
        <v>#VALUE!</v>
      </c>
      <c r="N15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89" spans="1:14" x14ac:dyDescent="0.35">
      <c r="A1589" s="113"/>
      <c r="B1589" s="119"/>
      <c r="C1589" s="119"/>
      <c r="D1589" s="185" t="e">
        <f>IF(ISBLANK(RTATimings[[#This Row],[Vehicle No.]]), VLOOKUP(RTATimings[[#This Row],[Rotation Group]], Table9[#All], 4, FALSE), VLOOKUP(RTATimings[[#This Row],[Vehicle No.]], VehLicense,2,FALSE))</f>
        <v>#N/A</v>
      </c>
      <c r="E1589" s="126"/>
      <c r="F1589" s="185" t="e">
        <f>VLOOKUP(RTATimings[[#This Row],[Route Code]], TrueRouteCodes[], 2, FALSE)</f>
        <v>#N/A</v>
      </c>
      <c r="H1589" s="194" t="str">
        <f>REPLACE(SUBSTITUTE(SUBSTITUTE(SUBSTITUTE(SUBSTITUTE(SUBSTITUTE(TRIM(RTATimings[[#This Row],[Dep Txt]]), ": ",":"), "a.m", "AM",1), "p.m", "PM"),"  AM"," AM"),"  PM", " PM"), 9,100,"")</f>
        <v/>
      </c>
      <c r="I1589" s="195" t="e">
        <f>TIMEVALUE(RTATimings[[#This Row],[Dep Tm Txt]])</f>
        <v>#VALUE!</v>
      </c>
      <c r="N15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90" spans="1:14" x14ac:dyDescent="0.35">
      <c r="A1590" s="113"/>
      <c r="B1590" s="119"/>
      <c r="C1590" s="119"/>
      <c r="D1590" s="185" t="e">
        <f>IF(ISBLANK(RTATimings[[#This Row],[Vehicle No.]]), VLOOKUP(RTATimings[[#This Row],[Rotation Group]], Table9[#All], 4, FALSE), VLOOKUP(RTATimings[[#This Row],[Vehicle No.]], VehLicense,2,FALSE))</f>
        <v>#N/A</v>
      </c>
      <c r="E1590" s="126"/>
      <c r="F1590" s="185" t="e">
        <f>VLOOKUP(RTATimings[[#This Row],[Route Code]], TrueRouteCodes[], 2, FALSE)</f>
        <v>#N/A</v>
      </c>
      <c r="H1590" s="194" t="str">
        <f>REPLACE(SUBSTITUTE(SUBSTITUTE(SUBSTITUTE(SUBSTITUTE(SUBSTITUTE(TRIM(RTATimings[[#This Row],[Dep Txt]]), ": ",":"), "a.m", "AM",1), "p.m", "PM"),"  AM"," AM"),"  PM", " PM"), 9,100,"")</f>
        <v/>
      </c>
      <c r="I1590" s="195" t="e">
        <f>TIMEVALUE(RTATimings[[#This Row],[Dep Tm Txt]])</f>
        <v>#VALUE!</v>
      </c>
      <c r="N15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91" spans="1:14" x14ac:dyDescent="0.35">
      <c r="A1591" s="113"/>
      <c r="B1591" s="119"/>
      <c r="C1591" s="119"/>
      <c r="D1591" s="185" t="e">
        <f>IF(ISBLANK(RTATimings[[#This Row],[Vehicle No.]]), VLOOKUP(RTATimings[[#This Row],[Rotation Group]], Table9[#All], 4, FALSE), VLOOKUP(RTATimings[[#This Row],[Vehicle No.]], VehLicense,2,FALSE))</f>
        <v>#N/A</v>
      </c>
      <c r="E1591" s="126"/>
      <c r="F1591" s="185" t="e">
        <f>VLOOKUP(RTATimings[[#This Row],[Route Code]], TrueRouteCodes[], 2, FALSE)</f>
        <v>#N/A</v>
      </c>
      <c r="H1591" s="194" t="str">
        <f>REPLACE(SUBSTITUTE(SUBSTITUTE(SUBSTITUTE(SUBSTITUTE(SUBSTITUTE(TRIM(RTATimings[[#This Row],[Dep Txt]]), ": ",":"), "a.m", "AM",1), "p.m", "PM"),"  AM"," AM"),"  PM", " PM"), 9,100,"")</f>
        <v/>
      </c>
      <c r="I1591" s="195" t="e">
        <f>TIMEVALUE(RTATimings[[#This Row],[Dep Tm Txt]])</f>
        <v>#VALUE!</v>
      </c>
      <c r="N15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92" spans="1:14" x14ac:dyDescent="0.35">
      <c r="A1592" s="113"/>
      <c r="B1592" s="119"/>
      <c r="C1592" s="119"/>
      <c r="D1592" s="185" t="e">
        <f>IF(ISBLANK(RTATimings[[#This Row],[Vehicle No.]]), VLOOKUP(RTATimings[[#This Row],[Rotation Group]], Table9[#All], 4, FALSE), VLOOKUP(RTATimings[[#This Row],[Vehicle No.]], VehLicense,2,FALSE))</f>
        <v>#N/A</v>
      </c>
      <c r="E1592" s="126"/>
      <c r="F1592" s="185" t="e">
        <f>VLOOKUP(RTATimings[[#This Row],[Route Code]], TrueRouteCodes[], 2, FALSE)</f>
        <v>#N/A</v>
      </c>
      <c r="H1592" s="194" t="str">
        <f>REPLACE(SUBSTITUTE(SUBSTITUTE(SUBSTITUTE(SUBSTITUTE(SUBSTITUTE(TRIM(RTATimings[[#This Row],[Dep Txt]]), ": ",":"), "a.m", "AM",1), "p.m", "PM"),"  AM"," AM"),"  PM", " PM"), 9,100,"")</f>
        <v/>
      </c>
      <c r="I1592" s="195" t="e">
        <f>TIMEVALUE(RTATimings[[#This Row],[Dep Tm Txt]])</f>
        <v>#VALUE!</v>
      </c>
      <c r="N15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93" spans="1:14" x14ac:dyDescent="0.35">
      <c r="A1593" s="113"/>
      <c r="B1593" s="119"/>
      <c r="C1593" s="119"/>
      <c r="D1593" s="185" t="e">
        <f>IF(ISBLANK(RTATimings[[#This Row],[Vehicle No.]]), VLOOKUP(RTATimings[[#This Row],[Rotation Group]], Table9[#All], 4, FALSE), VLOOKUP(RTATimings[[#This Row],[Vehicle No.]], VehLicense,2,FALSE))</f>
        <v>#N/A</v>
      </c>
      <c r="E1593" s="126"/>
      <c r="F1593" s="185" t="e">
        <f>VLOOKUP(RTATimings[[#This Row],[Route Code]], TrueRouteCodes[], 2, FALSE)</f>
        <v>#N/A</v>
      </c>
      <c r="H1593" s="194" t="str">
        <f>REPLACE(SUBSTITUTE(SUBSTITUTE(SUBSTITUTE(SUBSTITUTE(SUBSTITUTE(TRIM(RTATimings[[#This Row],[Dep Txt]]), ": ",":"), "a.m", "AM",1), "p.m", "PM"),"  AM"," AM"),"  PM", " PM"), 9,100,"")</f>
        <v/>
      </c>
      <c r="I1593" s="195" t="e">
        <f>TIMEVALUE(RTATimings[[#This Row],[Dep Tm Txt]])</f>
        <v>#VALUE!</v>
      </c>
      <c r="N15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94" spans="1:14" x14ac:dyDescent="0.35">
      <c r="A1594" s="113"/>
      <c r="B1594" s="119"/>
      <c r="C1594" s="119"/>
      <c r="D1594" s="185" t="e">
        <f>IF(ISBLANK(RTATimings[[#This Row],[Vehicle No.]]), VLOOKUP(RTATimings[[#This Row],[Rotation Group]], Table9[#All], 4, FALSE), VLOOKUP(RTATimings[[#This Row],[Vehicle No.]], VehLicense,2,FALSE))</f>
        <v>#N/A</v>
      </c>
      <c r="E1594" s="126"/>
      <c r="F1594" s="185" t="e">
        <f>VLOOKUP(RTATimings[[#This Row],[Route Code]], TrueRouteCodes[], 2, FALSE)</f>
        <v>#N/A</v>
      </c>
      <c r="H1594" s="194" t="str">
        <f>REPLACE(SUBSTITUTE(SUBSTITUTE(SUBSTITUTE(SUBSTITUTE(SUBSTITUTE(TRIM(RTATimings[[#This Row],[Dep Txt]]), ": ",":"), "a.m", "AM",1), "p.m", "PM"),"  AM"," AM"),"  PM", " PM"), 9,100,"")</f>
        <v/>
      </c>
      <c r="I1594" s="195" t="e">
        <f>TIMEVALUE(RTATimings[[#This Row],[Dep Tm Txt]])</f>
        <v>#VALUE!</v>
      </c>
      <c r="N15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95" spans="1:14" x14ac:dyDescent="0.35">
      <c r="A1595" s="113"/>
      <c r="B1595" s="119"/>
      <c r="C1595" s="119"/>
      <c r="D1595" s="185" t="e">
        <f>IF(ISBLANK(RTATimings[[#This Row],[Vehicle No.]]), VLOOKUP(RTATimings[[#This Row],[Rotation Group]], Table9[#All], 4, FALSE), VLOOKUP(RTATimings[[#This Row],[Vehicle No.]], VehLicense,2,FALSE))</f>
        <v>#N/A</v>
      </c>
      <c r="E1595" s="126"/>
      <c r="F1595" s="185" t="e">
        <f>VLOOKUP(RTATimings[[#This Row],[Route Code]], TrueRouteCodes[], 2, FALSE)</f>
        <v>#N/A</v>
      </c>
      <c r="H1595" s="194" t="str">
        <f>REPLACE(SUBSTITUTE(SUBSTITUTE(SUBSTITUTE(SUBSTITUTE(SUBSTITUTE(TRIM(RTATimings[[#This Row],[Dep Txt]]), ": ",":"), "a.m", "AM",1), "p.m", "PM"),"  AM"," AM"),"  PM", " PM"), 9,100,"")</f>
        <v/>
      </c>
      <c r="I1595" s="195" t="e">
        <f>TIMEVALUE(RTATimings[[#This Row],[Dep Tm Txt]])</f>
        <v>#VALUE!</v>
      </c>
      <c r="N15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96" spans="1:14" x14ac:dyDescent="0.35">
      <c r="A1596" s="113"/>
      <c r="B1596" s="119"/>
      <c r="C1596" s="119"/>
      <c r="D1596" s="185" t="e">
        <f>IF(ISBLANK(RTATimings[[#This Row],[Vehicle No.]]), VLOOKUP(RTATimings[[#This Row],[Rotation Group]], Table9[#All], 4, FALSE), VLOOKUP(RTATimings[[#This Row],[Vehicle No.]], VehLicense,2,FALSE))</f>
        <v>#N/A</v>
      </c>
      <c r="E1596" s="126"/>
      <c r="F1596" s="185" t="e">
        <f>VLOOKUP(RTATimings[[#This Row],[Route Code]], TrueRouteCodes[], 2, FALSE)</f>
        <v>#N/A</v>
      </c>
      <c r="H1596" s="194" t="str">
        <f>REPLACE(SUBSTITUTE(SUBSTITUTE(SUBSTITUTE(SUBSTITUTE(SUBSTITUTE(TRIM(RTATimings[[#This Row],[Dep Txt]]), ": ",":"), "a.m", "AM",1), "p.m", "PM"),"  AM"," AM"),"  PM", " PM"), 9,100,"")</f>
        <v/>
      </c>
      <c r="I1596" s="195" t="e">
        <f>TIMEVALUE(RTATimings[[#This Row],[Dep Tm Txt]])</f>
        <v>#VALUE!</v>
      </c>
      <c r="N15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97" spans="1:14" x14ac:dyDescent="0.35">
      <c r="A1597" s="113"/>
      <c r="B1597" s="119"/>
      <c r="C1597" s="119"/>
      <c r="D1597" s="185" t="e">
        <f>IF(ISBLANK(RTATimings[[#This Row],[Vehicle No.]]), VLOOKUP(RTATimings[[#This Row],[Rotation Group]], Table9[#All], 4, FALSE), VLOOKUP(RTATimings[[#This Row],[Vehicle No.]], VehLicense,2,FALSE))</f>
        <v>#N/A</v>
      </c>
      <c r="E1597" s="126"/>
      <c r="F1597" s="185" t="e">
        <f>VLOOKUP(RTATimings[[#This Row],[Route Code]], TrueRouteCodes[], 2, FALSE)</f>
        <v>#N/A</v>
      </c>
      <c r="H1597" s="194" t="str">
        <f>REPLACE(SUBSTITUTE(SUBSTITUTE(SUBSTITUTE(SUBSTITUTE(SUBSTITUTE(TRIM(RTATimings[[#This Row],[Dep Txt]]), ": ",":"), "a.m", "AM",1), "p.m", "PM"),"  AM"," AM"),"  PM", " PM"), 9,100,"")</f>
        <v/>
      </c>
      <c r="I1597" s="195" t="e">
        <f>TIMEVALUE(RTATimings[[#This Row],[Dep Tm Txt]])</f>
        <v>#VALUE!</v>
      </c>
      <c r="N15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98" spans="1:14" x14ac:dyDescent="0.35">
      <c r="A1598" s="113"/>
      <c r="B1598" s="119"/>
      <c r="C1598" s="119"/>
      <c r="D1598" s="185" t="e">
        <f>IF(ISBLANK(RTATimings[[#This Row],[Vehicle No.]]), VLOOKUP(RTATimings[[#This Row],[Rotation Group]], Table9[#All], 4, FALSE), VLOOKUP(RTATimings[[#This Row],[Vehicle No.]], VehLicense,2,FALSE))</f>
        <v>#N/A</v>
      </c>
      <c r="E1598" s="126"/>
      <c r="F1598" s="185" t="e">
        <f>VLOOKUP(RTATimings[[#This Row],[Route Code]], TrueRouteCodes[], 2, FALSE)</f>
        <v>#N/A</v>
      </c>
      <c r="H1598" s="194" t="str">
        <f>REPLACE(SUBSTITUTE(SUBSTITUTE(SUBSTITUTE(SUBSTITUTE(SUBSTITUTE(TRIM(RTATimings[[#This Row],[Dep Txt]]), ": ",":"), "a.m", "AM",1), "p.m", "PM"),"  AM"," AM"),"  PM", " PM"), 9,100,"")</f>
        <v/>
      </c>
      <c r="I1598" s="195" t="e">
        <f>TIMEVALUE(RTATimings[[#This Row],[Dep Tm Txt]])</f>
        <v>#VALUE!</v>
      </c>
      <c r="N15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599" spans="1:14" x14ac:dyDescent="0.35">
      <c r="A1599" s="113"/>
      <c r="B1599" s="119"/>
      <c r="C1599" s="119"/>
      <c r="D1599" s="185" t="e">
        <f>IF(ISBLANK(RTATimings[[#This Row],[Vehicle No.]]), VLOOKUP(RTATimings[[#This Row],[Rotation Group]], Table9[#All], 4, FALSE), VLOOKUP(RTATimings[[#This Row],[Vehicle No.]], VehLicense,2,FALSE))</f>
        <v>#N/A</v>
      </c>
      <c r="E1599" s="126"/>
      <c r="F1599" s="185" t="e">
        <f>VLOOKUP(RTATimings[[#This Row],[Route Code]], TrueRouteCodes[], 2, FALSE)</f>
        <v>#N/A</v>
      </c>
      <c r="H1599" s="194" t="str">
        <f>REPLACE(SUBSTITUTE(SUBSTITUTE(SUBSTITUTE(SUBSTITUTE(SUBSTITUTE(TRIM(RTATimings[[#This Row],[Dep Txt]]), ": ",":"), "a.m", "AM",1), "p.m", "PM"),"  AM"," AM"),"  PM", " PM"), 9,100,"")</f>
        <v/>
      </c>
      <c r="I1599" s="195" t="e">
        <f>TIMEVALUE(RTATimings[[#This Row],[Dep Tm Txt]])</f>
        <v>#VALUE!</v>
      </c>
      <c r="N15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00" spans="1:14" x14ac:dyDescent="0.35">
      <c r="A1600" s="113"/>
      <c r="B1600" s="119"/>
      <c r="C1600" s="119"/>
      <c r="D1600" s="185" t="e">
        <f>IF(ISBLANK(RTATimings[[#This Row],[Vehicle No.]]), VLOOKUP(RTATimings[[#This Row],[Rotation Group]], Table9[#All], 4, FALSE), VLOOKUP(RTATimings[[#This Row],[Vehicle No.]], VehLicense,2,FALSE))</f>
        <v>#N/A</v>
      </c>
      <c r="E1600" s="126"/>
      <c r="F1600" s="185" t="e">
        <f>VLOOKUP(RTATimings[[#This Row],[Route Code]], TrueRouteCodes[], 2, FALSE)</f>
        <v>#N/A</v>
      </c>
      <c r="H1600" s="194" t="str">
        <f>REPLACE(SUBSTITUTE(SUBSTITUTE(SUBSTITUTE(SUBSTITUTE(SUBSTITUTE(TRIM(RTATimings[[#This Row],[Dep Txt]]), ": ",":"), "a.m", "AM",1), "p.m", "PM"),"  AM"," AM"),"  PM", " PM"), 9,100,"")</f>
        <v/>
      </c>
      <c r="I1600" s="195" t="e">
        <f>TIMEVALUE(RTATimings[[#This Row],[Dep Tm Txt]])</f>
        <v>#VALUE!</v>
      </c>
      <c r="N16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01" spans="1:14" x14ac:dyDescent="0.35">
      <c r="A1601" s="113"/>
      <c r="B1601" s="119"/>
      <c r="C1601" s="119"/>
      <c r="D1601" s="185" t="e">
        <f>IF(ISBLANK(RTATimings[[#This Row],[Vehicle No.]]), VLOOKUP(RTATimings[[#This Row],[Rotation Group]], Table9[#All], 4, FALSE), VLOOKUP(RTATimings[[#This Row],[Vehicle No.]], VehLicense,2,FALSE))</f>
        <v>#N/A</v>
      </c>
      <c r="E1601" s="126"/>
      <c r="F1601" s="185" t="e">
        <f>VLOOKUP(RTATimings[[#This Row],[Route Code]], TrueRouteCodes[], 2, FALSE)</f>
        <v>#N/A</v>
      </c>
      <c r="H1601" s="194" t="str">
        <f>REPLACE(SUBSTITUTE(SUBSTITUTE(SUBSTITUTE(SUBSTITUTE(SUBSTITUTE(TRIM(RTATimings[[#This Row],[Dep Txt]]), ": ",":"), "a.m", "AM",1), "p.m", "PM"),"  AM"," AM"),"  PM", " PM"), 9,100,"")</f>
        <v/>
      </c>
      <c r="I1601" s="195" t="e">
        <f>TIMEVALUE(RTATimings[[#This Row],[Dep Tm Txt]])</f>
        <v>#VALUE!</v>
      </c>
      <c r="N16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02" spans="1:14" x14ac:dyDescent="0.35">
      <c r="A1602" s="113"/>
      <c r="B1602" s="119"/>
      <c r="C1602" s="119"/>
      <c r="D1602" s="185" t="e">
        <f>IF(ISBLANK(RTATimings[[#This Row],[Vehicle No.]]), VLOOKUP(RTATimings[[#This Row],[Rotation Group]], Table9[#All], 4, FALSE), VLOOKUP(RTATimings[[#This Row],[Vehicle No.]], VehLicense,2,FALSE))</f>
        <v>#N/A</v>
      </c>
      <c r="E1602" s="126"/>
      <c r="F1602" s="185" t="e">
        <f>VLOOKUP(RTATimings[[#This Row],[Route Code]], TrueRouteCodes[], 2, FALSE)</f>
        <v>#N/A</v>
      </c>
      <c r="H1602" s="194" t="str">
        <f>REPLACE(SUBSTITUTE(SUBSTITUTE(SUBSTITUTE(SUBSTITUTE(SUBSTITUTE(TRIM(RTATimings[[#This Row],[Dep Txt]]), ": ",":"), "a.m", "AM",1), "p.m", "PM"),"  AM"," AM"),"  PM", " PM"), 9,100,"")</f>
        <v/>
      </c>
      <c r="I1602" s="195" t="e">
        <f>TIMEVALUE(RTATimings[[#This Row],[Dep Tm Txt]])</f>
        <v>#VALUE!</v>
      </c>
      <c r="N16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03" spans="1:14" x14ac:dyDescent="0.35">
      <c r="A1603" s="113"/>
      <c r="B1603" s="119"/>
      <c r="C1603" s="119"/>
      <c r="D1603" s="185" t="e">
        <f>IF(ISBLANK(RTATimings[[#This Row],[Vehicle No.]]), VLOOKUP(RTATimings[[#This Row],[Rotation Group]], Table9[#All], 4, FALSE), VLOOKUP(RTATimings[[#This Row],[Vehicle No.]], VehLicense,2,FALSE))</f>
        <v>#N/A</v>
      </c>
      <c r="E1603" s="126"/>
      <c r="F1603" s="185" t="e">
        <f>VLOOKUP(RTATimings[[#This Row],[Route Code]], TrueRouteCodes[], 2, FALSE)</f>
        <v>#N/A</v>
      </c>
      <c r="H1603" s="194" t="str">
        <f>REPLACE(SUBSTITUTE(SUBSTITUTE(SUBSTITUTE(SUBSTITUTE(SUBSTITUTE(TRIM(RTATimings[[#This Row],[Dep Txt]]), ": ",":"), "a.m", "AM",1), "p.m", "PM"),"  AM"," AM"),"  PM", " PM"), 9,100,"")</f>
        <v/>
      </c>
      <c r="I1603" s="195" t="e">
        <f>TIMEVALUE(RTATimings[[#This Row],[Dep Tm Txt]])</f>
        <v>#VALUE!</v>
      </c>
      <c r="N16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04" spans="1:14" x14ac:dyDescent="0.35">
      <c r="A1604" s="113"/>
      <c r="B1604" s="119"/>
      <c r="C1604" s="119"/>
      <c r="D1604" s="185" t="e">
        <f>IF(ISBLANK(RTATimings[[#This Row],[Vehicle No.]]), VLOOKUP(RTATimings[[#This Row],[Rotation Group]], Table9[#All], 4, FALSE), VLOOKUP(RTATimings[[#This Row],[Vehicle No.]], VehLicense,2,FALSE))</f>
        <v>#N/A</v>
      </c>
      <c r="E1604" s="126"/>
      <c r="F1604" s="185" t="e">
        <f>VLOOKUP(RTATimings[[#This Row],[Route Code]], TrueRouteCodes[], 2, FALSE)</f>
        <v>#N/A</v>
      </c>
      <c r="H1604" s="194" t="str">
        <f>REPLACE(SUBSTITUTE(SUBSTITUTE(SUBSTITUTE(SUBSTITUTE(SUBSTITUTE(TRIM(RTATimings[[#This Row],[Dep Txt]]), ": ",":"), "a.m", "AM",1), "p.m", "PM"),"  AM"," AM"),"  PM", " PM"), 9,100,"")</f>
        <v/>
      </c>
      <c r="I1604" s="195" t="e">
        <f>TIMEVALUE(RTATimings[[#This Row],[Dep Tm Txt]])</f>
        <v>#VALUE!</v>
      </c>
      <c r="N16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05" spans="1:14" x14ac:dyDescent="0.35">
      <c r="A1605" s="113"/>
      <c r="B1605" s="119"/>
      <c r="C1605" s="119"/>
      <c r="D1605" s="185" t="e">
        <f>IF(ISBLANK(RTATimings[[#This Row],[Vehicle No.]]), VLOOKUP(RTATimings[[#This Row],[Rotation Group]], Table9[#All], 4, FALSE), VLOOKUP(RTATimings[[#This Row],[Vehicle No.]], VehLicense,2,FALSE))</f>
        <v>#N/A</v>
      </c>
      <c r="E1605" s="126"/>
      <c r="F1605" s="185" t="e">
        <f>VLOOKUP(RTATimings[[#This Row],[Route Code]], TrueRouteCodes[], 2, FALSE)</f>
        <v>#N/A</v>
      </c>
      <c r="H1605" s="194" t="str">
        <f>REPLACE(SUBSTITUTE(SUBSTITUTE(SUBSTITUTE(SUBSTITUTE(SUBSTITUTE(TRIM(RTATimings[[#This Row],[Dep Txt]]), ": ",":"), "a.m", "AM",1), "p.m", "PM"),"  AM"," AM"),"  PM", " PM"), 9,100,"")</f>
        <v/>
      </c>
      <c r="I1605" s="195" t="e">
        <f>TIMEVALUE(RTATimings[[#This Row],[Dep Tm Txt]])</f>
        <v>#VALUE!</v>
      </c>
      <c r="N16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06" spans="1:14" x14ac:dyDescent="0.35">
      <c r="A1606" s="113"/>
      <c r="B1606" s="119"/>
      <c r="C1606" s="119"/>
      <c r="D1606" s="185" t="e">
        <f>IF(ISBLANK(RTATimings[[#This Row],[Vehicle No.]]), VLOOKUP(RTATimings[[#This Row],[Rotation Group]], Table9[#All], 4, FALSE), VLOOKUP(RTATimings[[#This Row],[Vehicle No.]], VehLicense,2,FALSE))</f>
        <v>#N/A</v>
      </c>
      <c r="E1606" s="126"/>
      <c r="F1606" s="185" t="e">
        <f>VLOOKUP(RTATimings[[#This Row],[Route Code]], TrueRouteCodes[], 2, FALSE)</f>
        <v>#N/A</v>
      </c>
      <c r="H1606" s="194" t="str">
        <f>REPLACE(SUBSTITUTE(SUBSTITUTE(SUBSTITUTE(SUBSTITUTE(SUBSTITUTE(TRIM(RTATimings[[#This Row],[Dep Txt]]), ": ",":"), "a.m", "AM",1), "p.m", "PM"),"  AM"," AM"),"  PM", " PM"), 9,100,"")</f>
        <v/>
      </c>
      <c r="I1606" s="195" t="e">
        <f>TIMEVALUE(RTATimings[[#This Row],[Dep Tm Txt]])</f>
        <v>#VALUE!</v>
      </c>
      <c r="N16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07" spans="1:14" x14ac:dyDescent="0.35">
      <c r="A1607" s="113"/>
      <c r="B1607" s="119"/>
      <c r="C1607" s="119"/>
      <c r="D1607" s="185" t="e">
        <f>IF(ISBLANK(RTATimings[[#This Row],[Vehicle No.]]), VLOOKUP(RTATimings[[#This Row],[Rotation Group]], Table9[#All], 4, FALSE), VLOOKUP(RTATimings[[#This Row],[Vehicle No.]], VehLicense,2,FALSE))</f>
        <v>#N/A</v>
      </c>
      <c r="E1607" s="126"/>
      <c r="F1607" s="185" t="e">
        <f>VLOOKUP(RTATimings[[#This Row],[Route Code]], TrueRouteCodes[], 2, FALSE)</f>
        <v>#N/A</v>
      </c>
      <c r="H1607" s="194" t="str">
        <f>REPLACE(SUBSTITUTE(SUBSTITUTE(SUBSTITUTE(SUBSTITUTE(SUBSTITUTE(TRIM(RTATimings[[#This Row],[Dep Txt]]), ": ",":"), "a.m", "AM",1), "p.m", "PM"),"  AM"," AM"),"  PM", " PM"), 9,100,"")</f>
        <v/>
      </c>
      <c r="I1607" s="195" t="e">
        <f>TIMEVALUE(RTATimings[[#This Row],[Dep Tm Txt]])</f>
        <v>#VALUE!</v>
      </c>
      <c r="N16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08" spans="1:14" x14ac:dyDescent="0.35">
      <c r="A1608" s="113"/>
      <c r="B1608" s="119"/>
      <c r="C1608" s="119"/>
      <c r="D1608" s="185" t="e">
        <f>IF(ISBLANK(RTATimings[[#This Row],[Vehicle No.]]), VLOOKUP(RTATimings[[#This Row],[Rotation Group]], Table9[#All], 4, FALSE), VLOOKUP(RTATimings[[#This Row],[Vehicle No.]], VehLicense,2,FALSE))</f>
        <v>#N/A</v>
      </c>
      <c r="E1608" s="126"/>
      <c r="F1608" s="185" t="e">
        <f>VLOOKUP(RTATimings[[#This Row],[Route Code]], TrueRouteCodes[], 2, FALSE)</f>
        <v>#N/A</v>
      </c>
      <c r="H1608" s="194" t="str">
        <f>REPLACE(SUBSTITUTE(SUBSTITUTE(SUBSTITUTE(SUBSTITUTE(SUBSTITUTE(TRIM(RTATimings[[#This Row],[Dep Txt]]), ": ",":"), "a.m", "AM",1), "p.m", "PM"),"  AM"," AM"),"  PM", " PM"), 9,100,"")</f>
        <v/>
      </c>
      <c r="I1608" s="195" t="e">
        <f>TIMEVALUE(RTATimings[[#This Row],[Dep Tm Txt]])</f>
        <v>#VALUE!</v>
      </c>
      <c r="N16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09" spans="1:14" x14ac:dyDescent="0.35">
      <c r="A1609" s="113"/>
      <c r="B1609" s="119"/>
      <c r="C1609" s="119"/>
      <c r="D1609" s="185" t="e">
        <f>IF(ISBLANK(RTATimings[[#This Row],[Vehicle No.]]), VLOOKUP(RTATimings[[#This Row],[Rotation Group]], Table9[#All], 4, FALSE), VLOOKUP(RTATimings[[#This Row],[Vehicle No.]], VehLicense,2,FALSE))</f>
        <v>#N/A</v>
      </c>
      <c r="E1609" s="126"/>
      <c r="F1609" s="185" t="e">
        <f>VLOOKUP(RTATimings[[#This Row],[Route Code]], TrueRouteCodes[], 2, FALSE)</f>
        <v>#N/A</v>
      </c>
      <c r="H1609" s="194" t="str">
        <f>REPLACE(SUBSTITUTE(SUBSTITUTE(SUBSTITUTE(SUBSTITUTE(SUBSTITUTE(TRIM(RTATimings[[#This Row],[Dep Txt]]), ": ",":"), "a.m", "AM",1), "p.m", "PM"),"  AM"," AM"),"  PM", " PM"), 9,100,"")</f>
        <v/>
      </c>
      <c r="I1609" s="195" t="e">
        <f>TIMEVALUE(RTATimings[[#This Row],[Dep Tm Txt]])</f>
        <v>#VALUE!</v>
      </c>
      <c r="N16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10" spans="1:14" x14ac:dyDescent="0.35">
      <c r="A1610" s="113"/>
      <c r="B1610" s="119"/>
      <c r="C1610" s="119"/>
      <c r="D1610" s="185" t="e">
        <f>IF(ISBLANK(RTATimings[[#This Row],[Vehicle No.]]), VLOOKUP(RTATimings[[#This Row],[Rotation Group]], Table9[#All], 4, FALSE), VLOOKUP(RTATimings[[#This Row],[Vehicle No.]], VehLicense,2,FALSE))</f>
        <v>#N/A</v>
      </c>
      <c r="E1610" s="126"/>
      <c r="F1610" s="185" t="e">
        <f>VLOOKUP(RTATimings[[#This Row],[Route Code]], TrueRouteCodes[], 2, FALSE)</f>
        <v>#N/A</v>
      </c>
      <c r="H1610" s="194" t="str">
        <f>REPLACE(SUBSTITUTE(SUBSTITUTE(SUBSTITUTE(SUBSTITUTE(SUBSTITUTE(TRIM(RTATimings[[#This Row],[Dep Txt]]), ": ",":"), "a.m", "AM",1), "p.m", "PM"),"  AM"," AM"),"  PM", " PM"), 9,100,"")</f>
        <v/>
      </c>
      <c r="I1610" s="195" t="e">
        <f>TIMEVALUE(RTATimings[[#This Row],[Dep Tm Txt]])</f>
        <v>#VALUE!</v>
      </c>
      <c r="N16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11" spans="1:14" x14ac:dyDescent="0.35">
      <c r="A1611" s="113"/>
      <c r="B1611" s="119"/>
      <c r="C1611" s="119"/>
      <c r="D1611" s="185" t="e">
        <f>IF(ISBLANK(RTATimings[[#This Row],[Vehicle No.]]), VLOOKUP(RTATimings[[#This Row],[Rotation Group]], Table9[#All], 4, FALSE), VLOOKUP(RTATimings[[#This Row],[Vehicle No.]], VehLicense,2,FALSE))</f>
        <v>#N/A</v>
      </c>
      <c r="E1611" s="126"/>
      <c r="F1611" s="185" t="e">
        <f>VLOOKUP(RTATimings[[#This Row],[Route Code]], TrueRouteCodes[], 2, FALSE)</f>
        <v>#N/A</v>
      </c>
      <c r="H1611" s="194" t="str">
        <f>REPLACE(SUBSTITUTE(SUBSTITUTE(SUBSTITUTE(SUBSTITUTE(SUBSTITUTE(TRIM(RTATimings[[#This Row],[Dep Txt]]), ": ",":"), "a.m", "AM",1), "p.m", "PM"),"  AM"," AM"),"  PM", " PM"), 9,100,"")</f>
        <v/>
      </c>
      <c r="I1611" s="195" t="e">
        <f>TIMEVALUE(RTATimings[[#This Row],[Dep Tm Txt]])</f>
        <v>#VALUE!</v>
      </c>
      <c r="N16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12" spans="1:14" x14ac:dyDescent="0.35">
      <c r="A1612" s="113"/>
      <c r="B1612" s="119"/>
      <c r="C1612" s="119"/>
      <c r="D1612" s="185" t="e">
        <f>IF(ISBLANK(RTATimings[[#This Row],[Vehicle No.]]), VLOOKUP(RTATimings[[#This Row],[Rotation Group]], Table9[#All], 4, FALSE), VLOOKUP(RTATimings[[#This Row],[Vehicle No.]], VehLicense,2,FALSE))</f>
        <v>#N/A</v>
      </c>
      <c r="E1612" s="126"/>
      <c r="F1612" s="185" t="e">
        <f>VLOOKUP(RTATimings[[#This Row],[Route Code]], TrueRouteCodes[], 2, FALSE)</f>
        <v>#N/A</v>
      </c>
      <c r="H1612" s="194" t="str">
        <f>REPLACE(SUBSTITUTE(SUBSTITUTE(SUBSTITUTE(SUBSTITUTE(SUBSTITUTE(TRIM(RTATimings[[#This Row],[Dep Txt]]), ": ",":"), "a.m", "AM",1), "p.m", "PM"),"  AM"," AM"),"  PM", " PM"), 9,100,"")</f>
        <v/>
      </c>
      <c r="I1612" s="195" t="e">
        <f>TIMEVALUE(RTATimings[[#This Row],[Dep Tm Txt]])</f>
        <v>#VALUE!</v>
      </c>
      <c r="N16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13" spans="1:14" x14ac:dyDescent="0.35">
      <c r="A1613" s="113"/>
      <c r="B1613" s="119"/>
      <c r="C1613" s="119"/>
      <c r="D1613" s="185" t="e">
        <f>IF(ISBLANK(RTATimings[[#This Row],[Vehicle No.]]), VLOOKUP(RTATimings[[#This Row],[Rotation Group]], Table9[#All], 4, FALSE), VLOOKUP(RTATimings[[#This Row],[Vehicle No.]], VehLicense,2,FALSE))</f>
        <v>#N/A</v>
      </c>
      <c r="E1613" s="126"/>
      <c r="F1613" s="185" t="e">
        <f>VLOOKUP(RTATimings[[#This Row],[Route Code]], TrueRouteCodes[], 2, FALSE)</f>
        <v>#N/A</v>
      </c>
      <c r="H1613" s="194" t="str">
        <f>REPLACE(SUBSTITUTE(SUBSTITUTE(SUBSTITUTE(SUBSTITUTE(SUBSTITUTE(TRIM(RTATimings[[#This Row],[Dep Txt]]), ": ",":"), "a.m", "AM",1), "p.m", "PM"),"  AM"," AM"),"  PM", " PM"), 9,100,"")</f>
        <v/>
      </c>
      <c r="I1613" s="195" t="e">
        <f>TIMEVALUE(RTATimings[[#This Row],[Dep Tm Txt]])</f>
        <v>#VALUE!</v>
      </c>
      <c r="N16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14" spans="1:14" x14ac:dyDescent="0.35">
      <c r="A1614" s="113"/>
      <c r="B1614" s="119"/>
      <c r="C1614" s="119"/>
      <c r="D1614" s="185" t="e">
        <f>IF(ISBLANK(RTATimings[[#This Row],[Vehicle No.]]), VLOOKUP(RTATimings[[#This Row],[Rotation Group]], Table9[#All], 4, FALSE), VLOOKUP(RTATimings[[#This Row],[Vehicle No.]], VehLicense,2,FALSE))</f>
        <v>#N/A</v>
      </c>
      <c r="E1614" s="126"/>
      <c r="F1614" s="185" t="e">
        <f>VLOOKUP(RTATimings[[#This Row],[Route Code]], TrueRouteCodes[], 2, FALSE)</f>
        <v>#N/A</v>
      </c>
      <c r="H1614" s="194" t="str">
        <f>REPLACE(SUBSTITUTE(SUBSTITUTE(SUBSTITUTE(SUBSTITUTE(SUBSTITUTE(TRIM(RTATimings[[#This Row],[Dep Txt]]), ": ",":"), "a.m", "AM",1), "p.m", "PM"),"  AM"," AM"),"  PM", " PM"), 9,100,"")</f>
        <v/>
      </c>
      <c r="I1614" s="195" t="e">
        <f>TIMEVALUE(RTATimings[[#This Row],[Dep Tm Txt]])</f>
        <v>#VALUE!</v>
      </c>
      <c r="N16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15" spans="1:14" x14ac:dyDescent="0.35">
      <c r="A1615" s="113"/>
      <c r="B1615" s="119"/>
      <c r="C1615" s="119"/>
      <c r="D1615" s="185" t="e">
        <f>IF(ISBLANK(RTATimings[[#This Row],[Vehicle No.]]), VLOOKUP(RTATimings[[#This Row],[Rotation Group]], Table9[#All], 4, FALSE), VLOOKUP(RTATimings[[#This Row],[Vehicle No.]], VehLicense,2,FALSE))</f>
        <v>#N/A</v>
      </c>
      <c r="E1615" s="126"/>
      <c r="F1615" s="185" t="e">
        <f>VLOOKUP(RTATimings[[#This Row],[Route Code]], TrueRouteCodes[], 2, FALSE)</f>
        <v>#N/A</v>
      </c>
      <c r="H1615" s="194" t="str">
        <f>REPLACE(SUBSTITUTE(SUBSTITUTE(SUBSTITUTE(SUBSTITUTE(SUBSTITUTE(TRIM(RTATimings[[#This Row],[Dep Txt]]), ": ",":"), "a.m", "AM",1), "p.m", "PM"),"  AM"," AM"),"  PM", " PM"), 9,100,"")</f>
        <v/>
      </c>
      <c r="I1615" s="195" t="e">
        <f>TIMEVALUE(RTATimings[[#This Row],[Dep Tm Txt]])</f>
        <v>#VALUE!</v>
      </c>
      <c r="N16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16" spans="1:14" x14ac:dyDescent="0.35">
      <c r="A1616" s="113"/>
      <c r="B1616" s="119"/>
      <c r="C1616" s="119"/>
      <c r="D1616" s="185" t="e">
        <f>IF(ISBLANK(RTATimings[[#This Row],[Vehicle No.]]), VLOOKUP(RTATimings[[#This Row],[Rotation Group]], Table9[#All], 4, FALSE), VLOOKUP(RTATimings[[#This Row],[Vehicle No.]], VehLicense,2,FALSE))</f>
        <v>#N/A</v>
      </c>
      <c r="E1616" s="126"/>
      <c r="F1616" s="185" t="e">
        <f>VLOOKUP(RTATimings[[#This Row],[Route Code]], TrueRouteCodes[], 2, FALSE)</f>
        <v>#N/A</v>
      </c>
      <c r="H1616" s="194" t="str">
        <f>REPLACE(SUBSTITUTE(SUBSTITUTE(SUBSTITUTE(SUBSTITUTE(SUBSTITUTE(TRIM(RTATimings[[#This Row],[Dep Txt]]), ": ",":"), "a.m", "AM",1), "p.m", "PM"),"  AM"," AM"),"  PM", " PM"), 9,100,"")</f>
        <v/>
      </c>
      <c r="I1616" s="195" t="e">
        <f>TIMEVALUE(RTATimings[[#This Row],[Dep Tm Txt]])</f>
        <v>#VALUE!</v>
      </c>
      <c r="N16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17" spans="1:14" x14ac:dyDescent="0.35">
      <c r="A1617" s="113"/>
      <c r="B1617" s="119"/>
      <c r="C1617" s="119"/>
      <c r="D1617" s="185" t="e">
        <f>IF(ISBLANK(RTATimings[[#This Row],[Vehicle No.]]), VLOOKUP(RTATimings[[#This Row],[Rotation Group]], Table9[#All], 4, FALSE), VLOOKUP(RTATimings[[#This Row],[Vehicle No.]], VehLicense,2,FALSE))</f>
        <v>#N/A</v>
      </c>
      <c r="E1617" s="126"/>
      <c r="F1617" s="185" t="e">
        <f>VLOOKUP(RTATimings[[#This Row],[Route Code]], TrueRouteCodes[], 2, FALSE)</f>
        <v>#N/A</v>
      </c>
      <c r="H1617" s="194" t="str">
        <f>REPLACE(SUBSTITUTE(SUBSTITUTE(SUBSTITUTE(SUBSTITUTE(SUBSTITUTE(TRIM(RTATimings[[#This Row],[Dep Txt]]), ": ",":"), "a.m", "AM",1), "p.m", "PM"),"  AM"," AM"),"  PM", " PM"), 9,100,"")</f>
        <v/>
      </c>
      <c r="I1617" s="195" t="e">
        <f>TIMEVALUE(RTATimings[[#This Row],[Dep Tm Txt]])</f>
        <v>#VALUE!</v>
      </c>
      <c r="N16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18" spans="1:14" x14ac:dyDescent="0.35">
      <c r="A1618" s="113"/>
      <c r="B1618" s="119"/>
      <c r="C1618" s="119"/>
      <c r="D1618" s="185" t="e">
        <f>IF(ISBLANK(RTATimings[[#This Row],[Vehicle No.]]), VLOOKUP(RTATimings[[#This Row],[Rotation Group]], Table9[#All], 4, FALSE), VLOOKUP(RTATimings[[#This Row],[Vehicle No.]], VehLicense,2,FALSE))</f>
        <v>#N/A</v>
      </c>
      <c r="E1618" s="126"/>
      <c r="F1618" s="185" t="e">
        <f>VLOOKUP(RTATimings[[#This Row],[Route Code]], TrueRouteCodes[], 2, FALSE)</f>
        <v>#N/A</v>
      </c>
      <c r="H1618" s="194" t="str">
        <f>REPLACE(SUBSTITUTE(SUBSTITUTE(SUBSTITUTE(SUBSTITUTE(SUBSTITUTE(TRIM(RTATimings[[#This Row],[Dep Txt]]), ": ",":"), "a.m", "AM",1), "p.m", "PM"),"  AM"," AM"),"  PM", " PM"), 9,100,"")</f>
        <v/>
      </c>
      <c r="I1618" s="195" t="e">
        <f>TIMEVALUE(RTATimings[[#This Row],[Dep Tm Txt]])</f>
        <v>#VALUE!</v>
      </c>
      <c r="N16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19" spans="1:14" x14ac:dyDescent="0.35">
      <c r="A1619" s="113"/>
      <c r="B1619" s="119"/>
      <c r="C1619" s="119"/>
      <c r="D1619" s="185" t="e">
        <f>IF(ISBLANK(RTATimings[[#This Row],[Vehicle No.]]), VLOOKUP(RTATimings[[#This Row],[Rotation Group]], Table9[#All], 4, FALSE), VLOOKUP(RTATimings[[#This Row],[Vehicle No.]], VehLicense,2,FALSE))</f>
        <v>#N/A</v>
      </c>
      <c r="E1619" s="126"/>
      <c r="F1619" s="185" t="e">
        <f>VLOOKUP(RTATimings[[#This Row],[Route Code]], TrueRouteCodes[], 2, FALSE)</f>
        <v>#N/A</v>
      </c>
      <c r="H1619" s="194" t="str">
        <f>REPLACE(SUBSTITUTE(SUBSTITUTE(SUBSTITUTE(SUBSTITUTE(SUBSTITUTE(TRIM(RTATimings[[#This Row],[Dep Txt]]), ": ",":"), "a.m", "AM",1), "p.m", "PM"),"  AM"," AM"),"  PM", " PM"), 9,100,"")</f>
        <v/>
      </c>
      <c r="I1619" s="195" t="e">
        <f>TIMEVALUE(RTATimings[[#This Row],[Dep Tm Txt]])</f>
        <v>#VALUE!</v>
      </c>
      <c r="N16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20" spans="1:14" x14ac:dyDescent="0.35">
      <c r="A1620" s="113"/>
      <c r="B1620" s="119"/>
      <c r="C1620" s="119"/>
      <c r="D1620" s="185" t="e">
        <f>IF(ISBLANK(RTATimings[[#This Row],[Vehicle No.]]), VLOOKUP(RTATimings[[#This Row],[Rotation Group]], Table9[#All], 4, FALSE), VLOOKUP(RTATimings[[#This Row],[Vehicle No.]], VehLicense,2,FALSE))</f>
        <v>#N/A</v>
      </c>
      <c r="E1620" s="126"/>
      <c r="F1620" s="185" t="e">
        <f>VLOOKUP(RTATimings[[#This Row],[Route Code]], TrueRouteCodes[], 2, FALSE)</f>
        <v>#N/A</v>
      </c>
      <c r="H1620" s="194" t="str">
        <f>REPLACE(SUBSTITUTE(SUBSTITUTE(SUBSTITUTE(SUBSTITUTE(SUBSTITUTE(TRIM(RTATimings[[#This Row],[Dep Txt]]), ": ",":"), "a.m", "AM",1), "p.m", "PM"),"  AM"," AM"),"  PM", " PM"), 9,100,"")</f>
        <v/>
      </c>
      <c r="I1620" s="195" t="e">
        <f>TIMEVALUE(RTATimings[[#This Row],[Dep Tm Txt]])</f>
        <v>#VALUE!</v>
      </c>
      <c r="N16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21" spans="1:14" x14ac:dyDescent="0.35">
      <c r="A1621" s="113"/>
      <c r="B1621" s="119"/>
      <c r="C1621" s="119"/>
      <c r="D1621" s="185" t="e">
        <f>IF(ISBLANK(RTATimings[[#This Row],[Vehicle No.]]), VLOOKUP(RTATimings[[#This Row],[Rotation Group]], Table9[#All], 4, FALSE), VLOOKUP(RTATimings[[#This Row],[Vehicle No.]], VehLicense,2,FALSE))</f>
        <v>#N/A</v>
      </c>
      <c r="E1621" s="126"/>
      <c r="F1621" s="185" t="e">
        <f>VLOOKUP(RTATimings[[#This Row],[Route Code]], TrueRouteCodes[], 2, FALSE)</f>
        <v>#N/A</v>
      </c>
      <c r="H1621" s="194" t="str">
        <f>REPLACE(SUBSTITUTE(SUBSTITUTE(SUBSTITUTE(SUBSTITUTE(SUBSTITUTE(TRIM(RTATimings[[#This Row],[Dep Txt]]), ": ",":"), "a.m", "AM",1), "p.m", "PM"),"  AM"," AM"),"  PM", " PM"), 9,100,"")</f>
        <v/>
      </c>
      <c r="I1621" s="195" t="e">
        <f>TIMEVALUE(RTATimings[[#This Row],[Dep Tm Txt]])</f>
        <v>#VALUE!</v>
      </c>
      <c r="N16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22" spans="1:14" x14ac:dyDescent="0.35">
      <c r="A1622" s="113"/>
      <c r="B1622" s="119"/>
      <c r="C1622" s="119"/>
      <c r="D1622" s="185" t="e">
        <f>IF(ISBLANK(RTATimings[[#This Row],[Vehicle No.]]), VLOOKUP(RTATimings[[#This Row],[Rotation Group]], Table9[#All], 4, FALSE), VLOOKUP(RTATimings[[#This Row],[Vehicle No.]], VehLicense,2,FALSE))</f>
        <v>#N/A</v>
      </c>
      <c r="E1622" s="126"/>
      <c r="F1622" s="185" t="e">
        <f>VLOOKUP(RTATimings[[#This Row],[Route Code]], TrueRouteCodes[], 2, FALSE)</f>
        <v>#N/A</v>
      </c>
      <c r="H1622" s="194" t="str">
        <f>REPLACE(SUBSTITUTE(SUBSTITUTE(SUBSTITUTE(SUBSTITUTE(SUBSTITUTE(TRIM(RTATimings[[#This Row],[Dep Txt]]), ": ",":"), "a.m", "AM",1), "p.m", "PM"),"  AM"," AM"),"  PM", " PM"), 9,100,"")</f>
        <v/>
      </c>
      <c r="I1622" s="195" t="e">
        <f>TIMEVALUE(RTATimings[[#This Row],[Dep Tm Txt]])</f>
        <v>#VALUE!</v>
      </c>
      <c r="N16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23" spans="1:14" x14ac:dyDescent="0.35">
      <c r="A1623" s="113"/>
      <c r="B1623" s="119"/>
      <c r="C1623" s="119"/>
      <c r="D1623" s="185" t="e">
        <f>IF(ISBLANK(RTATimings[[#This Row],[Vehicle No.]]), VLOOKUP(RTATimings[[#This Row],[Rotation Group]], Table9[#All], 4, FALSE), VLOOKUP(RTATimings[[#This Row],[Vehicle No.]], VehLicense,2,FALSE))</f>
        <v>#N/A</v>
      </c>
      <c r="E1623" s="126"/>
      <c r="F1623" s="185" t="e">
        <f>VLOOKUP(RTATimings[[#This Row],[Route Code]], TrueRouteCodes[], 2, FALSE)</f>
        <v>#N/A</v>
      </c>
      <c r="H1623" s="194" t="str">
        <f>REPLACE(SUBSTITUTE(SUBSTITUTE(SUBSTITUTE(SUBSTITUTE(SUBSTITUTE(TRIM(RTATimings[[#This Row],[Dep Txt]]), ": ",":"), "a.m", "AM",1), "p.m", "PM"),"  AM"," AM"),"  PM", " PM"), 9,100,"")</f>
        <v/>
      </c>
      <c r="I1623" s="195" t="e">
        <f>TIMEVALUE(RTATimings[[#This Row],[Dep Tm Txt]])</f>
        <v>#VALUE!</v>
      </c>
      <c r="N16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24" spans="1:14" x14ac:dyDescent="0.35">
      <c r="A1624" s="113"/>
      <c r="B1624" s="119"/>
      <c r="C1624" s="119"/>
      <c r="D1624" s="185" t="e">
        <f>IF(ISBLANK(RTATimings[[#This Row],[Vehicle No.]]), VLOOKUP(RTATimings[[#This Row],[Rotation Group]], Table9[#All], 4, FALSE), VLOOKUP(RTATimings[[#This Row],[Vehicle No.]], VehLicense,2,FALSE))</f>
        <v>#N/A</v>
      </c>
      <c r="E1624" s="126"/>
      <c r="F1624" s="185" t="e">
        <f>VLOOKUP(RTATimings[[#This Row],[Route Code]], TrueRouteCodes[], 2, FALSE)</f>
        <v>#N/A</v>
      </c>
      <c r="H1624" s="194" t="str">
        <f>REPLACE(SUBSTITUTE(SUBSTITUTE(SUBSTITUTE(SUBSTITUTE(SUBSTITUTE(TRIM(RTATimings[[#This Row],[Dep Txt]]), ": ",":"), "a.m", "AM",1), "p.m", "PM"),"  AM"," AM"),"  PM", " PM"), 9,100,"")</f>
        <v/>
      </c>
      <c r="I1624" s="195" t="e">
        <f>TIMEVALUE(RTATimings[[#This Row],[Dep Tm Txt]])</f>
        <v>#VALUE!</v>
      </c>
      <c r="N16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25" spans="1:14" x14ac:dyDescent="0.35">
      <c r="A1625" s="113"/>
      <c r="B1625" s="119"/>
      <c r="C1625" s="119"/>
      <c r="D1625" s="185" t="e">
        <f>IF(ISBLANK(RTATimings[[#This Row],[Vehicle No.]]), VLOOKUP(RTATimings[[#This Row],[Rotation Group]], Table9[#All], 4, FALSE), VLOOKUP(RTATimings[[#This Row],[Vehicle No.]], VehLicense,2,FALSE))</f>
        <v>#N/A</v>
      </c>
      <c r="E1625" s="126"/>
      <c r="F1625" s="185" t="e">
        <f>VLOOKUP(RTATimings[[#This Row],[Route Code]], TrueRouteCodes[], 2, FALSE)</f>
        <v>#N/A</v>
      </c>
      <c r="H1625" s="194" t="str">
        <f>REPLACE(SUBSTITUTE(SUBSTITUTE(SUBSTITUTE(SUBSTITUTE(SUBSTITUTE(TRIM(RTATimings[[#This Row],[Dep Txt]]), ": ",":"), "a.m", "AM",1), "p.m", "PM"),"  AM"," AM"),"  PM", " PM"), 9,100,"")</f>
        <v/>
      </c>
      <c r="I1625" s="195" t="e">
        <f>TIMEVALUE(RTATimings[[#This Row],[Dep Tm Txt]])</f>
        <v>#VALUE!</v>
      </c>
      <c r="N16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26" spans="1:14" x14ac:dyDescent="0.35">
      <c r="A1626" s="113"/>
      <c r="B1626" s="119"/>
      <c r="C1626" s="119"/>
      <c r="D1626" s="185" t="e">
        <f>IF(ISBLANK(RTATimings[[#This Row],[Vehicle No.]]), VLOOKUP(RTATimings[[#This Row],[Rotation Group]], Table9[#All], 4, FALSE), VLOOKUP(RTATimings[[#This Row],[Vehicle No.]], VehLicense,2,FALSE))</f>
        <v>#N/A</v>
      </c>
      <c r="E1626" s="126"/>
      <c r="F1626" s="185" t="e">
        <f>VLOOKUP(RTATimings[[#This Row],[Route Code]], TrueRouteCodes[], 2, FALSE)</f>
        <v>#N/A</v>
      </c>
      <c r="H1626" s="194" t="str">
        <f>REPLACE(SUBSTITUTE(SUBSTITUTE(SUBSTITUTE(SUBSTITUTE(SUBSTITUTE(TRIM(RTATimings[[#This Row],[Dep Txt]]), ": ",":"), "a.m", "AM",1), "p.m", "PM"),"  AM"," AM"),"  PM", " PM"), 9,100,"")</f>
        <v/>
      </c>
      <c r="I1626" s="195" t="e">
        <f>TIMEVALUE(RTATimings[[#This Row],[Dep Tm Txt]])</f>
        <v>#VALUE!</v>
      </c>
      <c r="N16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27" spans="1:14" x14ac:dyDescent="0.35">
      <c r="A1627" s="113"/>
      <c r="B1627" s="119"/>
      <c r="C1627" s="119"/>
      <c r="D1627" s="185" t="e">
        <f>IF(ISBLANK(RTATimings[[#This Row],[Vehicle No.]]), VLOOKUP(RTATimings[[#This Row],[Rotation Group]], Table9[#All], 4, FALSE), VLOOKUP(RTATimings[[#This Row],[Vehicle No.]], VehLicense,2,FALSE))</f>
        <v>#N/A</v>
      </c>
      <c r="E1627" s="126"/>
      <c r="F1627" s="185" t="e">
        <f>VLOOKUP(RTATimings[[#This Row],[Route Code]], TrueRouteCodes[], 2, FALSE)</f>
        <v>#N/A</v>
      </c>
      <c r="H1627" s="194" t="str">
        <f>REPLACE(SUBSTITUTE(SUBSTITUTE(SUBSTITUTE(SUBSTITUTE(SUBSTITUTE(TRIM(RTATimings[[#This Row],[Dep Txt]]), ": ",":"), "a.m", "AM",1), "p.m", "PM"),"  AM"," AM"),"  PM", " PM"), 9,100,"")</f>
        <v/>
      </c>
      <c r="I1627" s="195" t="e">
        <f>TIMEVALUE(RTATimings[[#This Row],[Dep Tm Txt]])</f>
        <v>#VALUE!</v>
      </c>
      <c r="N16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28" spans="1:14" x14ac:dyDescent="0.35">
      <c r="A1628" s="113"/>
      <c r="B1628" s="119"/>
      <c r="C1628" s="119"/>
      <c r="D1628" s="185" t="e">
        <f>IF(ISBLANK(RTATimings[[#This Row],[Vehicle No.]]), VLOOKUP(RTATimings[[#This Row],[Rotation Group]], Table9[#All], 4, FALSE), VLOOKUP(RTATimings[[#This Row],[Vehicle No.]], VehLicense,2,FALSE))</f>
        <v>#N/A</v>
      </c>
      <c r="E1628" s="126"/>
      <c r="F1628" s="185" t="e">
        <f>VLOOKUP(RTATimings[[#This Row],[Route Code]], TrueRouteCodes[], 2, FALSE)</f>
        <v>#N/A</v>
      </c>
      <c r="H1628" s="194" t="str">
        <f>REPLACE(SUBSTITUTE(SUBSTITUTE(SUBSTITUTE(SUBSTITUTE(SUBSTITUTE(TRIM(RTATimings[[#This Row],[Dep Txt]]), ": ",":"), "a.m", "AM",1), "p.m", "PM"),"  AM"," AM"),"  PM", " PM"), 9,100,"")</f>
        <v/>
      </c>
      <c r="I1628" s="195" t="e">
        <f>TIMEVALUE(RTATimings[[#This Row],[Dep Tm Txt]])</f>
        <v>#VALUE!</v>
      </c>
      <c r="N16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29" spans="1:14" x14ac:dyDescent="0.35">
      <c r="A1629" s="113"/>
      <c r="B1629" s="119"/>
      <c r="C1629" s="119"/>
      <c r="D1629" s="185" t="e">
        <f>IF(ISBLANK(RTATimings[[#This Row],[Vehicle No.]]), VLOOKUP(RTATimings[[#This Row],[Rotation Group]], Table9[#All], 4, FALSE), VLOOKUP(RTATimings[[#This Row],[Vehicle No.]], VehLicense,2,FALSE))</f>
        <v>#N/A</v>
      </c>
      <c r="E1629" s="126"/>
      <c r="F1629" s="185" t="e">
        <f>VLOOKUP(RTATimings[[#This Row],[Route Code]], TrueRouteCodes[], 2, FALSE)</f>
        <v>#N/A</v>
      </c>
      <c r="H1629" s="194" t="str">
        <f>REPLACE(SUBSTITUTE(SUBSTITUTE(SUBSTITUTE(SUBSTITUTE(SUBSTITUTE(TRIM(RTATimings[[#This Row],[Dep Txt]]), ": ",":"), "a.m", "AM",1), "p.m", "PM"),"  AM"," AM"),"  PM", " PM"), 9,100,"")</f>
        <v/>
      </c>
      <c r="I1629" s="195" t="e">
        <f>TIMEVALUE(RTATimings[[#This Row],[Dep Tm Txt]])</f>
        <v>#VALUE!</v>
      </c>
      <c r="N16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30" spans="1:14" x14ac:dyDescent="0.35">
      <c r="A1630" s="113"/>
      <c r="B1630" s="119"/>
      <c r="C1630" s="119"/>
      <c r="D1630" s="185" t="e">
        <f>IF(ISBLANK(RTATimings[[#This Row],[Vehicle No.]]), VLOOKUP(RTATimings[[#This Row],[Rotation Group]], Table9[#All], 4, FALSE), VLOOKUP(RTATimings[[#This Row],[Vehicle No.]], VehLicense,2,FALSE))</f>
        <v>#N/A</v>
      </c>
      <c r="E1630" s="126"/>
      <c r="F1630" s="185" t="e">
        <f>VLOOKUP(RTATimings[[#This Row],[Route Code]], TrueRouteCodes[], 2, FALSE)</f>
        <v>#N/A</v>
      </c>
      <c r="H1630" s="194" t="str">
        <f>REPLACE(SUBSTITUTE(SUBSTITUTE(SUBSTITUTE(SUBSTITUTE(SUBSTITUTE(TRIM(RTATimings[[#This Row],[Dep Txt]]), ": ",":"), "a.m", "AM",1), "p.m", "PM"),"  AM"," AM"),"  PM", " PM"), 9,100,"")</f>
        <v/>
      </c>
      <c r="I1630" s="195" t="e">
        <f>TIMEVALUE(RTATimings[[#This Row],[Dep Tm Txt]])</f>
        <v>#VALUE!</v>
      </c>
      <c r="N16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31" spans="1:14" x14ac:dyDescent="0.35">
      <c r="A1631" s="113"/>
      <c r="B1631" s="119"/>
      <c r="C1631" s="119"/>
      <c r="D1631" s="185" t="e">
        <f>IF(ISBLANK(RTATimings[[#This Row],[Vehicle No.]]), VLOOKUP(RTATimings[[#This Row],[Rotation Group]], Table9[#All], 4, FALSE), VLOOKUP(RTATimings[[#This Row],[Vehicle No.]], VehLicense,2,FALSE))</f>
        <v>#N/A</v>
      </c>
      <c r="E1631" s="126"/>
      <c r="F1631" s="185" t="e">
        <f>VLOOKUP(RTATimings[[#This Row],[Route Code]], TrueRouteCodes[], 2, FALSE)</f>
        <v>#N/A</v>
      </c>
      <c r="H1631" s="194" t="str">
        <f>REPLACE(SUBSTITUTE(SUBSTITUTE(SUBSTITUTE(SUBSTITUTE(SUBSTITUTE(TRIM(RTATimings[[#This Row],[Dep Txt]]), ": ",":"), "a.m", "AM",1), "p.m", "PM"),"  AM"," AM"),"  PM", " PM"), 9,100,"")</f>
        <v/>
      </c>
      <c r="I1631" s="195" t="e">
        <f>TIMEVALUE(RTATimings[[#This Row],[Dep Tm Txt]])</f>
        <v>#VALUE!</v>
      </c>
      <c r="N16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32" spans="1:14" x14ac:dyDescent="0.35">
      <c r="A1632" s="113"/>
      <c r="B1632" s="119"/>
      <c r="C1632" s="119"/>
      <c r="D1632" s="185" t="e">
        <f>IF(ISBLANK(RTATimings[[#This Row],[Vehicle No.]]), VLOOKUP(RTATimings[[#This Row],[Rotation Group]], Table9[#All], 4, FALSE), VLOOKUP(RTATimings[[#This Row],[Vehicle No.]], VehLicense,2,FALSE))</f>
        <v>#N/A</v>
      </c>
      <c r="E1632" s="126"/>
      <c r="F1632" s="185" t="e">
        <f>VLOOKUP(RTATimings[[#This Row],[Route Code]], TrueRouteCodes[], 2, FALSE)</f>
        <v>#N/A</v>
      </c>
      <c r="H1632" s="194" t="str">
        <f>REPLACE(SUBSTITUTE(SUBSTITUTE(SUBSTITUTE(SUBSTITUTE(SUBSTITUTE(TRIM(RTATimings[[#This Row],[Dep Txt]]), ": ",":"), "a.m", "AM",1), "p.m", "PM"),"  AM"," AM"),"  PM", " PM"), 9,100,"")</f>
        <v/>
      </c>
      <c r="I1632" s="195" t="e">
        <f>TIMEVALUE(RTATimings[[#This Row],[Dep Tm Txt]])</f>
        <v>#VALUE!</v>
      </c>
      <c r="N16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33" spans="1:14" x14ac:dyDescent="0.35">
      <c r="A1633" s="113"/>
      <c r="B1633" s="119"/>
      <c r="C1633" s="119"/>
      <c r="D1633" s="185" t="e">
        <f>IF(ISBLANK(RTATimings[[#This Row],[Vehicle No.]]), VLOOKUP(RTATimings[[#This Row],[Rotation Group]], Table9[#All], 4, FALSE), VLOOKUP(RTATimings[[#This Row],[Vehicle No.]], VehLicense,2,FALSE))</f>
        <v>#N/A</v>
      </c>
      <c r="E1633" s="126"/>
      <c r="F1633" s="185" t="e">
        <f>VLOOKUP(RTATimings[[#This Row],[Route Code]], TrueRouteCodes[], 2, FALSE)</f>
        <v>#N/A</v>
      </c>
      <c r="H1633" s="194" t="str">
        <f>REPLACE(SUBSTITUTE(SUBSTITUTE(SUBSTITUTE(SUBSTITUTE(SUBSTITUTE(TRIM(RTATimings[[#This Row],[Dep Txt]]), ": ",":"), "a.m", "AM",1), "p.m", "PM"),"  AM"," AM"),"  PM", " PM"), 9,100,"")</f>
        <v/>
      </c>
      <c r="I1633" s="195" t="e">
        <f>TIMEVALUE(RTATimings[[#This Row],[Dep Tm Txt]])</f>
        <v>#VALUE!</v>
      </c>
      <c r="N16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34" spans="1:14" x14ac:dyDescent="0.35">
      <c r="A1634" s="113"/>
      <c r="B1634" s="119"/>
      <c r="C1634" s="119"/>
      <c r="D1634" s="185" t="e">
        <f>IF(ISBLANK(RTATimings[[#This Row],[Vehicle No.]]), VLOOKUP(RTATimings[[#This Row],[Rotation Group]], Table9[#All], 4, FALSE), VLOOKUP(RTATimings[[#This Row],[Vehicle No.]], VehLicense,2,FALSE))</f>
        <v>#N/A</v>
      </c>
      <c r="E1634" s="126"/>
      <c r="F1634" s="185" t="e">
        <f>VLOOKUP(RTATimings[[#This Row],[Route Code]], TrueRouteCodes[], 2, FALSE)</f>
        <v>#N/A</v>
      </c>
      <c r="H1634" s="194" t="str">
        <f>REPLACE(SUBSTITUTE(SUBSTITUTE(SUBSTITUTE(SUBSTITUTE(SUBSTITUTE(TRIM(RTATimings[[#This Row],[Dep Txt]]), ": ",":"), "a.m", "AM",1), "p.m", "PM"),"  AM"," AM"),"  PM", " PM"), 9,100,"")</f>
        <v/>
      </c>
      <c r="I1634" s="195" t="e">
        <f>TIMEVALUE(RTATimings[[#This Row],[Dep Tm Txt]])</f>
        <v>#VALUE!</v>
      </c>
      <c r="N16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35" spans="1:14" x14ac:dyDescent="0.35">
      <c r="A1635" s="113"/>
      <c r="B1635" s="119"/>
      <c r="C1635" s="119"/>
      <c r="D1635" s="185" t="e">
        <f>IF(ISBLANK(RTATimings[[#This Row],[Vehicle No.]]), VLOOKUP(RTATimings[[#This Row],[Rotation Group]], Table9[#All], 4, FALSE), VLOOKUP(RTATimings[[#This Row],[Vehicle No.]], VehLicense,2,FALSE))</f>
        <v>#N/A</v>
      </c>
      <c r="E1635" s="126"/>
      <c r="F1635" s="185" t="e">
        <f>VLOOKUP(RTATimings[[#This Row],[Route Code]], TrueRouteCodes[], 2, FALSE)</f>
        <v>#N/A</v>
      </c>
      <c r="H1635" s="194" t="str">
        <f>REPLACE(SUBSTITUTE(SUBSTITUTE(SUBSTITUTE(SUBSTITUTE(SUBSTITUTE(TRIM(RTATimings[[#This Row],[Dep Txt]]), ": ",":"), "a.m", "AM",1), "p.m", "PM"),"  AM"," AM"),"  PM", " PM"), 9,100,"")</f>
        <v/>
      </c>
      <c r="I1635" s="195" t="e">
        <f>TIMEVALUE(RTATimings[[#This Row],[Dep Tm Txt]])</f>
        <v>#VALUE!</v>
      </c>
      <c r="N16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36" spans="1:14" x14ac:dyDescent="0.35">
      <c r="A1636" s="113"/>
      <c r="B1636" s="119"/>
      <c r="C1636" s="119"/>
      <c r="D1636" s="185" t="e">
        <f>IF(ISBLANK(RTATimings[[#This Row],[Vehicle No.]]), VLOOKUP(RTATimings[[#This Row],[Rotation Group]], Table9[#All], 4, FALSE), VLOOKUP(RTATimings[[#This Row],[Vehicle No.]], VehLicense,2,FALSE))</f>
        <v>#N/A</v>
      </c>
      <c r="E1636" s="126"/>
      <c r="F1636" s="185" t="e">
        <f>VLOOKUP(RTATimings[[#This Row],[Route Code]], TrueRouteCodes[], 2, FALSE)</f>
        <v>#N/A</v>
      </c>
      <c r="H1636" s="194" t="str">
        <f>REPLACE(SUBSTITUTE(SUBSTITUTE(SUBSTITUTE(SUBSTITUTE(SUBSTITUTE(TRIM(RTATimings[[#This Row],[Dep Txt]]), ": ",":"), "a.m", "AM",1), "p.m", "PM"),"  AM"," AM"),"  PM", " PM"), 9,100,"")</f>
        <v/>
      </c>
      <c r="I1636" s="195" t="e">
        <f>TIMEVALUE(RTATimings[[#This Row],[Dep Tm Txt]])</f>
        <v>#VALUE!</v>
      </c>
      <c r="N16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37" spans="1:14" x14ac:dyDescent="0.35">
      <c r="A1637" s="113"/>
      <c r="B1637" s="119"/>
      <c r="C1637" s="119"/>
      <c r="D1637" s="185" t="e">
        <f>IF(ISBLANK(RTATimings[[#This Row],[Vehicle No.]]), VLOOKUP(RTATimings[[#This Row],[Rotation Group]], Table9[#All], 4, FALSE), VLOOKUP(RTATimings[[#This Row],[Vehicle No.]], VehLicense,2,FALSE))</f>
        <v>#N/A</v>
      </c>
      <c r="E1637" s="126"/>
      <c r="F1637" s="185" t="e">
        <f>VLOOKUP(RTATimings[[#This Row],[Route Code]], TrueRouteCodes[], 2, FALSE)</f>
        <v>#N/A</v>
      </c>
      <c r="H1637" s="194" t="str">
        <f>REPLACE(SUBSTITUTE(SUBSTITUTE(SUBSTITUTE(SUBSTITUTE(SUBSTITUTE(TRIM(RTATimings[[#This Row],[Dep Txt]]), ": ",":"), "a.m", "AM",1), "p.m", "PM"),"  AM"," AM"),"  PM", " PM"), 9,100,"")</f>
        <v/>
      </c>
      <c r="I1637" s="195" t="e">
        <f>TIMEVALUE(RTATimings[[#This Row],[Dep Tm Txt]])</f>
        <v>#VALUE!</v>
      </c>
      <c r="N16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38" spans="1:14" x14ac:dyDescent="0.35">
      <c r="A1638" s="113"/>
      <c r="B1638" s="119"/>
      <c r="C1638" s="119"/>
      <c r="D1638" s="185" t="e">
        <f>IF(ISBLANK(RTATimings[[#This Row],[Vehicle No.]]), VLOOKUP(RTATimings[[#This Row],[Rotation Group]], Table9[#All], 4, FALSE), VLOOKUP(RTATimings[[#This Row],[Vehicle No.]], VehLicense,2,FALSE))</f>
        <v>#N/A</v>
      </c>
      <c r="E1638" s="126"/>
      <c r="F1638" s="185" t="e">
        <f>VLOOKUP(RTATimings[[#This Row],[Route Code]], TrueRouteCodes[], 2, FALSE)</f>
        <v>#N/A</v>
      </c>
      <c r="H1638" s="194" t="str">
        <f>REPLACE(SUBSTITUTE(SUBSTITUTE(SUBSTITUTE(SUBSTITUTE(SUBSTITUTE(TRIM(RTATimings[[#This Row],[Dep Txt]]), ": ",":"), "a.m", "AM",1), "p.m", "PM"),"  AM"," AM"),"  PM", " PM"), 9,100,"")</f>
        <v/>
      </c>
      <c r="I1638" s="195" t="e">
        <f>TIMEVALUE(RTATimings[[#This Row],[Dep Tm Txt]])</f>
        <v>#VALUE!</v>
      </c>
      <c r="N16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39" spans="1:14" x14ac:dyDescent="0.35">
      <c r="A1639" s="113"/>
      <c r="B1639" s="119"/>
      <c r="C1639" s="119"/>
      <c r="D1639" s="185" t="e">
        <f>IF(ISBLANK(RTATimings[[#This Row],[Vehicle No.]]), VLOOKUP(RTATimings[[#This Row],[Rotation Group]], Table9[#All], 4, FALSE), VLOOKUP(RTATimings[[#This Row],[Vehicle No.]], VehLicense,2,FALSE))</f>
        <v>#N/A</v>
      </c>
      <c r="E1639" s="126"/>
      <c r="F1639" s="185" t="e">
        <f>VLOOKUP(RTATimings[[#This Row],[Route Code]], TrueRouteCodes[], 2, FALSE)</f>
        <v>#N/A</v>
      </c>
      <c r="H1639" s="194" t="str">
        <f>REPLACE(SUBSTITUTE(SUBSTITUTE(SUBSTITUTE(SUBSTITUTE(SUBSTITUTE(TRIM(RTATimings[[#This Row],[Dep Txt]]), ": ",":"), "a.m", "AM",1), "p.m", "PM"),"  AM"," AM"),"  PM", " PM"), 9,100,"")</f>
        <v/>
      </c>
      <c r="I1639" s="195" t="e">
        <f>TIMEVALUE(RTATimings[[#This Row],[Dep Tm Txt]])</f>
        <v>#VALUE!</v>
      </c>
      <c r="N16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40" spans="1:14" x14ac:dyDescent="0.35">
      <c r="A1640" s="113"/>
      <c r="B1640" s="119"/>
      <c r="C1640" s="119"/>
      <c r="D1640" s="185" t="e">
        <f>IF(ISBLANK(RTATimings[[#This Row],[Vehicle No.]]), VLOOKUP(RTATimings[[#This Row],[Rotation Group]], Table9[#All], 4, FALSE), VLOOKUP(RTATimings[[#This Row],[Vehicle No.]], VehLicense,2,FALSE))</f>
        <v>#N/A</v>
      </c>
      <c r="E1640" s="126"/>
      <c r="F1640" s="185" t="e">
        <f>VLOOKUP(RTATimings[[#This Row],[Route Code]], TrueRouteCodes[], 2, FALSE)</f>
        <v>#N/A</v>
      </c>
      <c r="H1640" s="194" t="str">
        <f>REPLACE(SUBSTITUTE(SUBSTITUTE(SUBSTITUTE(SUBSTITUTE(SUBSTITUTE(TRIM(RTATimings[[#This Row],[Dep Txt]]), ": ",":"), "a.m", "AM",1), "p.m", "PM"),"  AM"," AM"),"  PM", " PM"), 9,100,"")</f>
        <v/>
      </c>
      <c r="I1640" s="195" t="e">
        <f>TIMEVALUE(RTATimings[[#This Row],[Dep Tm Txt]])</f>
        <v>#VALUE!</v>
      </c>
      <c r="N16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41" spans="1:14" x14ac:dyDescent="0.35">
      <c r="A1641" s="113"/>
      <c r="B1641" s="119"/>
      <c r="C1641" s="119"/>
      <c r="D1641" s="185" t="e">
        <f>IF(ISBLANK(RTATimings[[#This Row],[Vehicle No.]]), VLOOKUP(RTATimings[[#This Row],[Rotation Group]], Table9[#All], 4, FALSE), VLOOKUP(RTATimings[[#This Row],[Vehicle No.]], VehLicense,2,FALSE))</f>
        <v>#N/A</v>
      </c>
      <c r="E1641" s="126"/>
      <c r="F1641" s="185" t="e">
        <f>VLOOKUP(RTATimings[[#This Row],[Route Code]], TrueRouteCodes[], 2, FALSE)</f>
        <v>#N/A</v>
      </c>
      <c r="H1641" s="194" t="str">
        <f>REPLACE(SUBSTITUTE(SUBSTITUTE(SUBSTITUTE(SUBSTITUTE(SUBSTITUTE(TRIM(RTATimings[[#This Row],[Dep Txt]]), ": ",":"), "a.m", "AM",1), "p.m", "PM"),"  AM"," AM"),"  PM", " PM"), 9,100,"")</f>
        <v/>
      </c>
      <c r="I1641" s="195" t="e">
        <f>TIMEVALUE(RTATimings[[#This Row],[Dep Tm Txt]])</f>
        <v>#VALUE!</v>
      </c>
      <c r="N16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42" spans="1:14" x14ac:dyDescent="0.35">
      <c r="A1642" s="113"/>
      <c r="B1642" s="119"/>
      <c r="C1642" s="119"/>
      <c r="D1642" s="185" t="e">
        <f>IF(ISBLANK(RTATimings[[#This Row],[Vehicle No.]]), VLOOKUP(RTATimings[[#This Row],[Rotation Group]], Table9[#All], 4, FALSE), VLOOKUP(RTATimings[[#This Row],[Vehicle No.]], VehLicense,2,FALSE))</f>
        <v>#N/A</v>
      </c>
      <c r="E1642" s="126"/>
      <c r="F1642" s="185" t="e">
        <f>VLOOKUP(RTATimings[[#This Row],[Route Code]], TrueRouteCodes[], 2, FALSE)</f>
        <v>#N/A</v>
      </c>
      <c r="H1642" s="194" t="str">
        <f>REPLACE(SUBSTITUTE(SUBSTITUTE(SUBSTITUTE(SUBSTITUTE(SUBSTITUTE(TRIM(RTATimings[[#This Row],[Dep Txt]]), ": ",":"), "a.m", "AM",1), "p.m", "PM"),"  AM"," AM"),"  PM", " PM"), 9,100,"")</f>
        <v/>
      </c>
      <c r="I1642" s="195" t="e">
        <f>TIMEVALUE(RTATimings[[#This Row],[Dep Tm Txt]])</f>
        <v>#VALUE!</v>
      </c>
      <c r="N16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43" spans="1:14" x14ac:dyDescent="0.35">
      <c r="A1643" s="113"/>
      <c r="B1643" s="119"/>
      <c r="C1643" s="119"/>
      <c r="D1643" s="185" t="e">
        <f>IF(ISBLANK(RTATimings[[#This Row],[Vehicle No.]]), VLOOKUP(RTATimings[[#This Row],[Rotation Group]], Table9[#All], 4, FALSE), VLOOKUP(RTATimings[[#This Row],[Vehicle No.]], VehLicense,2,FALSE))</f>
        <v>#N/A</v>
      </c>
      <c r="E1643" s="126"/>
      <c r="F1643" s="185" t="e">
        <f>VLOOKUP(RTATimings[[#This Row],[Route Code]], TrueRouteCodes[], 2, FALSE)</f>
        <v>#N/A</v>
      </c>
      <c r="H1643" s="194" t="str">
        <f>REPLACE(SUBSTITUTE(SUBSTITUTE(SUBSTITUTE(SUBSTITUTE(SUBSTITUTE(TRIM(RTATimings[[#This Row],[Dep Txt]]), ": ",":"), "a.m", "AM",1), "p.m", "PM"),"  AM"," AM"),"  PM", " PM"), 9,100,"")</f>
        <v/>
      </c>
      <c r="I1643" s="195" t="e">
        <f>TIMEVALUE(RTATimings[[#This Row],[Dep Tm Txt]])</f>
        <v>#VALUE!</v>
      </c>
      <c r="N16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44" spans="1:14" x14ac:dyDescent="0.35">
      <c r="A1644" s="113"/>
      <c r="B1644" s="119"/>
      <c r="C1644" s="119"/>
      <c r="D1644" s="185" t="e">
        <f>IF(ISBLANK(RTATimings[[#This Row],[Vehicle No.]]), VLOOKUP(RTATimings[[#This Row],[Rotation Group]], Table9[#All], 4, FALSE), VLOOKUP(RTATimings[[#This Row],[Vehicle No.]], VehLicense,2,FALSE))</f>
        <v>#N/A</v>
      </c>
      <c r="E1644" s="126"/>
      <c r="F1644" s="185" t="e">
        <f>VLOOKUP(RTATimings[[#This Row],[Route Code]], TrueRouteCodes[], 2, FALSE)</f>
        <v>#N/A</v>
      </c>
      <c r="H1644" s="194" t="str">
        <f>REPLACE(SUBSTITUTE(SUBSTITUTE(SUBSTITUTE(SUBSTITUTE(SUBSTITUTE(TRIM(RTATimings[[#This Row],[Dep Txt]]), ": ",":"), "a.m", "AM",1), "p.m", "PM"),"  AM"," AM"),"  PM", " PM"), 9,100,"")</f>
        <v/>
      </c>
      <c r="I1644" s="195" t="e">
        <f>TIMEVALUE(RTATimings[[#This Row],[Dep Tm Txt]])</f>
        <v>#VALUE!</v>
      </c>
      <c r="N16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45" spans="1:14" x14ac:dyDescent="0.35">
      <c r="A1645" s="113"/>
      <c r="B1645" s="119"/>
      <c r="C1645" s="119"/>
      <c r="D1645" s="185" t="e">
        <f>IF(ISBLANK(RTATimings[[#This Row],[Vehicle No.]]), VLOOKUP(RTATimings[[#This Row],[Rotation Group]], Table9[#All], 4, FALSE), VLOOKUP(RTATimings[[#This Row],[Vehicle No.]], VehLicense,2,FALSE))</f>
        <v>#N/A</v>
      </c>
      <c r="E1645" s="126"/>
      <c r="F1645" s="185" t="e">
        <f>VLOOKUP(RTATimings[[#This Row],[Route Code]], TrueRouteCodes[], 2, FALSE)</f>
        <v>#N/A</v>
      </c>
      <c r="H1645" s="194" t="str">
        <f>REPLACE(SUBSTITUTE(SUBSTITUTE(SUBSTITUTE(SUBSTITUTE(SUBSTITUTE(TRIM(RTATimings[[#This Row],[Dep Txt]]), ": ",":"), "a.m", "AM",1), "p.m", "PM"),"  AM"," AM"),"  PM", " PM"), 9,100,"")</f>
        <v/>
      </c>
      <c r="I1645" s="195" t="e">
        <f>TIMEVALUE(RTATimings[[#This Row],[Dep Tm Txt]])</f>
        <v>#VALUE!</v>
      </c>
      <c r="N16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46" spans="1:14" x14ac:dyDescent="0.35">
      <c r="A1646" s="113"/>
      <c r="B1646" s="119"/>
      <c r="C1646" s="119"/>
      <c r="D1646" s="185" t="e">
        <f>IF(ISBLANK(RTATimings[[#This Row],[Vehicle No.]]), VLOOKUP(RTATimings[[#This Row],[Rotation Group]], Table9[#All], 4, FALSE), VLOOKUP(RTATimings[[#This Row],[Vehicle No.]], VehLicense,2,FALSE))</f>
        <v>#N/A</v>
      </c>
      <c r="E1646" s="126"/>
      <c r="F1646" s="185" t="e">
        <f>VLOOKUP(RTATimings[[#This Row],[Route Code]], TrueRouteCodes[], 2, FALSE)</f>
        <v>#N/A</v>
      </c>
      <c r="H1646" s="194" t="str">
        <f>REPLACE(SUBSTITUTE(SUBSTITUTE(SUBSTITUTE(SUBSTITUTE(SUBSTITUTE(TRIM(RTATimings[[#This Row],[Dep Txt]]), ": ",":"), "a.m", "AM",1), "p.m", "PM"),"  AM"," AM"),"  PM", " PM"), 9,100,"")</f>
        <v/>
      </c>
      <c r="I1646" s="195" t="e">
        <f>TIMEVALUE(RTATimings[[#This Row],[Dep Tm Txt]])</f>
        <v>#VALUE!</v>
      </c>
      <c r="N16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47" spans="1:14" x14ac:dyDescent="0.35">
      <c r="A1647" s="113"/>
      <c r="B1647" s="119"/>
      <c r="C1647" s="119"/>
      <c r="D1647" s="185" t="e">
        <f>IF(ISBLANK(RTATimings[[#This Row],[Vehicle No.]]), VLOOKUP(RTATimings[[#This Row],[Rotation Group]], Table9[#All], 4, FALSE), VLOOKUP(RTATimings[[#This Row],[Vehicle No.]], VehLicense,2,FALSE))</f>
        <v>#N/A</v>
      </c>
      <c r="E1647" s="126"/>
      <c r="F1647" s="185" t="e">
        <f>VLOOKUP(RTATimings[[#This Row],[Route Code]], TrueRouteCodes[], 2, FALSE)</f>
        <v>#N/A</v>
      </c>
      <c r="H1647" s="194" t="str">
        <f>REPLACE(SUBSTITUTE(SUBSTITUTE(SUBSTITUTE(SUBSTITUTE(SUBSTITUTE(TRIM(RTATimings[[#This Row],[Dep Txt]]), ": ",":"), "a.m", "AM",1), "p.m", "PM"),"  AM"," AM"),"  PM", " PM"), 9,100,"")</f>
        <v/>
      </c>
      <c r="I1647" s="195" t="e">
        <f>TIMEVALUE(RTATimings[[#This Row],[Dep Tm Txt]])</f>
        <v>#VALUE!</v>
      </c>
      <c r="N16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48" spans="1:14" x14ac:dyDescent="0.35">
      <c r="A1648" s="113"/>
      <c r="B1648" s="119"/>
      <c r="C1648" s="119"/>
      <c r="D1648" s="185" t="e">
        <f>IF(ISBLANK(RTATimings[[#This Row],[Vehicle No.]]), VLOOKUP(RTATimings[[#This Row],[Rotation Group]], Table9[#All], 4, FALSE), VLOOKUP(RTATimings[[#This Row],[Vehicle No.]], VehLicense,2,FALSE))</f>
        <v>#N/A</v>
      </c>
      <c r="E1648" s="126"/>
      <c r="F1648" s="185" t="e">
        <f>VLOOKUP(RTATimings[[#This Row],[Route Code]], TrueRouteCodes[], 2, FALSE)</f>
        <v>#N/A</v>
      </c>
      <c r="H1648" s="194" t="str">
        <f>REPLACE(SUBSTITUTE(SUBSTITUTE(SUBSTITUTE(SUBSTITUTE(SUBSTITUTE(TRIM(RTATimings[[#This Row],[Dep Txt]]), ": ",":"), "a.m", "AM",1), "p.m", "PM"),"  AM"," AM"),"  PM", " PM"), 9,100,"")</f>
        <v/>
      </c>
      <c r="I1648" s="195" t="e">
        <f>TIMEVALUE(RTATimings[[#This Row],[Dep Tm Txt]])</f>
        <v>#VALUE!</v>
      </c>
      <c r="N16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49" spans="1:14" x14ac:dyDescent="0.35">
      <c r="A1649" s="113"/>
      <c r="B1649" s="119"/>
      <c r="C1649" s="119"/>
      <c r="D1649" s="185" t="e">
        <f>IF(ISBLANK(RTATimings[[#This Row],[Vehicle No.]]), VLOOKUP(RTATimings[[#This Row],[Rotation Group]], Table9[#All], 4, FALSE), VLOOKUP(RTATimings[[#This Row],[Vehicle No.]], VehLicense,2,FALSE))</f>
        <v>#N/A</v>
      </c>
      <c r="E1649" s="126"/>
      <c r="F1649" s="185" t="e">
        <f>VLOOKUP(RTATimings[[#This Row],[Route Code]], TrueRouteCodes[], 2, FALSE)</f>
        <v>#N/A</v>
      </c>
      <c r="H1649" s="194" t="str">
        <f>REPLACE(SUBSTITUTE(SUBSTITUTE(SUBSTITUTE(SUBSTITUTE(SUBSTITUTE(TRIM(RTATimings[[#This Row],[Dep Txt]]), ": ",":"), "a.m", "AM",1), "p.m", "PM"),"  AM"," AM"),"  PM", " PM"), 9,100,"")</f>
        <v/>
      </c>
      <c r="I1649" s="195" t="e">
        <f>TIMEVALUE(RTATimings[[#This Row],[Dep Tm Txt]])</f>
        <v>#VALUE!</v>
      </c>
      <c r="N16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50" spans="1:14" x14ac:dyDescent="0.35">
      <c r="A1650" s="113"/>
      <c r="B1650" s="119"/>
      <c r="C1650" s="119"/>
      <c r="D1650" s="185" t="e">
        <f>IF(ISBLANK(RTATimings[[#This Row],[Vehicle No.]]), VLOOKUP(RTATimings[[#This Row],[Rotation Group]], Table9[#All], 4, FALSE), VLOOKUP(RTATimings[[#This Row],[Vehicle No.]], VehLicense,2,FALSE))</f>
        <v>#N/A</v>
      </c>
      <c r="E1650" s="126"/>
      <c r="F1650" s="185" t="e">
        <f>VLOOKUP(RTATimings[[#This Row],[Route Code]], TrueRouteCodes[], 2, FALSE)</f>
        <v>#N/A</v>
      </c>
      <c r="H1650" s="194" t="str">
        <f>REPLACE(SUBSTITUTE(SUBSTITUTE(SUBSTITUTE(SUBSTITUTE(SUBSTITUTE(TRIM(RTATimings[[#This Row],[Dep Txt]]), ": ",":"), "a.m", "AM",1), "p.m", "PM"),"  AM"," AM"),"  PM", " PM"), 9,100,"")</f>
        <v/>
      </c>
      <c r="I1650" s="195" t="e">
        <f>TIMEVALUE(RTATimings[[#This Row],[Dep Tm Txt]])</f>
        <v>#VALUE!</v>
      </c>
      <c r="N16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51" spans="1:14" x14ac:dyDescent="0.35">
      <c r="A1651" s="113"/>
      <c r="B1651" s="119"/>
      <c r="C1651" s="119"/>
      <c r="D1651" s="185" t="e">
        <f>IF(ISBLANK(RTATimings[[#This Row],[Vehicle No.]]), VLOOKUP(RTATimings[[#This Row],[Rotation Group]], Table9[#All], 4, FALSE), VLOOKUP(RTATimings[[#This Row],[Vehicle No.]], VehLicense,2,FALSE))</f>
        <v>#N/A</v>
      </c>
      <c r="E1651" s="126"/>
      <c r="F1651" s="185" t="e">
        <f>VLOOKUP(RTATimings[[#This Row],[Route Code]], TrueRouteCodes[], 2, FALSE)</f>
        <v>#N/A</v>
      </c>
      <c r="H1651" s="194" t="str">
        <f>REPLACE(SUBSTITUTE(SUBSTITUTE(SUBSTITUTE(SUBSTITUTE(SUBSTITUTE(TRIM(RTATimings[[#This Row],[Dep Txt]]), ": ",":"), "a.m", "AM",1), "p.m", "PM"),"  AM"," AM"),"  PM", " PM"), 9,100,"")</f>
        <v/>
      </c>
      <c r="I1651" s="195" t="e">
        <f>TIMEVALUE(RTATimings[[#This Row],[Dep Tm Txt]])</f>
        <v>#VALUE!</v>
      </c>
      <c r="N16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52" spans="1:14" x14ac:dyDescent="0.35">
      <c r="A1652" s="113"/>
      <c r="B1652" s="119"/>
      <c r="C1652" s="119"/>
      <c r="D1652" s="185" t="e">
        <f>IF(ISBLANK(RTATimings[[#This Row],[Vehicle No.]]), VLOOKUP(RTATimings[[#This Row],[Rotation Group]], Table9[#All], 4, FALSE), VLOOKUP(RTATimings[[#This Row],[Vehicle No.]], VehLicense,2,FALSE))</f>
        <v>#N/A</v>
      </c>
      <c r="E1652" s="126"/>
      <c r="F1652" s="185" t="e">
        <f>VLOOKUP(RTATimings[[#This Row],[Route Code]], TrueRouteCodes[], 2, FALSE)</f>
        <v>#N/A</v>
      </c>
      <c r="H1652" s="194" t="str">
        <f>REPLACE(SUBSTITUTE(SUBSTITUTE(SUBSTITUTE(SUBSTITUTE(SUBSTITUTE(TRIM(RTATimings[[#This Row],[Dep Txt]]), ": ",":"), "a.m", "AM",1), "p.m", "PM"),"  AM"," AM"),"  PM", " PM"), 9,100,"")</f>
        <v/>
      </c>
      <c r="I1652" s="195" t="e">
        <f>TIMEVALUE(RTATimings[[#This Row],[Dep Tm Txt]])</f>
        <v>#VALUE!</v>
      </c>
      <c r="N16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53" spans="1:14" x14ac:dyDescent="0.35">
      <c r="A1653" s="113"/>
      <c r="B1653" s="119"/>
      <c r="C1653" s="119"/>
      <c r="D1653" s="185" t="e">
        <f>IF(ISBLANK(RTATimings[[#This Row],[Vehicle No.]]), VLOOKUP(RTATimings[[#This Row],[Rotation Group]], Table9[#All], 4, FALSE), VLOOKUP(RTATimings[[#This Row],[Vehicle No.]], VehLicense,2,FALSE))</f>
        <v>#N/A</v>
      </c>
      <c r="E1653" s="126"/>
      <c r="F1653" s="185" t="e">
        <f>VLOOKUP(RTATimings[[#This Row],[Route Code]], TrueRouteCodes[], 2, FALSE)</f>
        <v>#N/A</v>
      </c>
      <c r="H1653" s="194" t="str">
        <f>REPLACE(SUBSTITUTE(SUBSTITUTE(SUBSTITUTE(SUBSTITUTE(SUBSTITUTE(TRIM(RTATimings[[#This Row],[Dep Txt]]), ": ",":"), "a.m", "AM",1), "p.m", "PM"),"  AM"," AM"),"  PM", " PM"), 9,100,"")</f>
        <v/>
      </c>
      <c r="I1653" s="195" t="e">
        <f>TIMEVALUE(RTATimings[[#This Row],[Dep Tm Txt]])</f>
        <v>#VALUE!</v>
      </c>
      <c r="N16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54" spans="1:14" x14ac:dyDescent="0.35">
      <c r="A1654" s="113"/>
      <c r="B1654" s="119"/>
      <c r="C1654" s="119"/>
      <c r="D1654" s="185" t="e">
        <f>IF(ISBLANK(RTATimings[[#This Row],[Vehicle No.]]), VLOOKUP(RTATimings[[#This Row],[Rotation Group]], Table9[#All], 4, FALSE), VLOOKUP(RTATimings[[#This Row],[Vehicle No.]], VehLicense,2,FALSE))</f>
        <v>#N/A</v>
      </c>
      <c r="E1654" s="126"/>
      <c r="F1654" s="185" t="e">
        <f>VLOOKUP(RTATimings[[#This Row],[Route Code]], TrueRouteCodes[], 2, FALSE)</f>
        <v>#N/A</v>
      </c>
      <c r="H1654" s="194" t="str">
        <f>REPLACE(SUBSTITUTE(SUBSTITUTE(SUBSTITUTE(SUBSTITUTE(SUBSTITUTE(TRIM(RTATimings[[#This Row],[Dep Txt]]), ": ",":"), "a.m", "AM",1), "p.m", "PM"),"  AM"," AM"),"  PM", " PM"), 9,100,"")</f>
        <v/>
      </c>
      <c r="I1654" s="195" t="e">
        <f>TIMEVALUE(RTATimings[[#This Row],[Dep Tm Txt]])</f>
        <v>#VALUE!</v>
      </c>
      <c r="N16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55" spans="1:14" x14ac:dyDescent="0.35">
      <c r="A1655" s="113"/>
      <c r="B1655" s="119"/>
      <c r="C1655" s="119"/>
      <c r="D1655" s="185" t="e">
        <f>IF(ISBLANK(RTATimings[[#This Row],[Vehicle No.]]), VLOOKUP(RTATimings[[#This Row],[Rotation Group]], Table9[#All], 4, FALSE), VLOOKUP(RTATimings[[#This Row],[Vehicle No.]], VehLicense,2,FALSE))</f>
        <v>#N/A</v>
      </c>
      <c r="E1655" s="126"/>
      <c r="F1655" s="185" t="e">
        <f>VLOOKUP(RTATimings[[#This Row],[Route Code]], TrueRouteCodes[], 2, FALSE)</f>
        <v>#N/A</v>
      </c>
      <c r="H1655" s="194" t="str">
        <f>REPLACE(SUBSTITUTE(SUBSTITUTE(SUBSTITUTE(SUBSTITUTE(SUBSTITUTE(TRIM(RTATimings[[#This Row],[Dep Txt]]), ": ",":"), "a.m", "AM",1), "p.m", "PM"),"  AM"," AM"),"  PM", " PM"), 9,100,"")</f>
        <v/>
      </c>
      <c r="I1655" s="195" t="e">
        <f>TIMEVALUE(RTATimings[[#This Row],[Dep Tm Txt]])</f>
        <v>#VALUE!</v>
      </c>
      <c r="N16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56" spans="1:14" x14ac:dyDescent="0.35">
      <c r="A1656" s="113"/>
      <c r="B1656" s="119"/>
      <c r="C1656" s="119"/>
      <c r="D1656" s="185" t="e">
        <f>IF(ISBLANK(RTATimings[[#This Row],[Vehicle No.]]), VLOOKUP(RTATimings[[#This Row],[Rotation Group]], Table9[#All], 4, FALSE), VLOOKUP(RTATimings[[#This Row],[Vehicle No.]], VehLicense,2,FALSE))</f>
        <v>#N/A</v>
      </c>
      <c r="E1656" s="126"/>
      <c r="F1656" s="185" t="e">
        <f>VLOOKUP(RTATimings[[#This Row],[Route Code]], TrueRouteCodes[], 2, FALSE)</f>
        <v>#N/A</v>
      </c>
      <c r="H1656" s="194" t="str">
        <f>REPLACE(SUBSTITUTE(SUBSTITUTE(SUBSTITUTE(SUBSTITUTE(SUBSTITUTE(TRIM(RTATimings[[#This Row],[Dep Txt]]), ": ",":"), "a.m", "AM",1), "p.m", "PM"),"  AM"," AM"),"  PM", " PM"), 9,100,"")</f>
        <v/>
      </c>
      <c r="I1656" s="195" t="e">
        <f>TIMEVALUE(RTATimings[[#This Row],[Dep Tm Txt]])</f>
        <v>#VALUE!</v>
      </c>
      <c r="N16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57" spans="1:14" x14ac:dyDescent="0.35">
      <c r="A1657" s="113"/>
      <c r="B1657" s="119"/>
      <c r="C1657" s="119"/>
      <c r="D1657" s="185" t="e">
        <f>IF(ISBLANK(RTATimings[[#This Row],[Vehicle No.]]), VLOOKUP(RTATimings[[#This Row],[Rotation Group]], Table9[#All], 4, FALSE), VLOOKUP(RTATimings[[#This Row],[Vehicle No.]], VehLicense,2,FALSE))</f>
        <v>#N/A</v>
      </c>
      <c r="E1657" s="126"/>
      <c r="F1657" s="185" t="e">
        <f>VLOOKUP(RTATimings[[#This Row],[Route Code]], TrueRouteCodes[], 2, FALSE)</f>
        <v>#N/A</v>
      </c>
      <c r="H1657" s="194" t="str">
        <f>REPLACE(SUBSTITUTE(SUBSTITUTE(SUBSTITUTE(SUBSTITUTE(SUBSTITUTE(TRIM(RTATimings[[#This Row],[Dep Txt]]), ": ",":"), "a.m", "AM",1), "p.m", "PM"),"  AM"," AM"),"  PM", " PM"), 9,100,"")</f>
        <v/>
      </c>
      <c r="I1657" s="195" t="e">
        <f>TIMEVALUE(RTATimings[[#This Row],[Dep Tm Txt]])</f>
        <v>#VALUE!</v>
      </c>
      <c r="N16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58" spans="1:14" x14ac:dyDescent="0.35">
      <c r="A1658" s="113"/>
      <c r="B1658" s="119"/>
      <c r="C1658" s="119"/>
      <c r="D1658" s="185" t="e">
        <f>IF(ISBLANK(RTATimings[[#This Row],[Vehicle No.]]), VLOOKUP(RTATimings[[#This Row],[Rotation Group]], Table9[#All], 4, FALSE), VLOOKUP(RTATimings[[#This Row],[Vehicle No.]], VehLicense,2,FALSE))</f>
        <v>#N/A</v>
      </c>
      <c r="E1658" s="126"/>
      <c r="F1658" s="185" t="e">
        <f>VLOOKUP(RTATimings[[#This Row],[Route Code]], TrueRouteCodes[], 2, FALSE)</f>
        <v>#N/A</v>
      </c>
      <c r="H1658" s="194" t="str">
        <f>REPLACE(SUBSTITUTE(SUBSTITUTE(SUBSTITUTE(SUBSTITUTE(SUBSTITUTE(TRIM(RTATimings[[#This Row],[Dep Txt]]), ": ",":"), "a.m", "AM",1), "p.m", "PM"),"  AM"," AM"),"  PM", " PM"), 9,100,"")</f>
        <v/>
      </c>
      <c r="I1658" s="195" t="e">
        <f>TIMEVALUE(RTATimings[[#This Row],[Dep Tm Txt]])</f>
        <v>#VALUE!</v>
      </c>
      <c r="N16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59" spans="1:14" x14ac:dyDescent="0.35">
      <c r="A1659" s="113"/>
      <c r="B1659" s="119"/>
      <c r="C1659" s="119"/>
      <c r="D1659" s="185" t="e">
        <f>IF(ISBLANK(RTATimings[[#This Row],[Vehicle No.]]), VLOOKUP(RTATimings[[#This Row],[Rotation Group]], Table9[#All], 4, FALSE), VLOOKUP(RTATimings[[#This Row],[Vehicle No.]], VehLicense,2,FALSE))</f>
        <v>#N/A</v>
      </c>
      <c r="E1659" s="126"/>
      <c r="F1659" s="185" t="e">
        <f>VLOOKUP(RTATimings[[#This Row],[Route Code]], TrueRouteCodes[], 2, FALSE)</f>
        <v>#N/A</v>
      </c>
      <c r="H1659" s="194" t="str">
        <f>REPLACE(SUBSTITUTE(SUBSTITUTE(SUBSTITUTE(SUBSTITUTE(SUBSTITUTE(TRIM(RTATimings[[#This Row],[Dep Txt]]), ": ",":"), "a.m", "AM",1), "p.m", "PM"),"  AM"," AM"),"  PM", " PM"), 9,100,"")</f>
        <v/>
      </c>
      <c r="I1659" s="195" t="e">
        <f>TIMEVALUE(RTATimings[[#This Row],[Dep Tm Txt]])</f>
        <v>#VALUE!</v>
      </c>
      <c r="N16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60" spans="1:14" x14ac:dyDescent="0.35">
      <c r="A1660" s="113"/>
      <c r="B1660" s="119"/>
      <c r="C1660" s="119"/>
      <c r="D1660" s="185" t="e">
        <f>IF(ISBLANK(RTATimings[[#This Row],[Vehicle No.]]), VLOOKUP(RTATimings[[#This Row],[Rotation Group]], Table9[#All], 4, FALSE), VLOOKUP(RTATimings[[#This Row],[Vehicle No.]], VehLicense,2,FALSE))</f>
        <v>#N/A</v>
      </c>
      <c r="E1660" s="126"/>
      <c r="F1660" s="185" t="e">
        <f>VLOOKUP(RTATimings[[#This Row],[Route Code]], TrueRouteCodes[], 2, FALSE)</f>
        <v>#N/A</v>
      </c>
      <c r="H1660" s="194" t="str">
        <f>REPLACE(SUBSTITUTE(SUBSTITUTE(SUBSTITUTE(SUBSTITUTE(SUBSTITUTE(TRIM(RTATimings[[#This Row],[Dep Txt]]), ": ",":"), "a.m", "AM",1), "p.m", "PM"),"  AM"," AM"),"  PM", " PM"), 9,100,"")</f>
        <v/>
      </c>
      <c r="I1660" s="195" t="e">
        <f>TIMEVALUE(RTATimings[[#This Row],[Dep Tm Txt]])</f>
        <v>#VALUE!</v>
      </c>
      <c r="N16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61" spans="1:14" x14ac:dyDescent="0.35">
      <c r="A1661" s="113"/>
      <c r="B1661" s="119"/>
      <c r="C1661" s="119"/>
      <c r="D1661" s="185" t="e">
        <f>IF(ISBLANK(RTATimings[[#This Row],[Vehicle No.]]), VLOOKUP(RTATimings[[#This Row],[Rotation Group]], Table9[#All], 4, FALSE), VLOOKUP(RTATimings[[#This Row],[Vehicle No.]], VehLicense,2,FALSE))</f>
        <v>#N/A</v>
      </c>
      <c r="E1661" s="126"/>
      <c r="F1661" s="185" t="e">
        <f>VLOOKUP(RTATimings[[#This Row],[Route Code]], TrueRouteCodes[], 2, FALSE)</f>
        <v>#N/A</v>
      </c>
      <c r="H1661" s="194" t="str">
        <f>REPLACE(SUBSTITUTE(SUBSTITUTE(SUBSTITUTE(SUBSTITUTE(SUBSTITUTE(TRIM(RTATimings[[#This Row],[Dep Txt]]), ": ",":"), "a.m", "AM",1), "p.m", "PM"),"  AM"," AM"),"  PM", " PM"), 9,100,"")</f>
        <v/>
      </c>
      <c r="I1661" s="195" t="e">
        <f>TIMEVALUE(RTATimings[[#This Row],[Dep Tm Txt]])</f>
        <v>#VALUE!</v>
      </c>
      <c r="N16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62" spans="1:14" x14ac:dyDescent="0.35">
      <c r="A1662" s="113"/>
      <c r="B1662" s="119"/>
      <c r="C1662" s="119"/>
      <c r="D1662" s="185" t="e">
        <f>IF(ISBLANK(RTATimings[[#This Row],[Vehicle No.]]), VLOOKUP(RTATimings[[#This Row],[Rotation Group]], Table9[#All], 4, FALSE), VLOOKUP(RTATimings[[#This Row],[Vehicle No.]], VehLicense,2,FALSE))</f>
        <v>#N/A</v>
      </c>
      <c r="E1662" s="126"/>
      <c r="F1662" s="185" t="e">
        <f>VLOOKUP(RTATimings[[#This Row],[Route Code]], TrueRouteCodes[], 2, FALSE)</f>
        <v>#N/A</v>
      </c>
      <c r="H1662" s="194" t="str">
        <f>REPLACE(SUBSTITUTE(SUBSTITUTE(SUBSTITUTE(SUBSTITUTE(SUBSTITUTE(TRIM(RTATimings[[#This Row],[Dep Txt]]), ": ",":"), "a.m", "AM",1), "p.m", "PM"),"  AM"," AM"),"  PM", " PM"), 9,100,"")</f>
        <v/>
      </c>
      <c r="I1662" s="195" t="e">
        <f>TIMEVALUE(RTATimings[[#This Row],[Dep Tm Txt]])</f>
        <v>#VALUE!</v>
      </c>
      <c r="N16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63" spans="1:14" x14ac:dyDescent="0.35">
      <c r="A1663" s="113"/>
      <c r="B1663" s="119"/>
      <c r="C1663" s="119"/>
      <c r="D1663" s="185" t="e">
        <f>IF(ISBLANK(RTATimings[[#This Row],[Vehicle No.]]), VLOOKUP(RTATimings[[#This Row],[Rotation Group]], Table9[#All], 4, FALSE), VLOOKUP(RTATimings[[#This Row],[Vehicle No.]], VehLicense,2,FALSE))</f>
        <v>#N/A</v>
      </c>
      <c r="E1663" s="126"/>
      <c r="F1663" s="185" t="e">
        <f>VLOOKUP(RTATimings[[#This Row],[Route Code]], TrueRouteCodes[], 2, FALSE)</f>
        <v>#N/A</v>
      </c>
      <c r="H1663" s="194" t="str">
        <f>REPLACE(SUBSTITUTE(SUBSTITUTE(SUBSTITUTE(SUBSTITUTE(SUBSTITUTE(TRIM(RTATimings[[#This Row],[Dep Txt]]), ": ",":"), "a.m", "AM",1), "p.m", "PM"),"  AM"," AM"),"  PM", " PM"), 9,100,"")</f>
        <v/>
      </c>
      <c r="I1663" s="195" t="e">
        <f>TIMEVALUE(RTATimings[[#This Row],[Dep Tm Txt]])</f>
        <v>#VALUE!</v>
      </c>
      <c r="N16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64" spans="1:14" x14ac:dyDescent="0.35">
      <c r="A1664" s="113"/>
      <c r="B1664" s="119"/>
      <c r="C1664" s="119"/>
      <c r="D1664" s="185" t="e">
        <f>IF(ISBLANK(RTATimings[[#This Row],[Vehicle No.]]), VLOOKUP(RTATimings[[#This Row],[Rotation Group]], Table9[#All], 4, FALSE), VLOOKUP(RTATimings[[#This Row],[Vehicle No.]], VehLicense,2,FALSE))</f>
        <v>#N/A</v>
      </c>
      <c r="E1664" s="126"/>
      <c r="F1664" s="185" t="e">
        <f>VLOOKUP(RTATimings[[#This Row],[Route Code]], TrueRouteCodes[], 2, FALSE)</f>
        <v>#N/A</v>
      </c>
      <c r="H1664" s="194" t="str">
        <f>REPLACE(SUBSTITUTE(SUBSTITUTE(SUBSTITUTE(SUBSTITUTE(SUBSTITUTE(TRIM(RTATimings[[#This Row],[Dep Txt]]), ": ",":"), "a.m", "AM",1), "p.m", "PM"),"  AM"," AM"),"  PM", " PM"), 9,100,"")</f>
        <v/>
      </c>
      <c r="I1664" s="195" t="e">
        <f>TIMEVALUE(RTATimings[[#This Row],[Dep Tm Txt]])</f>
        <v>#VALUE!</v>
      </c>
      <c r="N16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65" spans="1:14" x14ac:dyDescent="0.35">
      <c r="A1665" s="113"/>
      <c r="B1665" s="119"/>
      <c r="C1665" s="119"/>
      <c r="D1665" s="185" t="e">
        <f>IF(ISBLANK(RTATimings[[#This Row],[Vehicle No.]]), VLOOKUP(RTATimings[[#This Row],[Rotation Group]], Table9[#All], 4, FALSE), VLOOKUP(RTATimings[[#This Row],[Vehicle No.]], VehLicense,2,FALSE))</f>
        <v>#N/A</v>
      </c>
      <c r="E1665" s="126"/>
      <c r="F1665" s="185" t="e">
        <f>VLOOKUP(RTATimings[[#This Row],[Route Code]], TrueRouteCodes[], 2, FALSE)</f>
        <v>#N/A</v>
      </c>
      <c r="H1665" s="194" t="str">
        <f>REPLACE(SUBSTITUTE(SUBSTITUTE(SUBSTITUTE(SUBSTITUTE(SUBSTITUTE(TRIM(RTATimings[[#This Row],[Dep Txt]]), ": ",":"), "a.m", "AM",1), "p.m", "PM"),"  AM"," AM"),"  PM", " PM"), 9,100,"")</f>
        <v/>
      </c>
      <c r="I1665" s="195" t="e">
        <f>TIMEVALUE(RTATimings[[#This Row],[Dep Tm Txt]])</f>
        <v>#VALUE!</v>
      </c>
      <c r="N16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66" spans="1:14" x14ac:dyDescent="0.35">
      <c r="A1666" s="113"/>
      <c r="B1666" s="119"/>
      <c r="C1666" s="119"/>
      <c r="D1666" s="185" t="e">
        <f>IF(ISBLANK(RTATimings[[#This Row],[Vehicle No.]]), VLOOKUP(RTATimings[[#This Row],[Rotation Group]], Table9[#All], 4, FALSE), VLOOKUP(RTATimings[[#This Row],[Vehicle No.]], VehLicense,2,FALSE))</f>
        <v>#N/A</v>
      </c>
      <c r="E1666" s="126"/>
      <c r="F1666" s="185" t="e">
        <f>VLOOKUP(RTATimings[[#This Row],[Route Code]], TrueRouteCodes[], 2, FALSE)</f>
        <v>#N/A</v>
      </c>
      <c r="H1666" s="194" t="str">
        <f>REPLACE(SUBSTITUTE(SUBSTITUTE(SUBSTITUTE(SUBSTITUTE(SUBSTITUTE(TRIM(RTATimings[[#This Row],[Dep Txt]]), ": ",":"), "a.m", "AM",1), "p.m", "PM"),"  AM"," AM"),"  PM", " PM"), 9,100,"")</f>
        <v/>
      </c>
      <c r="I1666" s="195" t="e">
        <f>TIMEVALUE(RTATimings[[#This Row],[Dep Tm Txt]])</f>
        <v>#VALUE!</v>
      </c>
      <c r="N16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67" spans="1:14" x14ac:dyDescent="0.35">
      <c r="A1667" s="113"/>
      <c r="B1667" s="119"/>
      <c r="C1667" s="119"/>
      <c r="D1667" s="185" t="e">
        <f>IF(ISBLANK(RTATimings[[#This Row],[Vehicle No.]]), VLOOKUP(RTATimings[[#This Row],[Rotation Group]], Table9[#All], 4, FALSE), VLOOKUP(RTATimings[[#This Row],[Vehicle No.]], VehLicense,2,FALSE))</f>
        <v>#N/A</v>
      </c>
      <c r="E1667" s="126"/>
      <c r="F1667" s="185" t="e">
        <f>VLOOKUP(RTATimings[[#This Row],[Route Code]], TrueRouteCodes[], 2, FALSE)</f>
        <v>#N/A</v>
      </c>
      <c r="H1667" s="194" t="str">
        <f>REPLACE(SUBSTITUTE(SUBSTITUTE(SUBSTITUTE(SUBSTITUTE(SUBSTITUTE(TRIM(RTATimings[[#This Row],[Dep Txt]]), ": ",":"), "a.m", "AM",1), "p.m", "PM"),"  AM"," AM"),"  PM", " PM"), 9,100,"")</f>
        <v/>
      </c>
      <c r="I1667" s="195" t="e">
        <f>TIMEVALUE(RTATimings[[#This Row],[Dep Tm Txt]])</f>
        <v>#VALUE!</v>
      </c>
      <c r="N16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68" spans="1:14" x14ac:dyDescent="0.35">
      <c r="A1668" s="113"/>
      <c r="B1668" s="119"/>
      <c r="C1668" s="119"/>
      <c r="D1668" s="185" t="e">
        <f>IF(ISBLANK(RTATimings[[#This Row],[Vehicle No.]]), VLOOKUP(RTATimings[[#This Row],[Rotation Group]], Table9[#All], 4, FALSE), VLOOKUP(RTATimings[[#This Row],[Vehicle No.]], VehLicense,2,FALSE))</f>
        <v>#N/A</v>
      </c>
      <c r="E1668" s="126"/>
      <c r="F1668" s="185" t="e">
        <f>VLOOKUP(RTATimings[[#This Row],[Route Code]], TrueRouteCodes[], 2, FALSE)</f>
        <v>#N/A</v>
      </c>
      <c r="H1668" s="194" t="str">
        <f>REPLACE(SUBSTITUTE(SUBSTITUTE(SUBSTITUTE(SUBSTITUTE(SUBSTITUTE(TRIM(RTATimings[[#This Row],[Dep Txt]]), ": ",":"), "a.m", "AM",1), "p.m", "PM"),"  AM"," AM"),"  PM", " PM"), 9,100,"")</f>
        <v/>
      </c>
      <c r="I1668" s="195" t="e">
        <f>TIMEVALUE(RTATimings[[#This Row],[Dep Tm Txt]])</f>
        <v>#VALUE!</v>
      </c>
      <c r="N16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69" spans="1:14" x14ac:dyDescent="0.35">
      <c r="A1669" s="113"/>
      <c r="B1669" s="119"/>
      <c r="C1669" s="119"/>
      <c r="D1669" s="185" t="e">
        <f>IF(ISBLANK(RTATimings[[#This Row],[Vehicle No.]]), VLOOKUP(RTATimings[[#This Row],[Rotation Group]], Table9[#All], 4, FALSE), VLOOKUP(RTATimings[[#This Row],[Vehicle No.]], VehLicense,2,FALSE))</f>
        <v>#N/A</v>
      </c>
      <c r="E1669" s="126"/>
      <c r="F1669" s="185" t="e">
        <f>VLOOKUP(RTATimings[[#This Row],[Route Code]], TrueRouteCodes[], 2, FALSE)</f>
        <v>#N/A</v>
      </c>
      <c r="H1669" s="194" t="str">
        <f>REPLACE(SUBSTITUTE(SUBSTITUTE(SUBSTITUTE(SUBSTITUTE(SUBSTITUTE(TRIM(RTATimings[[#This Row],[Dep Txt]]), ": ",":"), "a.m", "AM",1), "p.m", "PM"),"  AM"," AM"),"  PM", " PM"), 9,100,"")</f>
        <v/>
      </c>
      <c r="I1669" s="195" t="e">
        <f>TIMEVALUE(RTATimings[[#This Row],[Dep Tm Txt]])</f>
        <v>#VALUE!</v>
      </c>
      <c r="N16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70" spans="1:14" x14ac:dyDescent="0.35">
      <c r="A1670" s="113"/>
      <c r="B1670" s="119"/>
      <c r="C1670" s="119"/>
      <c r="D1670" s="185" t="e">
        <f>IF(ISBLANK(RTATimings[[#This Row],[Vehicle No.]]), VLOOKUP(RTATimings[[#This Row],[Rotation Group]], Table9[#All], 4, FALSE), VLOOKUP(RTATimings[[#This Row],[Vehicle No.]], VehLicense,2,FALSE))</f>
        <v>#N/A</v>
      </c>
      <c r="E1670" s="126"/>
      <c r="F1670" s="185" t="e">
        <f>VLOOKUP(RTATimings[[#This Row],[Route Code]], TrueRouteCodes[], 2, FALSE)</f>
        <v>#N/A</v>
      </c>
      <c r="H1670" s="194" t="str">
        <f>REPLACE(SUBSTITUTE(SUBSTITUTE(SUBSTITUTE(SUBSTITUTE(SUBSTITUTE(TRIM(RTATimings[[#This Row],[Dep Txt]]), ": ",":"), "a.m", "AM",1), "p.m", "PM"),"  AM"," AM"),"  PM", " PM"), 9,100,"")</f>
        <v/>
      </c>
      <c r="I1670" s="195" t="e">
        <f>TIMEVALUE(RTATimings[[#This Row],[Dep Tm Txt]])</f>
        <v>#VALUE!</v>
      </c>
      <c r="N16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71" spans="1:14" x14ac:dyDescent="0.35">
      <c r="A1671" s="113"/>
      <c r="B1671" s="119"/>
      <c r="C1671" s="119"/>
      <c r="D1671" s="185" t="e">
        <f>IF(ISBLANK(RTATimings[[#This Row],[Vehicle No.]]), VLOOKUP(RTATimings[[#This Row],[Rotation Group]], Table9[#All], 4, FALSE), VLOOKUP(RTATimings[[#This Row],[Vehicle No.]], VehLicense,2,FALSE))</f>
        <v>#N/A</v>
      </c>
      <c r="E1671" s="126"/>
      <c r="F1671" s="185" t="e">
        <f>VLOOKUP(RTATimings[[#This Row],[Route Code]], TrueRouteCodes[], 2, FALSE)</f>
        <v>#N/A</v>
      </c>
      <c r="H1671" s="194" t="str">
        <f>REPLACE(SUBSTITUTE(SUBSTITUTE(SUBSTITUTE(SUBSTITUTE(SUBSTITUTE(TRIM(RTATimings[[#This Row],[Dep Txt]]), ": ",":"), "a.m", "AM",1), "p.m", "PM"),"  AM"," AM"),"  PM", " PM"), 9,100,"")</f>
        <v/>
      </c>
      <c r="I1671" s="195" t="e">
        <f>TIMEVALUE(RTATimings[[#This Row],[Dep Tm Txt]])</f>
        <v>#VALUE!</v>
      </c>
      <c r="N16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72" spans="1:14" x14ac:dyDescent="0.35">
      <c r="A1672" s="113"/>
      <c r="B1672" s="119"/>
      <c r="C1672" s="119"/>
      <c r="D1672" s="185" t="e">
        <f>IF(ISBLANK(RTATimings[[#This Row],[Vehicle No.]]), VLOOKUP(RTATimings[[#This Row],[Rotation Group]], Table9[#All], 4, FALSE), VLOOKUP(RTATimings[[#This Row],[Vehicle No.]], VehLicense,2,FALSE))</f>
        <v>#N/A</v>
      </c>
      <c r="E1672" s="126"/>
      <c r="F1672" s="185" t="e">
        <f>VLOOKUP(RTATimings[[#This Row],[Route Code]], TrueRouteCodes[], 2, FALSE)</f>
        <v>#N/A</v>
      </c>
      <c r="H1672" s="194" t="str">
        <f>REPLACE(SUBSTITUTE(SUBSTITUTE(SUBSTITUTE(SUBSTITUTE(SUBSTITUTE(TRIM(RTATimings[[#This Row],[Dep Txt]]), ": ",":"), "a.m", "AM",1), "p.m", "PM"),"  AM"," AM"),"  PM", " PM"), 9,100,"")</f>
        <v/>
      </c>
      <c r="I1672" s="195" t="e">
        <f>TIMEVALUE(RTATimings[[#This Row],[Dep Tm Txt]])</f>
        <v>#VALUE!</v>
      </c>
      <c r="N16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73" spans="1:14" x14ac:dyDescent="0.35">
      <c r="A1673" s="113"/>
      <c r="B1673" s="119"/>
      <c r="C1673" s="119"/>
      <c r="D1673" s="185" t="e">
        <f>IF(ISBLANK(RTATimings[[#This Row],[Vehicle No.]]), VLOOKUP(RTATimings[[#This Row],[Rotation Group]], Table9[#All], 4, FALSE), VLOOKUP(RTATimings[[#This Row],[Vehicle No.]], VehLicense,2,FALSE))</f>
        <v>#N/A</v>
      </c>
      <c r="E1673" s="126"/>
      <c r="F1673" s="185" t="e">
        <f>VLOOKUP(RTATimings[[#This Row],[Route Code]], TrueRouteCodes[], 2, FALSE)</f>
        <v>#N/A</v>
      </c>
      <c r="H1673" s="194" t="str">
        <f>REPLACE(SUBSTITUTE(SUBSTITUTE(SUBSTITUTE(SUBSTITUTE(SUBSTITUTE(TRIM(RTATimings[[#This Row],[Dep Txt]]), ": ",":"), "a.m", "AM",1), "p.m", "PM"),"  AM"," AM"),"  PM", " PM"), 9,100,"")</f>
        <v/>
      </c>
      <c r="I1673" s="195" t="e">
        <f>TIMEVALUE(RTATimings[[#This Row],[Dep Tm Txt]])</f>
        <v>#VALUE!</v>
      </c>
      <c r="N16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74" spans="1:14" x14ac:dyDescent="0.35">
      <c r="A1674" s="113"/>
      <c r="B1674" s="119"/>
      <c r="C1674" s="119"/>
      <c r="D1674" s="185" t="e">
        <f>IF(ISBLANK(RTATimings[[#This Row],[Vehicle No.]]), VLOOKUP(RTATimings[[#This Row],[Rotation Group]], Table9[#All], 4, FALSE), VLOOKUP(RTATimings[[#This Row],[Vehicle No.]], VehLicense,2,FALSE))</f>
        <v>#N/A</v>
      </c>
      <c r="E1674" s="126"/>
      <c r="F1674" s="185" t="e">
        <f>VLOOKUP(RTATimings[[#This Row],[Route Code]], TrueRouteCodes[], 2, FALSE)</f>
        <v>#N/A</v>
      </c>
      <c r="H1674" s="194" t="str">
        <f>REPLACE(SUBSTITUTE(SUBSTITUTE(SUBSTITUTE(SUBSTITUTE(SUBSTITUTE(TRIM(RTATimings[[#This Row],[Dep Txt]]), ": ",":"), "a.m", "AM",1), "p.m", "PM"),"  AM"," AM"),"  PM", " PM"), 9,100,"")</f>
        <v/>
      </c>
      <c r="I1674" s="195" t="e">
        <f>TIMEVALUE(RTATimings[[#This Row],[Dep Tm Txt]])</f>
        <v>#VALUE!</v>
      </c>
      <c r="N16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75" spans="1:14" x14ac:dyDescent="0.35">
      <c r="A1675" s="113"/>
      <c r="B1675" s="119"/>
      <c r="C1675" s="119"/>
      <c r="D1675" s="185" t="e">
        <f>IF(ISBLANK(RTATimings[[#This Row],[Vehicle No.]]), VLOOKUP(RTATimings[[#This Row],[Rotation Group]], Table9[#All], 4, FALSE), VLOOKUP(RTATimings[[#This Row],[Vehicle No.]], VehLicense,2,FALSE))</f>
        <v>#N/A</v>
      </c>
      <c r="E1675" s="126"/>
      <c r="F1675" s="185" t="e">
        <f>VLOOKUP(RTATimings[[#This Row],[Route Code]], TrueRouteCodes[], 2, FALSE)</f>
        <v>#N/A</v>
      </c>
      <c r="H1675" s="194" t="str">
        <f>REPLACE(SUBSTITUTE(SUBSTITUTE(SUBSTITUTE(SUBSTITUTE(SUBSTITUTE(TRIM(RTATimings[[#This Row],[Dep Txt]]), ": ",":"), "a.m", "AM",1), "p.m", "PM"),"  AM"," AM"),"  PM", " PM"), 9,100,"")</f>
        <v/>
      </c>
      <c r="I1675" s="195" t="e">
        <f>TIMEVALUE(RTATimings[[#This Row],[Dep Tm Txt]])</f>
        <v>#VALUE!</v>
      </c>
      <c r="N16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76" spans="1:14" x14ac:dyDescent="0.35">
      <c r="A1676" s="113"/>
      <c r="B1676" s="119"/>
      <c r="C1676" s="119"/>
      <c r="D1676" s="185" t="e">
        <f>IF(ISBLANK(RTATimings[[#This Row],[Vehicle No.]]), VLOOKUP(RTATimings[[#This Row],[Rotation Group]], Table9[#All], 4, FALSE), VLOOKUP(RTATimings[[#This Row],[Vehicle No.]], VehLicense,2,FALSE))</f>
        <v>#N/A</v>
      </c>
      <c r="E1676" s="126"/>
      <c r="F1676" s="185" t="e">
        <f>VLOOKUP(RTATimings[[#This Row],[Route Code]], TrueRouteCodes[], 2, FALSE)</f>
        <v>#N/A</v>
      </c>
      <c r="H1676" s="194" t="str">
        <f>REPLACE(SUBSTITUTE(SUBSTITUTE(SUBSTITUTE(SUBSTITUTE(SUBSTITUTE(TRIM(RTATimings[[#This Row],[Dep Txt]]), ": ",":"), "a.m", "AM",1), "p.m", "PM"),"  AM"," AM"),"  PM", " PM"), 9,100,"")</f>
        <v/>
      </c>
      <c r="I1676" s="195" t="e">
        <f>TIMEVALUE(RTATimings[[#This Row],[Dep Tm Txt]])</f>
        <v>#VALUE!</v>
      </c>
      <c r="N16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77" spans="1:14" x14ac:dyDescent="0.35">
      <c r="A1677" s="113"/>
      <c r="B1677" s="119"/>
      <c r="C1677" s="119"/>
      <c r="D1677" s="185" t="e">
        <f>IF(ISBLANK(RTATimings[[#This Row],[Vehicle No.]]), VLOOKUP(RTATimings[[#This Row],[Rotation Group]], Table9[#All], 4, FALSE), VLOOKUP(RTATimings[[#This Row],[Vehicle No.]], VehLicense,2,FALSE))</f>
        <v>#N/A</v>
      </c>
      <c r="E1677" s="126"/>
      <c r="F1677" s="185" t="e">
        <f>VLOOKUP(RTATimings[[#This Row],[Route Code]], TrueRouteCodes[], 2, FALSE)</f>
        <v>#N/A</v>
      </c>
      <c r="H1677" s="194" t="str">
        <f>REPLACE(SUBSTITUTE(SUBSTITUTE(SUBSTITUTE(SUBSTITUTE(SUBSTITUTE(TRIM(RTATimings[[#This Row],[Dep Txt]]), ": ",":"), "a.m", "AM",1), "p.m", "PM"),"  AM"," AM"),"  PM", " PM"), 9,100,"")</f>
        <v/>
      </c>
      <c r="I1677" s="195" t="e">
        <f>TIMEVALUE(RTATimings[[#This Row],[Dep Tm Txt]])</f>
        <v>#VALUE!</v>
      </c>
      <c r="N16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78" spans="1:14" x14ac:dyDescent="0.35">
      <c r="A1678" s="113"/>
      <c r="B1678" s="119"/>
      <c r="C1678" s="119"/>
      <c r="D1678" s="185" t="e">
        <f>IF(ISBLANK(RTATimings[[#This Row],[Vehicle No.]]), VLOOKUP(RTATimings[[#This Row],[Rotation Group]], Table9[#All], 4, FALSE), VLOOKUP(RTATimings[[#This Row],[Vehicle No.]], VehLicense,2,FALSE))</f>
        <v>#N/A</v>
      </c>
      <c r="E1678" s="126"/>
      <c r="F1678" s="185" t="e">
        <f>VLOOKUP(RTATimings[[#This Row],[Route Code]], TrueRouteCodes[], 2, FALSE)</f>
        <v>#N/A</v>
      </c>
      <c r="H1678" s="194" t="str">
        <f>REPLACE(SUBSTITUTE(SUBSTITUTE(SUBSTITUTE(SUBSTITUTE(SUBSTITUTE(TRIM(RTATimings[[#This Row],[Dep Txt]]), ": ",":"), "a.m", "AM",1), "p.m", "PM"),"  AM"," AM"),"  PM", " PM"), 9,100,"")</f>
        <v/>
      </c>
      <c r="I1678" s="195" t="e">
        <f>TIMEVALUE(RTATimings[[#This Row],[Dep Tm Txt]])</f>
        <v>#VALUE!</v>
      </c>
      <c r="N16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79" spans="1:14" x14ac:dyDescent="0.35">
      <c r="A1679" s="113"/>
      <c r="B1679" s="119"/>
      <c r="C1679" s="119"/>
      <c r="D1679" s="185" t="e">
        <f>IF(ISBLANK(RTATimings[[#This Row],[Vehicle No.]]), VLOOKUP(RTATimings[[#This Row],[Rotation Group]], Table9[#All], 4, FALSE), VLOOKUP(RTATimings[[#This Row],[Vehicle No.]], VehLicense,2,FALSE))</f>
        <v>#N/A</v>
      </c>
      <c r="E1679" s="126"/>
      <c r="F1679" s="185" t="e">
        <f>VLOOKUP(RTATimings[[#This Row],[Route Code]], TrueRouteCodes[], 2, FALSE)</f>
        <v>#N/A</v>
      </c>
      <c r="H1679" s="194" t="str">
        <f>REPLACE(SUBSTITUTE(SUBSTITUTE(SUBSTITUTE(SUBSTITUTE(SUBSTITUTE(TRIM(RTATimings[[#This Row],[Dep Txt]]), ": ",":"), "a.m", "AM",1), "p.m", "PM"),"  AM"," AM"),"  PM", " PM"), 9,100,"")</f>
        <v/>
      </c>
      <c r="I1679" s="195" t="e">
        <f>TIMEVALUE(RTATimings[[#This Row],[Dep Tm Txt]])</f>
        <v>#VALUE!</v>
      </c>
      <c r="N16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80" spans="1:14" x14ac:dyDescent="0.35">
      <c r="A1680" s="113"/>
      <c r="B1680" s="119"/>
      <c r="C1680" s="119"/>
      <c r="D1680" s="185" t="e">
        <f>IF(ISBLANK(RTATimings[[#This Row],[Vehicle No.]]), VLOOKUP(RTATimings[[#This Row],[Rotation Group]], Table9[#All], 4, FALSE), VLOOKUP(RTATimings[[#This Row],[Vehicle No.]], VehLicense,2,FALSE))</f>
        <v>#N/A</v>
      </c>
      <c r="E1680" s="126"/>
      <c r="F1680" s="185" t="e">
        <f>VLOOKUP(RTATimings[[#This Row],[Route Code]], TrueRouteCodes[], 2, FALSE)</f>
        <v>#N/A</v>
      </c>
      <c r="H1680" s="194" t="str">
        <f>REPLACE(SUBSTITUTE(SUBSTITUTE(SUBSTITUTE(SUBSTITUTE(SUBSTITUTE(TRIM(RTATimings[[#This Row],[Dep Txt]]), ": ",":"), "a.m", "AM",1), "p.m", "PM"),"  AM"," AM"),"  PM", " PM"), 9,100,"")</f>
        <v/>
      </c>
      <c r="I1680" s="195" t="e">
        <f>TIMEVALUE(RTATimings[[#This Row],[Dep Tm Txt]])</f>
        <v>#VALUE!</v>
      </c>
      <c r="N16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81" spans="1:14" x14ac:dyDescent="0.35">
      <c r="A1681" s="113"/>
      <c r="B1681" s="119"/>
      <c r="C1681" s="119"/>
      <c r="D1681" s="185" t="e">
        <f>IF(ISBLANK(RTATimings[[#This Row],[Vehicle No.]]), VLOOKUP(RTATimings[[#This Row],[Rotation Group]], Table9[#All], 4, FALSE), VLOOKUP(RTATimings[[#This Row],[Vehicle No.]], VehLicense,2,FALSE))</f>
        <v>#N/A</v>
      </c>
      <c r="E1681" s="126"/>
      <c r="F1681" s="185" t="e">
        <f>VLOOKUP(RTATimings[[#This Row],[Route Code]], TrueRouteCodes[], 2, FALSE)</f>
        <v>#N/A</v>
      </c>
      <c r="H1681" s="194" t="str">
        <f>REPLACE(SUBSTITUTE(SUBSTITUTE(SUBSTITUTE(SUBSTITUTE(SUBSTITUTE(TRIM(RTATimings[[#This Row],[Dep Txt]]), ": ",":"), "a.m", "AM",1), "p.m", "PM"),"  AM"," AM"),"  PM", " PM"), 9,100,"")</f>
        <v/>
      </c>
      <c r="I1681" s="195" t="e">
        <f>TIMEVALUE(RTATimings[[#This Row],[Dep Tm Txt]])</f>
        <v>#VALUE!</v>
      </c>
      <c r="N16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82" spans="1:14" x14ac:dyDescent="0.35">
      <c r="A1682" s="113"/>
      <c r="B1682" s="119"/>
      <c r="C1682" s="119"/>
      <c r="D1682" s="185" t="e">
        <f>IF(ISBLANK(RTATimings[[#This Row],[Vehicle No.]]), VLOOKUP(RTATimings[[#This Row],[Rotation Group]], Table9[#All], 4, FALSE), VLOOKUP(RTATimings[[#This Row],[Vehicle No.]], VehLicense,2,FALSE))</f>
        <v>#N/A</v>
      </c>
      <c r="E1682" s="126"/>
      <c r="F1682" s="185" t="e">
        <f>VLOOKUP(RTATimings[[#This Row],[Route Code]], TrueRouteCodes[], 2, FALSE)</f>
        <v>#N/A</v>
      </c>
      <c r="H1682" s="194" t="str">
        <f>REPLACE(SUBSTITUTE(SUBSTITUTE(SUBSTITUTE(SUBSTITUTE(SUBSTITUTE(TRIM(RTATimings[[#This Row],[Dep Txt]]), ": ",":"), "a.m", "AM",1), "p.m", "PM"),"  AM"," AM"),"  PM", " PM"), 9,100,"")</f>
        <v/>
      </c>
      <c r="I1682" s="195" t="e">
        <f>TIMEVALUE(RTATimings[[#This Row],[Dep Tm Txt]])</f>
        <v>#VALUE!</v>
      </c>
      <c r="N16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83" spans="1:14" x14ac:dyDescent="0.35">
      <c r="A1683" s="113"/>
      <c r="B1683" s="119"/>
      <c r="C1683" s="119"/>
      <c r="D1683" s="185" t="e">
        <f>IF(ISBLANK(RTATimings[[#This Row],[Vehicle No.]]), VLOOKUP(RTATimings[[#This Row],[Rotation Group]], Table9[#All], 4, FALSE), VLOOKUP(RTATimings[[#This Row],[Vehicle No.]], VehLicense,2,FALSE))</f>
        <v>#N/A</v>
      </c>
      <c r="E1683" s="126"/>
      <c r="F1683" s="185" t="e">
        <f>VLOOKUP(RTATimings[[#This Row],[Route Code]], TrueRouteCodes[], 2, FALSE)</f>
        <v>#N/A</v>
      </c>
      <c r="H1683" s="194" t="str">
        <f>REPLACE(SUBSTITUTE(SUBSTITUTE(SUBSTITUTE(SUBSTITUTE(SUBSTITUTE(TRIM(RTATimings[[#This Row],[Dep Txt]]), ": ",":"), "a.m", "AM",1), "p.m", "PM"),"  AM"," AM"),"  PM", " PM"), 9,100,"")</f>
        <v/>
      </c>
      <c r="I1683" s="195" t="e">
        <f>TIMEVALUE(RTATimings[[#This Row],[Dep Tm Txt]])</f>
        <v>#VALUE!</v>
      </c>
      <c r="N16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84" spans="1:14" x14ac:dyDescent="0.35">
      <c r="A1684" s="113"/>
      <c r="B1684" s="119"/>
      <c r="C1684" s="119"/>
      <c r="D1684" s="185" t="e">
        <f>IF(ISBLANK(RTATimings[[#This Row],[Vehicle No.]]), VLOOKUP(RTATimings[[#This Row],[Rotation Group]], Table9[#All], 4, FALSE), VLOOKUP(RTATimings[[#This Row],[Vehicle No.]], VehLicense,2,FALSE))</f>
        <v>#N/A</v>
      </c>
      <c r="E1684" s="126"/>
      <c r="F1684" s="185" t="e">
        <f>VLOOKUP(RTATimings[[#This Row],[Route Code]], TrueRouteCodes[], 2, FALSE)</f>
        <v>#N/A</v>
      </c>
      <c r="H1684" s="194" t="str">
        <f>REPLACE(SUBSTITUTE(SUBSTITUTE(SUBSTITUTE(SUBSTITUTE(SUBSTITUTE(TRIM(RTATimings[[#This Row],[Dep Txt]]), ": ",":"), "a.m", "AM",1), "p.m", "PM"),"  AM"," AM"),"  PM", " PM"), 9,100,"")</f>
        <v/>
      </c>
      <c r="I1684" s="195" t="e">
        <f>TIMEVALUE(RTATimings[[#This Row],[Dep Tm Txt]])</f>
        <v>#VALUE!</v>
      </c>
      <c r="N16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85" spans="1:14" x14ac:dyDescent="0.35">
      <c r="A1685" s="113"/>
      <c r="B1685" s="119"/>
      <c r="C1685" s="119"/>
      <c r="D1685" s="185" t="e">
        <f>IF(ISBLANK(RTATimings[[#This Row],[Vehicle No.]]), VLOOKUP(RTATimings[[#This Row],[Rotation Group]], Table9[#All], 4, FALSE), VLOOKUP(RTATimings[[#This Row],[Vehicle No.]], VehLicense,2,FALSE))</f>
        <v>#N/A</v>
      </c>
      <c r="E1685" s="126"/>
      <c r="F1685" s="185" t="e">
        <f>VLOOKUP(RTATimings[[#This Row],[Route Code]], TrueRouteCodes[], 2, FALSE)</f>
        <v>#N/A</v>
      </c>
      <c r="H1685" s="194" t="str">
        <f>REPLACE(SUBSTITUTE(SUBSTITUTE(SUBSTITUTE(SUBSTITUTE(SUBSTITUTE(TRIM(RTATimings[[#This Row],[Dep Txt]]), ": ",":"), "a.m", "AM",1), "p.m", "PM"),"  AM"," AM"),"  PM", " PM"), 9,100,"")</f>
        <v/>
      </c>
      <c r="I1685" s="195" t="e">
        <f>TIMEVALUE(RTATimings[[#This Row],[Dep Tm Txt]])</f>
        <v>#VALUE!</v>
      </c>
      <c r="N16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86" spans="1:14" x14ac:dyDescent="0.35">
      <c r="A1686" s="113"/>
      <c r="B1686" s="119"/>
      <c r="C1686" s="119"/>
      <c r="D1686" s="185" t="e">
        <f>IF(ISBLANK(RTATimings[[#This Row],[Vehicle No.]]), VLOOKUP(RTATimings[[#This Row],[Rotation Group]], Table9[#All], 4, FALSE), VLOOKUP(RTATimings[[#This Row],[Vehicle No.]], VehLicense,2,FALSE))</f>
        <v>#N/A</v>
      </c>
      <c r="E1686" s="126"/>
      <c r="F1686" s="185" t="e">
        <f>VLOOKUP(RTATimings[[#This Row],[Route Code]], TrueRouteCodes[], 2, FALSE)</f>
        <v>#N/A</v>
      </c>
      <c r="H1686" s="194" t="str">
        <f>REPLACE(SUBSTITUTE(SUBSTITUTE(SUBSTITUTE(SUBSTITUTE(SUBSTITUTE(TRIM(RTATimings[[#This Row],[Dep Txt]]), ": ",":"), "a.m", "AM",1), "p.m", "PM"),"  AM"," AM"),"  PM", " PM"), 9,100,"")</f>
        <v/>
      </c>
      <c r="I1686" s="195" t="e">
        <f>TIMEVALUE(RTATimings[[#This Row],[Dep Tm Txt]])</f>
        <v>#VALUE!</v>
      </c>
      <c r="N16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87" spans="1:14" x14ac:dyDescent="0.35">
      <c r="A1687" s="113"/>
      <c r="B1687" s="119"/>
      <c r="C1687" s="119"/>
      <c r="D1687" s="185" t="e">
        <f>IF(ISBLANK(RTATimings[[#This Row],[Vehicle No.]]), VLOOKUP(RTATimings[[#This Row],[Rotation Group]], Table9[#All], 4, FALSE), VLOOKUP(RTATimings[[#This Row],[Vehicle No.]], VehLicense,2,FALSE))</f>
        <v>#N/A</v>
      </c>
      <c r="E1687" s="126"/>
      <c r="F1687" s="185" t="e">
        <f>VLOOKUP(RTATimings[[#This Row],[Route Code]], TrueRouteCodes[], 2, FALSE)</f>
        <v>#N/A</v>
      </c>
      <c r="H1687" s="194" t="str">
        <f>REPLACE(SUBSTITUTE(SUBSTITUTE(SUBSTITUTE(SUBSTITUTE(SUBSTITUTE(TRIM(RTATimings[[#This Row],[Dep Txt]]), ": ",":"), "a.m", "AM",1), "p.m", "PM"),"  AM"," AM"),"  PM", " PM"), 9,100,"")</f>
        <v/>
      </c>
      <c r="I1687" s="195" t="e">
        <f>TIMEVALUE(RTATimings[[#This Row],[Dep Tm Txt]])</f>
        <v>#VALUE!</v>
      </c>
      <c r="N16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88" spans="1:14" x14ac:dyDescent="0.35">
      <c r="A1688" s="113"/>
      <c r="B1688" s="119"/>
      <c r="C1688" s="119"/>
      <c r="D1688" s="185" t="e">
        <f>IF(ISBLANK(RTATimings[[#This Row],[Vehicle No.]]), VLOOKUP(RTATimings[[#This Row],[Rotation Group]], Table9[#All], 4, FALSE), VLOOKUP(RTATimings[[#This Row],[Vehicle No.]], VehLicense,2,FALSE))</f>
        <v>#N/A</v>
      </c>
      <c r="E1688" s="126"/>
      <c r="F1688" s="185" t="e">
        <f>VLOOKUP(RTATimings[[#This Row],[Route Code]], TrueRouteCodes[], 2, FALSE)</f>
        <v>#N/A</v>
      </c>
      <c r="H1688" s="194" t="str">
        <f>REPLACE(SUBSTITUTE(SUBSTITUTE(SUBSTITUTE(SUBSTITUTE(SUBSTITUTE(TRIM(RTATimings[[#This Row],[Dep Txt]]), ": ",":"), "a.m", "AM",1), "p.m", "PM"),"  AM"," AM"),"  PM", " PM"), 9,100,"")</f>
        <v/>
      </c>
      <c r="I1688" s="195" t="e">
        <f>TIMEVALUE(RTATimings[[#This Row],[Dep Tm Txt]])</f>
        <v>#VALUE!</v>
      </c>
      <c r="N16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89" spans="1:14" x14ac:dyDescent="0.35">
      <c r="A1689" s="113"/>
      <c r="B1689" s="119"/>
      <c r="C1689" s="119"/>
      <c r="D1689" s="185" t="e">
        <f>IF(ISBLANK(RTATimings[[#This Row],[Vehicle No.]]), VLOOKUP(RTATimings[[#This Row],[Rotation Group]], Table9[#All], 4, FALSE), VLOOKUP(RTATimings[[#This Row],[Vehicle No.]], VehLicense,2,FALSE))</f>
        <v>#N/A</v>
      </c>
      <c r="E1689" s="126"/>
      <c r="F1689" s="185" t="e">
        <f>VLOOKUP(RTATimings[[#This Row],[Route Code]], TrueRouteCodes[], 2, FALSE)</f>
        <v>#N/A</v>
      </c>
      <c r="H1689" s="194" t="str">
        <f>REPLACE(SUBSTITUTE(SUBSTITUTE(SUBSTITUTE(SUBSTITUTE(SUBSTITUTE(TRIM(RTATimings[[#This Row],[Dep Txt]]), ": ",":"), "a.m", "AM",1), "p.m", "PM"),"  AM"," AM"),"  PM", " PM"), 9,100,"")</f>
        <v/>
      </c>
      <c r="I1689" s="195" t="e">
        <f>TIMEVALUE(RTATimings[[#This Row],[Dep Tm Txt]])</f>
        <v>#VALUE!</v>
      </c>
      <c r="N16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90" spans="1:14" x14ac:dyDescent="0.35">
      <c r="A1690" s="113"/>
      <c r="B1690" s="119"/>
      <c r="C1690" s="119"/>
      <c r="D1690" s="185" t="e">
        <f>IF(ISBLANK(RTATimings[[#This Row],[Vehicle No.]]), VLOOKUP(RTATimings[[#This Row],[Rotation Group]], Table9[#All], 4, FALSE), VLOOKUP(RTATimings[[#This Row],[Vehicle No.]], VehLicense,2,FALSE))</f>
        <v>#N/A</v>
      </c>
      <c r="E1690" s="126"/>
      <c r="F1690" s="185" t="e">
        <f>VLOOKUP(RTATimings[[#This Row],[Route Code]], TrueRouteCodes[], 2, FALSE)</f>
        <v>#N/A</v>
      </c>
      <c r="H1690" s="194" t="str">
        <f>REPLACE(SUBSTITUTE(SUBSTITUTE(SUBSTITUTE(SUBSTITUTE(SUBSTITUTE(TRIM(RTATimings[[#This Row],[Dep Txt]]), ": ",":"), "a.m", "AM",1), "p.m", "PM"),"  AM"," AM"),"  PM", " PM"), 9,100,"")</f>
        <v/>
      </c>
      <c r="I1690" s="195" t="e">
        <f>TIMEVALUE(RTATimings[[#This Row],[Dep Tm Txt]])</f>
        <v>#VALUE!</v>
      </c>
      <c r="N16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91" spans="1:14" x14ac:dyDescent="0.35">
      <c r="A1691" s="113"/>
      <c r="B1691" s="119"/>
      <c r="C1691" s="119"/>
      <c r="D1691" s="185" t="e">
        <f>IF(ISBLANK(RTATimings[[#This Row],[Vehicle No.]]), VLOOKUP(RTATimings[[#This Row],[Rotation Group]], Table9[#All], 4, FALSE), VLOOKUP(RTATimings[[#This Row],[Vehicle No.]], VehLicense,2,FALSE))</f>
        <v>#N/A</v>
      </c>
      <c r="E1691" s="126"/>
      <c r="F1691" s="185" t="e">
        <f>VLOOKUP(RTATimings[[#This Row],[Route Code]], TrueRouteCodes[], 2, FALSE)</f>
        <v>#N/A</v>
      </c>
      <c r="H1691" s="194" t="str">
        <f>REPLACE(SUBSTITUTE(SUBSTITUTE(SUBSTITUTE(SUBSTITUTE(SUBSTITUTE(TRIM(RTATimings[[#This Row],[Dep Txt]]), ": ",":"), "a.m", "AM",1), "p.m", "PM"),"  AM"," AM"),"  PM", " PM"), 9,100,"")</f>
        <v/>
      </c>
      <c r="I1691" s="195" t="e">
        <f>TIMEVALUE(RTATimings[[#This Row],[Dep Tm Txt]])</f>
        <v>#VALUE!</v>
      </c>
      <c r="N16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92" spans="1:14" x14ac:dyDescent="0.35">
      <c r="A1692" s="113"/>
      <c r="B1692" s="119"/>
      <c r="C1692" s="119"/>
      <c r="D1692" s="185" t="e">
        <f>IF(ISBLANK(RTATimings[[#This Row],[Vehicle No.]]), VLOOKUP(RTATimings[[#This Row],[Rotation Group]], Table9[#All], 4, FALSE), VLOOKUP(RTATimings[[#This Row],[Vehicle No.]], VehLicense,2,FALSE))</f>
        <v>#N/A</v>
      </c>
      <c r="E1692" s="126"/>
      <c r="F1692" s="185" t="e">
        <f>VLOOKUP(RTATimings[[#This Row],[Route Code]], TrueRouteCodes[], 2, FALSE)</f>
        <v>#N/A</v>
      </c>
      <c r="H1692" s="194" t="str">
        <f>REPLACE(SUBSTITUTE(SUBSTITUTE(SUBSTITUTE(SUBSTITUTE(SUBSTITUTE(TRIM(RTATimings[[#This Row],[Dep Txt]]), ": ",":"), "a.m", "AM",1), "p.m", "PM"),"  AM"," AM"),"  PM", " PM"), 9,100,"")</f>
        <v/>
      </c>
      <c r="I1692" s="195" t="e">
        <f>TIMEVALUE(RTATimings[[#This Row],[Dep Tm Txt]])</f>
        <v>#VALUE!</v>
      </c>
      <c r="N16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93" spans="1:14" x14ac:dyDescent="0.35">
      <c r="A1693" s="113"/>
      <c r="B1693" s="119"/>
      <c r="C1693" s="119"/>
      <c r="D1693" s="185" t="e">
        <f>IF(ISBLANK(RTATimings[[#This Row],[Vehicle No.]]), VLOOKUP(RTATimings[[#This Row],[Rotation Group]], Table9[#All], 4, FALSE), VLOOKUP(RTATimings[[#This Row],[Vehicle No.]], VehLicense,2,FALSE))</f>
        <v>#N/A</v>
      </c>
      <c r="E1693" s="126"/>
      <c r="F1693" s="185" t="e">
        <f>VLOOKUP(RTATimings[[#This Row],[Route Code]], TrueRouteCodes[], 2, FALSE)</f>
        <v>#N/A</v>
      </c>
      <c r="H1693" s="194" t="str">
        <f>REPLACE(SUBSTITUTE(SUBSTITUTE(SUBSTITUTE(SUBSTITUTE(SUBSTITUTE(TRIM(RTATimings[[#This Row],[Dep Txt]]), ": ",":"), "a.m", "AM",1), "p.m", "PM"),"  AM"," AM"),"  PM", " PM"), 9,100,"")</f>
        <v/>
      </c>
      <c r="I1693" s="195" t="e">
        <f>TIMEVALUE(RTATimings[[#This Row],[Dep Tm Txt]])</f>
        <v>#VALUE!</v>
      </c>
      <c r="N16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94" spans="1:14" x14ac:dyDescent="0.35">
      <c r="A1694" s="113"/>
      <c r="B1694" s="119"/>
      <c r="C1694" s="119"/>
      <c r="D1694" s="185" t="e">
        <f>IF(ISBLANK(RTATimings[[#This Row],[Vehicle No.]]), VLOOKUP(RTATimings[[#This Row],[Rotation Group]], Table9[#All], 4, FALSE), VLOOKUP(RTATimings[[#This Row],[Vehicle No.]], VehLicense,2,FALSE))</f>
        <v>#N/A</v>
      </c>
      <c r="E1694" s="126"/>
      <c r="F1694" s="185" t="e">
        <f>VLOOKUP(RTATimings[[#This Row],[Route Code]], TrueRouteCodes[], 2, FALSE)</f>
        <v>#N/A</v>
      </c>
      <c r="H1694" s="194" t="str">
        <f>REPLACE(SUBSTITUTE(SUBSTITUTE(SUBSTITUTE(SUBSTITUTE(SUBSTITUTE(TRIM(RTATimings[[#This Row],[Dep Txt]]), ": ",":"), "a.m", "AM",1), "p.m", "PM"),"  AM"," AM"),"  PM", " PM"), 9,100,"")</f>
        <v/>
      </c>
      <c r="I1694" s="195" t="e">
        <f>TIMEVALUE(RTATimings[[#This Row],[Dep Tm Txt]])</f>
        <v>#VALUE!</v>
      </c>
      <c r="N16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95" spans="1:14" x14ac:dyDescent="0.35">
      <c r="A1695" s="113"/>
      <c r="B1695" s="119"/>
      <c r="C1695" s="119"/>
      <c r="D1695" s="185" t="e">
        <f>IF(ISBLANK(RTATimings[[#This Row],[Vehicle No.]]), VLOOKUP(RTATimings[[#This Row],[Rotation Group]], Table9[#All], 4, FALSE), VLOOKUP(RTATimings[[#This Row],[Vehicle No.]], VehLicense,2,FALSE))</f>
        <v>#N/A</v>
      </c>
      <c r="E1695" s="126"/>
      <c r="F1695" s="185" t="e">
        <f>VLOOKUP(RTATimings[[#This Row],[Route Code]], TrueRouteCodes[], 2, FALSE)</f>
        <v>#N/A</v>
      </c>
      <c r="H1695" s="194" t="str">
        <f>REPLACE(SUBSTITUTE(SUBSTITUTE(SUBSTITUTE(SUBSTITUTE(SUBSTITUTE(TRIM(RTATimings[[#This Row],[Dep Txt]]), ": ",":"), "a.m", "AM",1), "p.m", "PM"),"  AM"," AM"),"  PM", " PM"), 9,100,"")</f>
        <v/>
      </c>
      <c r="I1695" s="195" t="e">
        <f>TIMEVALUE(RTATimings[[#This Row],[Dep Tm Txt]])</f>
        <v>#VALUE!</v>
      </c>
      <c r="N16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96" spans="1:14" x14ac:dyDescent="0.35">
      <c r="A1696" s="113"/>
      <c r="B1696" s="119"/>
      <c r="C1696" s="119"/>
      <c r="D1696" s="185" t="e">
        <f>IF(ISBLANK(RTATimings[[#This Row],[Vehicle No.]]), VLOOKUP(RTATimings[[#This Row],[Rotation Group]], Table9[#All], 4, FALSE), VLOOKUP(RTATimings[[#This Row],[Vehicle No.]], VehLicense,2,FALSE))</f>
        <v>#N/A</v>
      </c>
      <c r="E1696" s="126"/>
      <c r="F1696" s="185" t="e">
        <f>VLOOKUP(RTATimings[[#This Row],[Route Code]], TrueRouteCodes[], 2, FALSE)</f>
        <v>#N/A</v>
      </c>
      <c r="H1696" s="194" t="str">
        <f>REPLACE(SUBSTITUTE(SUBSTITUTE(SUBSTITUTE(SUBSTITUTE(SUBSTITUTE(TRIM(RTATimings[[#This Row],[Dep Txt]]), ": ",":"), "a.m", "AM",1), "p.m", "PM"),"  AM"," AM"),"  PM", " PM"), 9,100,"")</f>
        <v/>
      </c>
      <c r="I1696" s="195" t="e">
        <f>TIMEVALUE(RTATimings[[#This Row],[Dep Tm Txt]])</f>
        <v>#VALUE!</v>
      </c>
      <c r="N16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97" spans="1:14" x14ac:dyDescent="0.35">
      <c r="A1697" s="113"/>
      <c r="B1697" s="119"/>
      <c r="C1697" s="119"/>
      <c r="D1697" s="185" t="e">
        <f>IF(ISBLANK(RTATimings[[#This Row],[Vehicle No.]]), VLOOKUP(RTATimings[[#This Row],[Rotation Group]], Table9[#All], 4, FALSE), VLOOKUP(RTATimings[[#This Row],[Vehicle No.]], VehLicense,2,FALSE))</f>
        <v>#N/A</v>
      </c>
      <c r="E1697" s="126"/>
      <c r="F1697" s="185" t="e">
        <f>VLOOKUP(RTATimings[[#This Row],[Route Code]], TrueRouteCodes[], 2, FALSE)</f>
        <v>#N/A</v>
      </c>
      <c r="H1697" s="194" t="str">
        <f>REPLACE(SUBSTITUTE(SUBSTITUTE(SUBSTITUTE(SUBSTITUTE(SUBSTITUTE(TRIM(RTATimings[[#This Row],[Dep Txt]]), ": ",":"), "a.m", "AM",1), "p.m", "PM"),"  AM"," AM"),"  PM", " PM"), 9,100,"")</f>
        <v/>
      </c>
      <c r="I1697" s="195" t="e">
        <f>TIMEVALUE(RTATimings[[#This Row],[Dep Tm Txt]])</f>
        <v>#VALUE!</v>
      </c>
      <c r="N16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98" spans="1:14" x14ac:dyDescent="0.35">
      <c r="A1698" s="113"/>
      <c r="B1698" s="119"/>
      <c r="C1698" s="119"/>
      <c r="D1698" s="185" t="e">
        <f>IF(ISBLANK(RTATimings[[#This Row],[Vehicle No.]]), VLOOKUP(RTATimings[[#This Row],[Rotation Group]], Table9[#All], 4, FALSE), VLOOKUP(RTATimings[[#This Row],[Vehicle No.]], VehLicense,2,FALSE))</f>
        <v>#N/A</v>
      </c>
      <c r="E1698" s="126"/>
      <c r="F1698" s="185" t="e">
        <f>VLOOKUP(RTATimings[[#This Row],[Route Code]], TrueRouteCodes[], 2, FALSE)</f>
        <v>#N/A</v>
      </c>
      <c r="H1698" s="194" t="str">
        <f>REPLACE(SUBSTITUTE(SUBSTITUTE(SUBSTITUTE(SUBSTITUTE(SUBSTITUTE(TRIM(RTATimings[[#This Row],[Dep Txt]]), ": ",":"), "a.m", "AM",1), "p.m", "PM"),"  AM"," AM"),"  PM", " PM"), 9,100,"")</f>
        <v/>
      </c>
      <c r="I1698" s="195" t="e">
        <f>TIMEVALUE(RTATimings[[#This Row],[Dep Tm Txt]])</f>
        <v>#VALUE!</v>
      </c>
      <c r="N16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699" spans="1:14" x14ac:dyDescent="0.35">
      <c r="A1699" s="113"/>
      <c r="B1699" s="119"/>
      <c r="C1699" s="119"/>
      <c r="D1699" s="185" t="e">
        <f>IF(ISBLANK(RTATimings[[#This Row],[Vehicle No.]]), VLOOKUP(RTATimings[[#This Row],[Rotation Group]], Table9[#All], 4, FALSE), VLOOKUP(RTATimings[[#This Row],[Vehicle No.]], VehLicense,2,FALSE))</f>
        <v>#N/A</v>
      </c>
      <c r="E1699" s="126"/>
      <c r="F1699" s="185" t="e">
        <f>VLOOKUP(RTATimings[[#This Row],[Route Code]], TrueRouteCodes[], 2, FALSE)</f>
        <v>#N/A</v>
      </c>
      <c r="H1699" s="194" t="str">
        <f>REPLACE(SUBSTITUTE(SUBSTITUTE(SUBSTITUTE(SUBSTITUTE(SUBSTITUTE(TRIM(RTATimings[[#This Row],[Dep Txt]]), ": ",":"), "a.m", "AM",1), "p.m", "PM"),"  AM"," AM"),"  PM", " PM"), 9,100,"")</f>
        <v/>
      </c>
      <c r="I1699" s="195" t="e">
        <f>TIMEVALUE(RTATimings[[#This Row],[Dep Tm Txt]])</f>
        <v>#VALUE!</v>
      </c>
      <c r="N16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00" spans="1:14" x14ac:dyDescent="0.35">
      <c r="A1700" s="113"/>
      <c r="B1700" s="119"/>
      <c r="C1700" s="119"/>
      <c r="D1700" s="185" t="e">
        <f>IF(ISBLANK(RTATimings[[#This Row],[Vehicle No.]]), VLOOKUP(RTATimings[[#This Row],[Rotation Group]], Table9[#All], 4, FALSE), VLOOKUP(RTATimings[[#This Row],[Vehicle No.]], VehLicense,2,FALSE))</f>
        <v>#N/A</v>
      </c>
      <c r="E1700" s="126"/>
      <c r="F1700" s="185" t="e">
        <f>VLOOKUP(RTATimings[[#This Row],[Route Code]], TrueRouteCodes[], 2, FALSE)</f>
        <v>#N/A</v>
      </c>
      <c r="H1700" s="194" t="str">
        <f>REPLACE(SUBSTITUTE(SUBSTITUTE(SUBSTITUTE(SUBSTITUTE(SUBSTITUTE(TRIM(RTATimings[[#This Row],[Dep Txt]]), ": ",":"), "a.m", "AM",1), "p.m", "PM"),"  AM"," AM"),"  PM", " PM"), 9,100,"")</f>
        <v/>
      </c>
      <c r="I1700" s="195" t="e">
        <f>TIMEVALUE(RTATimings[[#This Row],[Dep Tm Txt]])</f>
        <v>#VALUE!</v>
      </c>
      <c r="N17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01" spans="1:14" x14ac:dyDescent="0.35">
      <c r="A1701" s="113"/>
      <c r="B1701" s="119"/>
      <c r="C1701" s="119"/>
      <c r="D1701" s="185" t="e">
        <f>IF(ISBLANK(RTATimings[[#This Row],[Vehicle No.]]), VLOOKUP(RTATimings[[#This Row],[Rotation Group]], Table9[#All], 4, FALSE), VLOOKUP(RTATimings[[#This Row],[Vehicle No.]], VehLicense,2,FALSE))</f>
        <v>#N/A</v>
      </c>
      <c r="E1701" s="126"/>
      <c r="F1701" s="185" t="e">
        <f>VLOOKUP(RTATimings[[#This Row],[Route Code]], TrueRouteCodes[], 2, FALSE)</f>
        <v>#N/A</v>
      </c>
      <c r="H1701" s="194" t="str">
        <f>REPLACE(SUBSTITUTE(SUBSTITUTE(SUBSTITUTE(SUBSTITUTE(SUBSTITUTE(TRIM(RTATimings[[#This Row],[Dep Txt]]), ": ",":"), "a.m", "AM",1), "p.m", "PM"),"  AM"," AM"),"  PM", " PM"), 9,100,"")</f>
        <v/>
      </c>
      <c r="I1701" s="195" t="e">
        <f>TIMEVALUE(RTATimings[[#This Row],[Dep Tm Txt]])</f>
        <v>#VALUE!</v>
      </c>
      <c r="N17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02" spans="1:14" x14ac:dyDescent="0.35">
      <c r="A1702" s="113"/>
      <c r="B1702" s="119"/>
      <c r="C1702" s="119"/>
      <c r="D1702" s="185" t="e">
        <f>IF(ISBLANK(RTATimings[[#This Row],[Vehicle No.]]), VLOOKUP(RTATimings[[#This Row],[Rotation Group]], Table9[#All], 4, FALSE), VLOOKUP(RTATimings[[#This Row],[Vehicle No.]], VehLicense,2,FALSE))</f>
        <v>#N/A</v>
      </c>
      <c r="E1702" s="126"/>
      <c r="F1702" s="185" t="e">
        <f>VLOOKUP(RTATimings[[#This Row],[Route Code]], TrueRouteCodes[], 2, FALSE)</f>
        <v>#N/A</v>
      </c>
      <c r="H1702" s="194" t="str">
        <f>REPLACE(SUBSTITUTE(SUBSTITUTE(SUBSTITUTE(SUBSTITUTE(SUBSTITUTE(TRIM(RTATimings[[#This Row],[Dep Txt]]), ": ",":"), "a.m", "AM",1), "p.m", "PM"),"  AM"," AM"),"  PM", " PM"), 9,100,"")</f>
        <v/>
      </c>
      <c r="I1702" s="195" t="e">
        <f>TIMEVALUE(RTATimings[[#This Row],[Dep Tm Txt]])</f>
        <v>#VALUE!</v>
      </c>
      <c r="N17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03" spans="1:14" x14ac:dyDescent="0.35">
      <c r="A1703" s="113"/>
      <c r="B1703" s="119"/>
      <c r="C1703" s="119"/>
      <c r="D1703" s="185" t="e">
        <f>IF(ISBLANK(RTATimings[[#This Row],[Vehicle No.]]), VLOOKUP(RTATimings[[#This Row],[Rotation Group]], Table9[#All], 4, FALSE), VLOOKUP(RTATimings[[#This Row],[Vehicle No.]], VehLicense,2,FALSE))</f>
        <v>#N/A</v>
      </c>
      <c r="E1703" s="126"/>
      <c r="F1703" s="185" t="e">
        <f>VLOOKUP(RTATimings[[#This Row],[Route Code]], TrueRouteCodes[], 2, FALSE)</f>
        <v>#N/A</v>
      </c>
      <c r="H1703" s="194" t="str">
        <f>REPLACE(SUBSTITUTE(SUBSTITUTE(SUBSTITUTE(SUBSTITUTE(SUBSTITUTE(TRIM(RTATimings[[#This Row],[Dep Txt]]), ": ",":"), "a.m", "AM",1), "p.m", "PM"),"  AM"," AM"),"  PM", " PM"), 9,100,"")</f>
        <v/>
      </c>
      <c r="I1703" s="195" t="e">
        <f>TIMEVALUE(RTATimings[[#This Row],[Dep Tm Txt]])</f>
        <v>#VALUE!</v>
      </c>
      <c r="N17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04" spans="1:14" x14ac:dyDescent="0.35">
      <c r="A1704" s="113"/>
      <c r="B1704" s="119"/>
      <c r="C1704" s="119"/>
      <c r="D1704" s="185" t="e">
        <f>IF(ISBLANK(RTATimings[[#This Row],[Vehicle No.]]), VLOOKUP(RTATimings[[#This Row],[Rotation Group]], Table9[#All], 4, FALSE), VLOOKUP(RTATimings[[#This Row],[Vehicle No.]], VehLicense,2,FALSE))</f>
        <v>#N/A</v>
      </c>
      <c r="E1704" s="126"/>
      <c r="F1704" s="185" t="e">
        <f>VLOOKUP(RTATimings[[#This Row],[Route Code]], TrueRouteCodes[], 2, FALSE)</f>
        <v>#N/A</v>
      </c>
      <c r="H1704" s="194" t="str">
        <f>REPLACE(SUBSTITUTE(SUBSTITUTE(SUBSTITUTE(SUBSTITUTE(SUBSTITUTE(TRIM(RTATimings[[#This Row],[Dep Txt]]), ": ",":"), "a.m", "AM",1), "p.m", "PM"),"  AM"," AM"),"  PM", " PM"), 9,100,"")</f>
        <v/>
      </c>
      <c r="I1704" s="195" t="e">
        <f>TIMEVALUE(RTATimings[[#This Row],[Dep Tm Txt]])</f>
        <v>#VALUE!</v>
      </c>
      <c r="N17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05" spans="1:14" x14ac:dyDescent="0.35">
      <c r="A1705" s="113"/>
      <c r="B1705" s="119"/>
      <c r="C1705" s="119"/>
      <c r="D1705" s="185" t="e">
        <f>IF(ISBLANK(RTATimings[[#This Row],[Vehicle No.]]), VLOOKUP(RTATimings[[#This Row],[Rotation Group]], Table9[#All], 4, FALSE), VLOOKUP(RTATimings[[#This Row],[Vehicle No.]], VehLicense,2,FALSE))</f>
        <v>#N/A</v>
      </c>
      <c r="E1705" s="126"/>
      <c r="F1705" s="185" t="e">
        <f>VLOOKUP(RTATimings[[#This Row],[Route Code]], TrueRouteCodes[], 2, FALSE)</f>
        <v>#N/A</v>
      </c>
      <c r="H1705" s="194" t="str">
        <f>REPLACE(SUBSTITUTE(SUBSTITUTE(SUBSTITUTE(SUBSTITUTE(SUBSTITUTE(TRIM(RTATimings[[#This Row],[Dep Txt]]), ": ",":"), "a.m", "AM",1), "p.m", "PM"),"  AM"," AM"),"  PM", " PM"), 9,100,"")</f>
        <v/>
      </c>
      <c r="I1705" s="195" t="e">
        <f>TIMEVALUE(RTATimings[[#This Row],[Dep Tm Txt]])</f>
        <v>#VALUE!</v>
      </c>
      <c r="N17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06" spans="1:14" x14ac:dyDescent="0.35">
      <c r="A1706" s="113"/>
      <c r="B1706" s="119"/>
      <c r="C1706" s="119"/>
      <c r="D1706" s="185" t="e">
        <f>IF(ISBLANK(RTATimings[[#This Row],[Vehicle No.]]), VLOOKUP(RTATimings[[#This Row],[Rotation Group]], Table9[#All], 4, FALSE), VLOOKUP(RTATimings[[#This Row],[Vehicle No.]], VehLicense,2,FALSE))</f>
        <v>#N/A</v>
      </c>
      <c r="E1706" s="126"/>
      <c r="F1706" s="185" t="e">
        <f>VLOOKUP(RTATimings[[#This Row],[Route Code]], TrueRouteCodes[], 2, FALSE)</f>
        <v>#N/A</v>
      </c>
      <c r="H1706" s="194" t="str">
        <f>REPLACE(SUBSTITUTE(SUBSTITUTE(SUBSTITUTE(SUBSTITUTE(SUBSTITUTE(TRIM(RTATimings[[#This Row],[Dep Txt]]), ": ",":"), "a.m", "AM",1), "p.m", "PM"),"  AM"," AM"),"  PM", " PM"), 9,100,"")</f>
        <v/>
      </c>
      <c r="I1706" s="195" t="e">
        <f>TIMEVALUE(RTATimings[[#This Row],[Dep Tm Txt]])</f>
        <v>#VALUE!</v>
      </c>
      <c r="N17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07" spans="1:14" x14ac:dyDescent="0.35">
      <c r="A1707" s="113"/>
      <c r="B1707" s="119"/>
      <c r="C1707" s="119"/>
      <c r="D1707" s="185" t="e">
        <f>IF(ISBLANK(RTATimings[[#This Row],[Vehicle No.]]), VLOOKUP(RTATimings[[#This Row],[Rotation Group]], Table9[#All], 4, FALSE), VLOOKUP(RTATimings[[#This Row],[Vehicle No.]], VehLicense,2,FALSE))</f>
        <v>#N/A</v>
      </c>
      <c r="E1707" s="126"/>
      <c r="F1707" s="185" t="e">
        <f>VLOOKUP(RTATimings[[#This Row],[Route Code]], TrueRouteCodes[], 2, FALSE)</f>
        <v>#N/A</v>
      </c>
      <c r="H1707" s="194" t="str">
        <f>REPLACE(SUBSTITUTE(SUBSTITUTE(SUBSTITUTE(SUBSTITUTE(SUBSTITUTE(TRIM(RTATimings[[#This Row],[Dep Txt]]), ": ",":"), "a.m", "AM",1), "p.m", "PM"),"  AM"," AM"),"  PM", " PM"), 9,100,"")</f>
        <v/>
      </c>
      <c r="I1707" s="195" t="e">
        <f>TIMEVALUE(RTATimings[[#This Row],[Dep Tm Txt]])</f>
        <v>#VALUE!</v>
      </c>
      <c r="N17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08" spans="1:14" x14ac:dyDescent="0.35">
      <c r="A1708" s="113"/>
      <c r="B1708" s="119"/>
      <c r="C1708" s="119"/>
      <c r="D1708" s="185" t="e">
        <f>IF(ISBLANK(RTATimings[[#This Row],[Vehicle No.]]), VLOOKUP(RTATimings[[#This Row],[Rotation Group]], Table9[#All], 4, FALSE), VLOOKUP(RTATimings[[#This Row],[Vehicle No.]], VehLicense,2,FALSE))</f>
        <v>#N/A</v>
      </c>
      <c r="E1708" s="126"/>
      <c r="F1708" s="185" t="e">
        <f>VLOOKUP(RTATimings[[#This Row],[Route Code]], TrueRouteCodes[], 2, FALSE)</f>
        <v>#N/A</v>
      </c>
      <c r="H1708" s="194" t="str">
        <f>REPLACE(SUBSTITUTE(SUBSTITUTE(SUBSTITUTE(SUBSTITUTE(SUBSTITUTE(TRIM(RTATimings[[#This Row],[Dep Txt]]), ": ",":"), "a.m", "AM",1), "p.m", "PM"),"  AM"," AM"),"  PM", " PM"), 9,100,"")</f>
        <v/>
      </c>
      <c r="I1708" s="195" t="e">
        <f>TIMEVALUE(RTATimings[[#This Row],[Dep Tm Txt]])</f>
        <v>#VALUE!</v>
      </c>
      <c r="N17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09" spans="1:14" x14ac:dyDescent="0.35">
      <c r="A1709" s="113"/>
      <c r="B1709" s="119"/>
      <c r="C1709" s="119"/>
      <c r="D1709" s="185" t="e">
        <f>IF(ISBLANK(RTATimings[[#This Row],[Vehicle No.]]), VLOOKUP(RTATimings[[#This Row],[Rotation Group]], Table9[#All], 4, FALSE), VLOOKUP(RTATimings[[#This Row],[Vehicle No.]], VehLicense,2,FALSE))</f>
        <v>#N/A</v>
      </c>
      <c r="E1709" s="126"/>
      <c r="F1709" s="185" t="e">
        <f>VLOOKUP(RTATimings[[#This Row],[Route Code]], TrueRouteCodes[], 2, FALSE)</f>
        <v>#N/A</v>
      </c>
      <c r="H1709" s="194" t="str">
        <f>REPLACE(SUBSTITUTE(SUBSTITUTE(SUBSTITUTE(SUBSTITUTE(SUBSTITUTE(TRIM(RTATimings[[#This Row],[Dep Txt]]), ": ",":"), "a.m", "AM",1), "p.m", "PM"),"  AM"," AM"),"  PM", " PM"), 9,100,"")</f>
        <v/>
      </c>
      <c r="I1709" s="195" t="e">
        <f>TIMEVALUE(RTATimings[[#This Row],[Dep Tm Txt]])</f>
        <v>#VALUE!</v>
      </c>
      <c r="N17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10" spans="1:14" x14ac:dyDescent="0.35">
      <c r="A1710" s="113"/>
      <c r="B1710" s="119"/>
      <c r="C1710" s="119"/>
      <c r="D1710" s="185" t="e">
        <f>IF(ISBLANK(RTATimings[[#This Row],[Vehicle No.]]), VLOOKUP(RTATimings[[#This Row],[Rotation Group]], Table9[#All], 4, FALSE), VLOOKUP(RTATimings[[#This Row],[Vehicle No.]], VehLicense,2,FALSE))</f>
        <v>#N/A</v>
      </c>
      <c r="E1710" s="126"/>
      <c r="F1710" s="185" t="e">
        <f>VLOOKUP(RTATimings[[#This Row],[Route Code]], TrueRouteCodes[], 2, FALSE)</f>
        <v>#N/A</v>
      </c>
      <c r="H1710" s="194" t="str">
        <f>REPLACE(SUBSTITUTE(SUBSTITUTE(SUBSTITUTE(SUBSTITUTE(SUBSTITUTE(TRIM(RTATimings[[#This Row],[Dep Txt]]), ": ",":"), "a.m", "AM",1), "p.m", "PM"),"  AM"," AM"),"  PM", " PM"), 9,100,"")</f>
        <v/>
      </c>
      <c r="I1710" s="195" t="e">
        <f>TIMEVALUE(RTATimings[[#This Row],[Dep Tm Txt]])</f>
        <v>#VALUE!</v>
      </c>
      <c r="N17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11" spans="1:14" x14ac:dyDescent="0.35">
      <c r="A1711" s="113"/>
      <c r="B1711" s="119"/>
      <c r="C1711" s="119"/>
      <c r="D1711" s="185" t="e">
        <f>IF(ISBLANK(RTATimings[[#This Row],[Vehicle No.]]), VLOOKUP(RTATimings[[#This Row],[Rotation Group]], Table9[#All], 4, FALSE), VLOOKUP(RTATimings[[#This Row],[Vehicle No.]], VehLicense,2,FALSE))</f>
        <v>#N/A</v>
      </c>
      <c r="E1711" s="126"/>
      <c r="F1711" s="185" t="e">
        <f>VLOOKUP(RTATimings[[#This Row],[Route Code]], TrueRouteCodes[], 2, FALSE)</f>
        <v>#N/A</v>
      </c>
      <c r="H1711" s="194" t="str">
        <f>REPLACE(SUBSTITUTE(SUBSTITUTE(SUBSTITUTE(SUBSTITUTE(SUBSTITUTE(TRIM(RTATimings[[#This Row],[Dep Txt]]), ": ",":"), "a.m", "AM",1), "p.m", "PM"),"  AM"," AM"),"  PM", " PM"), 9,100,"")</f>
        <v/>
      </c>
      <c r="I1711" s="195" t="e">
        <f>TIMEVALUE(RTATimings[[#This Row],[Dep Tm Txt]])</f>
        <v>#VALUE!</v>
      </c>
      <c r="N17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12" spans="1:14" x14ac:dyDescent="0.35">
      <c r="A1712" s="113"/>
      <c r="B1712" s="119"/>
      <c r="C1712" s="119"/>
      <c r="D1712" s="185" t="e">
        <f>IF(ISBLANK(RTATimings[[#This Row],[Vehicle No.]]), VLOOKUP(RTATimings[[#This Row],[Rotation Group]], Table9[#All], 4, FALSE), VLOOKUP(RTATimings[[#This Row],[Vehicle No.]], VehLicense,2,FALSE))</f>
        <v>#N/A</v>
      </c>
      <c r="E1712" s="126"/>
      <c r="F1712" s="185" t="e">
        <f>VLOOKUP(RTATimings[[#This Row],[Route Code]], TrueRouteCodes[], 2, FALSE)</f>
        <v>#N/A</v>
      </c>
      <c r="H1712" s="194" t="str">
        <f>REPLACE(SUBSTITUTE(SUBSTITUTE(SUBSTITUTE(SUBSTITUTE(SUBSTITUTE(TRIM(RTATimings[[#This Row],[Dep Txt]]), ": ",":"), "a.m", "AM",1), "p.m", "PM"),"  AM"," AM"),"  PM", " PM"), 9,100,"")</f>
        <v/>
      </c>
      <c r="I1712" s="195" t="e">
        <f>TIMEVALUE(RTATimings[[#This Row],[Dep Tm Txt]])</f>
        <v>#VALUE!</v>
      </c>
      <c r="N17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13" spans="1:14" x14ac:dyDescent="0.35">
      <c r="A1713" s="113"/>
      <c r="B1713" s="119"/>
      <c r="C1713" s="119"/>
      <c r="D1713" s="185" t="e">
        <f>IF(ISBLANK(RTATimings[[#This Row],[Vehicle No.]]), VLOOKUP(RTATimings[[#This Row],[Rotation Group]], Table9[#All], 4, FALSE), VLOOKUP(RTATimings[[#This Row],[Vehicle No.]], VehLicense,2,FALSE))</f>
        <v>#N/A</v>
      </c>
      <c r="E1713" s="126"/>
      <c r="F1713" s="185" t="e">
        <f>VLOOKUP(RTATimings[[#This Row],[Route Code]], TrueRouteCodes[], 2, FALSE)</f>
        <v>#N/A</v>
      </c>
      <c r="H1713" s="194" t="str">
        <f>REPLACE(SUBSTITUTE(SUBSTITUTE(SUBSTITUTE(SUBSTITUTE(SUBSTITUTE(TRIM(RTATimings[[#This Row],[Dep Txt]]), ": ",":"), "a.m", "AM",1), "p.m", "PM"),"  AM"," AM"),"  PM", " PM"), 9,100,"")</f>
        <v/>
      </c>
      <c r="I1713" s="195" t="e">
        <f>TIMEVALUE(RTATimings[[#This Row],[Dep Tm Txt]])</f>
        <v>#VALUE!</v>
      </c>
      <c r="N17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14" spans="1:14" x14ac:dyDescent="0.35">
      <c r="A1714" s="113"/>
      <c r="B1714" s="119"/>
      <c r="C1714" s="119"/>
      <c r="D1714" s="185" t="e">
        <f>IF(ISBLANK(RTATimings[[#This Row],[Vehicle No.]]), VLOOKUP(RTATimings[[#This Row],[Rotation Group]], Table9[#All], 4, FALSE), VLOOKUP(RTATimings[[#This Row],[Vehicle No.]], VehLicense,2,FALSE))</f>
        <v>#N/A</v>
      </c>
      <c r="E1714" s="126"/>
      <c r="F1714" s="185" t="e">
        <f>VLOOKUP(RTATimings[[#This Row],[Route Code]], TrueRouteCodes[], 2, FALSE)</f>
        <v>#N/A</v>
      </c>
      <c r="H1714" s="194" t="str">
        <f>REPLACE(SUBSTITUTE(SUBSTITUTE(SUBSTITUTE(SUBSTITUTE(SUBSTITUTE(TRIM(RTATimings[[#This Row],[Dep Txt]]), ": ",":"), "a.m", "AM",1), "p.m", "PM"),"  AM"," AM"),"  PM", " PM"), 9,100,"")</f>
        <v/>
      </c>
      <c r="I1714" s="195" t="e">
        <f>TIMEVALUE(RTATimings[[#This Row],[Dep Tm Txt]])</f>
        <v>#VALUE!</v>
      </c>
      <c r="N17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15" spans="1:14" x14ac:dyDescent="0.35">
      <c r="A1715" s="113"/>
      <c r="B1715" s="119"/>
      <c r="C1715" s="119"/>
      <c r="D1715" s="185" t="e">
        <f>IF(ISBLANK(RTATimings[[#This Row],[Vehicle No.]]), VLOOKUP(RTATimings[[#This Row],[Rotation Group]], Table9[#All], 4, FALSE), VLOOKUP(RTATimings[[#This Row],[Vehicle No.]], VehLicense,2,FALSE))</f>
        <v>#N/A</v>
      </c>
      <c r="E1715" s="126"/>
      <c r="F1715" s="185" t="e">
        <f>VLOOKUP(RTATimings[[#This Row],[Route Code]], TrueRouteCodes[], 2, FALSE)</f>
        <v>#N/A</v>
      </c>
      <c r="H1715" s="194" t="str">
        <f>REPLACE(SUBSTITUTE(SUBSTITUTE(SUBSTITUTE(SUBSTITUTE(SUBSTITUTE(TRIM(RTATimings[[#This Row],[Dep Txt]]), ": ",":"), "a.m", "AM",1), "p.m", "PM"),"  AM"," AM"),"  PM", " PM"), 9,100,"")</f>
        <v/>
      </c>
      <c r="I1715" s="195" t="e">
        <f>TIMEVALUE(RTATimings[[#This Row],[Dep Tm Txt]])</f>
        <v>#VALUE!</v>
      </c>
      <c r="N17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16" spans="1:14" x14ac:dyDescent="0.35">
      <c r="A1716" s="113"/>
      <c r="B1716" s="119"/>
      <c r="C1716" s="119"/>
      <c r="D1716" s="185" t="e">
        <f>IF(ISBLANK(RTATimings[[#This Row],[Vehicle No.]]), VLOOKUP(RTATimings[[#This Row],[Rotation Group]], Table9[#All], 4, FALSE), VLOOKUP(RTATimings[[#This Row],[Vehicle No.]], VehLicense,2,FALSE))</f>
        <v>#N/A</v>
      </c>
      <c r="E1716" s="126"/>
      <c r="F1716" s="185" t="e">
        <f>VLOOKUP(RTATimings[[#This Row],[Route Code]], TrueRouteCodes[], 2, FALSE)</f>
        <v>#N/A</v>
      </c>
      <c r="H1716" s="194" t="str">
        <f>REPLACE(SUBSTITUTE(SUBSTITUTE(SUBSTITUTE(SUBSTITUTE(SUBSTITUTE(TRIM(RTATimings[[#This Row],[Dep Txt]]), ": ",":"), "a.m", "AM",1), "p.m", "PM"),"  AM"," AM"),"  PM", " PM"), 9,100,"")</f>
        <v/>
      </c>
      <c r="I1716" s="195" t="e">
        <f>TIMEVALUE(RTATimings[[#This Row],[Dep Tm Txt]])</f>
        <v>#VALUE!</v>
      </c>
      <c r="N17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17" spans="1:14" x14ac:dyDescent="0.35">
      <c r="A1717" s="113"/>
      <c r="B1717" s="119"/>
      <c r="C1717" s="119"/>
      <c r="D1717" s="185" t="e">
        <f>IF(ISBLANK(RTATimings[[#This Row],[Vehicle No.]]), VLOOKUP(RTATimings[[#This Row],[Rotation Group]], Table9[#All], 4, FALSE), VLOOKUP(RTATimings[[#This Row],[Vehicle No.]], VehLicense,2,FALSE))</f>
        <v>#N/A</v>
      </c>
      <c r="E1717" s="126"/>
      <c r="F1717" s="185" t="e">
        <f>VLOOKUP(RTATimings[[#This Row],[Route Code]], TrueRouteCodes[], 2, FALSE)</f>
        <v>#N/A</v>
      </c>
      <c r="H1717" s="194" t="str">
        <f>REPLACE(SUBSTITUTE(SUBSTITUTE(SUBSTITUTE(SUBSTITUTE(SUBSTITUTE(TRIM(RTATimings[[#This Row],[Dep Txt]]), ": ",":"), "a.m", "AM",1), "p.m", "PM"),"  AM"," AM"),"  PM", " PM"), 9,100,"")</f>
        <v/>
      </c>
      <c r="I1717" s="195" t="e">
        <f>TIMEVALUE(RTATimings[[#This Row],[Dep Tm Txt]])</f>
        <v>#VALUE!</v>
      </c>
      <c r="N17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18" spans="1:14" x14ac:dyDescent="0.35">
      <c r="A1718" s="113"/>
      <c r="B1718" s="119"/>
      <c r="C1718" s="119"/>
      <c r="D1718" s="185" t="e">
        <f>IF(ISBLANK(RTATimings[[#This Row],[Vehicle No.]]), VLOOKUP(RTATimings[[#This Row],[Rotation Group]], Table9[#All], 4, FALSE), VLOOKUP(RTATimings[[#This Row],[Vehicle No.]], VehLicense,2,FALSE))</f>
        <v>#N/A</v>
      </c>
      <c r="E1718" s="126"/>
      <c r="F1718" s="185" t="e">
        <f>VLOOKUP(RTATimings[[#This Row],[Route Code]], TrueRouteCodes[], 2, FALSE)</f>
        <v>#N/A</v>
      </c>
      <c r="H1718" s="194" t="str">
        <f>REPLACE(SUBSTITUTE(SUBSTITUTE(SUBSTITUTE(SUBSTITUTE(SUBSTITUTE(TRIM(RTATimings[[#This Row],[Dep Txt]]), ": ",":"), "a.m", "AM",1), "p.m", "PM"),"  AM"," AM"),"  PM", " PM"), 9,100,"")</f>
        <v/>
      </c>
      <c r="I1718" s="195" t="e">
        <f>TIMEVALUE(RTATimings[[#This Row],[Dep Tm Txt]])</f>
        <v>#VALUE!</v>
      </c>
      <c r="N17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19" spans="1:14" x14ac:dyDescent="0.35">
      <c r="A1719" s="113"/>
      <c r="B1719" s="119"/>
      <c r="C1719" s="119"/>
      <c r="D1719" s="185" t="e">
        <f>IF(ISBLANK(RTATimings[[#This Row],[Vehicle No.]]), VLOOKUP(RTATimings[[#This Row],[Rotation Group]], Table9[#All], 4, FALSE), VLOOKUP(RTATimings[[#This Row],[Vehicle No.]], VehLicense,2,FALSE))</f>
        <v>#N/A</v>
      </c>
      <c r="E1719" s="126"/>
      <c r="F1719" s="185" t="e">
        <f>VLOOKUP(RTATimings[[#This Row],[Route Code]], TrueRouteCodes[], 2, FALSE)</f>
        <v>#N/A</v>
      </c>
      <c r="H1719" s="194" t="str">
        <f>REPLACE(SUBSTITUTE(SUBSTITUTE(SUBSTITUTE(SUBSTITUTE(SUBSTITUTE(TRIM(RTATimings[[#This Row],[Dep Txt]]), ": ",":"), "a.m", "AM",1), "p.m", "PM"),"  AM"," AM"),"  PM", " PM"), 9,100,"")</f>
        <v/>
      </c>
      <c r="I1719" s="195" t="e">
        <f>TIMEVALUE(RTATimings[[#This Row],[Dep Tm Txt]])</f>
        <v>#VALUE!</v>
      </c>
      <c r="N17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20" spans="1:14" x14ac:dyDescent="0.35">
      <c r="A1720" s="113"/>
      <c r="B1720" s="119"/>
      <c r="C1720" s="119"/>
      <c r="D1720" s="185" t="e">
        <f>IF(ISBLANK(RTATimings[[#This Row],[Vehicle No.]]), VLOOKUP(RTATimings[[#This Row],[Rotation Group]], Table9[#All], 4, FALSE), VLOOKUP(RTATimings[[#This Row],[Vehicle No.]], VehLicense,2,FALSE))</f>
        <v>#N/A</v>
      </c>
      <c r="E1720" s="126"/>
      <c r="F1720" s="185" t="e">
        <f>VLOOKUP(RTATimings[[#This Row],[Route Code]], TrueRouteCodes[], 2, FALSE)</f>
        <v>#N/A</v>
      </c>
      <c r="H1720" s="194" t="str">
        <f>REPLACE(SUBSTITUTE(SUBSTITUTE(SUBSTITUTE(SUBSTITUTE(SUBSTITUTE(TRIM(RTATimings[[#This Row],[Dep Txt]]), ": ",":"), "a.m", "AM",1), "p.m", "PM"),"  AM"," AM"),"  PM", " PM"), 9,100,"")</f>
        <v/>
      </c>
      <c r="I1720" s="195" t="e">
        <f>TIMEVALUE(RTATimings[[#This Row],[Dep Tm Txt]])</f>
        <v>#VALUE!</v>
      </c>
      <c r="N17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21" spans="1:14" x14ac:dyDescent="0.35">
      <c r="A1721" s="113"/>
      <c r="B1721" s="119"/>
      <c r="C1721" s="119"/>
      <c r="D1721" s="185" t="e">
        <f>IF(ISBLANK(RTATimings[[#This Row],[Vehicle No.]]), VLOOKUP(RTATimings[[#This Row],[Rotation Group]], Table9[#All], 4, FALSE), VLOOKUP(RTATimings[[#This Row],[Vehicle No.]], VehLicense,2,FALSE))</f>
        <v>#N/A</v>
      </c>
      <c r="E1721" s="126"/>
      <c r="F1721" s="185" t="e">
        <f>VLOOKUP(RTATimings[[#This Row],[Route Code]], TrueRouteCodes[], 2, FALSE)</f>
        <v>#N/A</v>
      </c>
      <c r="H1721" s="194" t="str">
        <f>REPLACE(SUBSTITUTE(SUBSTITUTE(SUBSTITUTE(SUBSTITUTE(SUBSTITUTE(TRIM(RTATimings[[#This Row],[Dep Txt]]), ": ",":"), "a.m", "AM",1), "p.m", "PM"),"  AM"," AM"),"  PM", " PM"), 9,100,"")</f>
        <v/>
      </c>
      <c r="I1721" s="195" t="e">
        <f>TIMEVALUE(RTATimings[[#This Row],[Dep Tm Txt]])</f>
        <v>#VALUE!</v>
      </c>
      <c r="N17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22" spans="1:14" x14ac:dyDescent="0.35">
      <c r="A1722" s="113"/>
      <c r="B1722" s="119"/>
      <c r="C1722" s="119"/>
      <c r="D1722" s="185" t="e">
        <f>IF(ISBLANK(RTATimings[[#This Row],[Vehicle No.]]), VLOOKUP(RTATimings[[#This Row],[Rotation Group]], Table9[#All], 4, FALSE), VLOOKUP(RTATimings[[#This Row],[Vehicle No.]], VehLicense,2,FALSE))</f>
        <v>#N/A</v>
      </c>
      <c r="E1722" s="126"/>
      <c r="F1722" s="185" t="e">
        <f>VLOOKUP(RTATimings[[#This Row],[Route Code]], TrueRouteCodes[], 2, FALSE)</f>
        <v>#N/A</v>
      </c>
      <c r="H1722" s="194" t="str">
        <f>REPLACE(SUBSTITUTE(SUBSTITUTE(SUBSTITUTE(SUBSTITUTE(SUBSTITUTE(TRIM(RTATimings[[#This Row],[Dep Txt]]), ": ",":"), "a.m", "AM",1), "p.m", "PM"),"  AM"," AM"),"  PM", " PM"), 9,100,"")</f>
        <v/>
      </c>
      <c r="I1722" s="195" t="e">
        <f>TIMEVALUE(RTATimings[[#This Row],[Dep Tm Txt]])</f>
        <v>#VALUE!</v>
      </c>
      <c r="N17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23" spans="1:14" x14ac:dyDescent="0.35">
      <c r="A1723" s="113"/>
      <c r="B1723" s="119"/>
      <c r="C1723" s="119"/>
      <c r="D1723" s="185" t="e">
        <f>IF(ISBLANK(RTATimings[[#This Row],[Vehicle No.]]), VLOOKUP(RTATimings[[#This Row],[Rotation Group]], Table9[#All], 4, FALSE), VLOOKUP(RTATimings[[#This Row],[Vehicle No.]], VehLicense,2,FALSE))</f>
        <v>#N/A</v>
      </c>
      <c r="E1723" s="126"/>
      <c r="F1723" s="185" t="e">
        <f>VLOOKUP(RTATimings[[#This Row],[Route Code]], TrueRouteCodes[], 2, FALSE)</f>
        <v>#N/A</v>
      </c>
      <c r="H1723" s="194" t="str">
        <f>REPLACE(SUBSTITUTE(SUBSTITUTE(SUBSTITUTE(SUBSTITUTE(SUBSTITUTE(TRIM(RTATimings[[#This Row],[Dep Txt]]), ": ",":"), "a.m", "AM",1), "p.m", "PM"),"  AM"," AM"),"  PM", " PM"), 9,100,"")</f>
        <v/>
      </c>
      <c r="I1723" s="195" t="e">
        <f>TIMEVALUE(RTATimings[[#This Row],[Dep Tm Txt]])</f>
        <v>#VALUE!</v>
      </c>
      <c r="N17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24" spans="1:14" x14ac:dyDescent="0.35">
      <c r="A1724" s="113"/>
      <c r="B1724" s="119"/>
      <c r="C1724" s="119"/>
      <c r="D1724" s="185" t="e">
        <f>IF(ISBLANK(RTATimings[[#This Row],[Vehicle No.]]), VLOOKUP(RTATimings[[#This Row],[Rotation Group]], Table9[#All], 4, FALSE), VLOOKUP(RTATimings[[#This Row],[Vehicle No.]], VehLicense,2,FALSE))</f>
        <v>#N/A</v>
      </c>
      <c r="E1724" s="126"/>
      <c r="F1724" s="185" t="e">
        <f>VLOOKUP(RTATimings[[#This Row],[Route Code]], TrueRouteCodes[], 2, FALSE)</f>
        <v>#N/A</v>
      </c>
      <c r="H1724" s="194" t="str">
        <f>REPLACE(SUBSTITUTE(SUBSTITUTE(SUBSTITUTE(SUBSTITUTE(SUBSTITUTE(TRIM(RTATimings[[#This Row],[Dep Txt]]), ": ",":"), "a.m", "AM",1), "p.m", "PM"),"  AM"," AM"),"  PM", " PM"), 9,100,"")</f>
        <v/>
      </c>
      <c r="I1724" s="195" t="e">
        <f>TIMEVALUE(RTATimings[[#This Row],[Dep Tm Txt]])</f>
        <v>#VALUE!</v>
      </c>
      <c r="N17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25" spans="1:14" x14ac:dyDescent="0.35">
      <c r="A1725" s="113"/>
      <c r="B1725" s="119"/>
      <c r="C1725" s="119"/>
      <c r="D1725" s="185" t="e">
        <f>IF(ISBLANK(RTATimings[[#This Row],[Vehicle No.]]), VLOOKUP(RTATimings[[#This Row],[Rotation Group]], Table9[#All], 4, FALSE), VLOOKUP(RTATimings[[#This Row],[Vehicle No.]], VehLicense,2,FALSE))</f>
        <v>#N/A</v>
      </c>
      <c r="E1725" s="126"/>
      <c r="F1725" s="185" t="e">
        <f>VLOOKUP(RTATimings[[#This Row],[Route Code]], TrueRouteCodes[], 2, FALSE)</f>
        <v>#N/A</v>
      </c>
      <c r="H1725" s="194" t="str">
        <f>REPLACE(SUBSTITUTE(SUBSTITUTE(SUBSTITUTE(SUBSTITUTE(SUBSTITUTE(TRIM(RTATimings[[#This Row],[Dep Txt]]), ": ",":"), "a.m", "AM",1), "p.m", "PM"),"  AM"," AM"),"  PM", " PM"), 9,100,"")</f>
        <v/>
      </c>
      <c r="I1725" s="195" t="e">
        <f>TIMEVALUE(RTATimings[[#This Row],[Dep Tm Txt]])</f>
        <v>#VALUE!</v>
      </c>
      <c r="N17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26" spans="1:14" x14ac:dyDescent="0.35">
      <c r="A1726" s="113"/>
      <c r="B1726" s="119"/>
      <c r="C1726" s="119"/>
      <c r="D1726" s="185" t="e">
        <f>IF(ISBLANK(RTATimings[[#This Row],[Vehicle No.]]), VLOOKUP(RTATimings[[#This Row],[Rotation Group]], Table9[#All], 4, FALSE), VLOOKUP(RTATimings[[#This Row],[Vehicle No.]], VehLicense,2,FALSE))</f>
        <v>#N/A</v>
      </c>
      <c r="E1726" s="126"/>
      <c r="F1726" s="185" t="e">
        <f>VLOOKUP(RTATimings[[#This Row],[Route Code]], TrueRouteCodes[], 2, FALSE)</f>
        <v>#N/A</v>
      </c>
      <c r="H1726" s="194" t="str">
        <f>REPLACE(SUBSTITUTE(SUBSTITUTE(SUBSTITUTE(SUBSTITUTE(SUBSTITUTE(TRIM(RTATimings[[#This Row],[Dep Txt]]), ": ",":"), "a.m", "AM",1), "p.m", "PM"),"  AM"," AM"),"  PM", " PM"), 9,100,"")</f>
        <v/>
      </c>
      <c r="I1726" s="195" t="e">
        <f>TIMEVALUE(RTATimings[[#This Row],[Dep Tm Txt]])</f>
        <v>#VALUE!</v>
      </c>
      <c r="N17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27" spans="1:14" x14ac:dyDescent="0.35">
      <c r="A1727" s="113"/>
      <c r="B1727" s="119"/>
      <c r="C1727" s="119"/>
      <c r="D1727" s="185" t="e">
        <f>IF(ISBLANK(RTATimings[[#This Row],[Vehicle No.]]), VLOOKUP(RTATimings[[#This Row],[Rotation Group]], Table9[#All], 4, FALSE), VLOOKUP(RTATimings[[#This Row],[Vehicle No.]], VehLicense,2,FALSE))</f>
        <v>#N/A</v>
      </c>
      <c r="E1727" s="126"/>
      <c r="F1727" s="185" t="e">
        <f>VLOOKUP(RTATimings[[#This Row],[Route Code]], TrueRouteCodes[], 2, FALSE)</f>
        <v>#N/A</v>
      </c>
      <c r="H1727" s="194" t="str">
        <f>REPLACE(SUBSTITUTE(SUBSTITUTE(SUBSTITUTE(SUBSTITUTE(SUBSTITUTE(TRIM(RTATimings[[#This Row],[Dep Txt]]), ": ",":"), "a.m", "AM",1), "p.m", "PM"),"  AM"," AM"),"  PM", " PM"), 9,100,"")</f>
        <v/>
      </c>
      <c r="I1727" s="195" t="e">
        <f>TIMEVALUE(RTATimings[[#This Row],[Dep Tm Txt]])</f>
        <v>#VALUE!</v>
      </c>
      <c r="N17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28" spans="1:14" x14ac:dyDescent="0.35">
      <c r="A1728" s="113"/>
      <c r="B1728" s="119"/>
      <c r="C1728" s="119"/>
      <c r="D1728" s="185" t="e">
        <f>IF(ISBLANK(RTATimings[[#This Row],[Vehicle No.]]), VLOOKUP(RTATimings[[#This Row],[Rotation Group]], Table9[#All], 4, FALSE), VLOOKUP(RTATimings[[#This Row],[Vehicle No.]], VehLicense,2,FALSE))</f>
        <v>#N/A</v>
      </c>
      <c r="E1728" s="126"/>
      <c r="F1728" s="185" t="e">
        <f>VLOOKUP(RTATimings[[#This Row],[Route Code]], TrueRouteCodes[], 2, FALSE)</f>
        <v>#N/A</v>
      </c>
      <c r="H1728" s="194" t="str">
        <f>REPLACE(SUBSTITUTE(SUBSTITUTE(SUBSTITUTE(SUBSTITUTE(SUBSTITUTE(TRIM(RTATimings[[#This Row],[Dep Txt]]), ": ",":"), "a.m", "AM",1), "p.m", "PM"),"  AM"," AM"),"  PM", " PM"), 9,100,"")</f>
        <v/>
      </c>
      <c r="I1728" s="195" t="e">
        <f>TIMEVALUE(RTATimings[[#This Row],[Dep Tm Txt]])</f>
        <v>#VALUE!</v>
      </c>
      <c r="N17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29" spans="1:14" x14ac:dyDescent="0.35">
      <c r="A1729" s="113"/>
      <c r="B1729" s="119"/>
      <c r="C1729" s="119"/>
      <c r="D1729" s="185" t="e">
        <f>IF(ISBLANK(RTATimings[[#This Row],[Vehicle No.]]), VLOOKUP(RTATimings[[#This Row],[Rotation Group]], Table9[#All], 4, FALSE), VLOOKUP(RTATimings[[#This Row],[Vehicle No.]], VehLicense,2,FALSE))</f>
        <v>#N/A</v>
      </c>
      <c r="E1729" s="126"/>
      <c r="F1729" s="185" t="e">
        <f>VLOOKUP(RTATimings[[#This Row],[Route Code]], TrueRouteCodes[], 2, FALSE)</f>
        <v>#N/A</v>
      </c>
      <c r="H1729" s="194" t="str">
        <f>REPLACE(SUBSTITUTE(SUBSTITUTE(SUBSTITUTE(SUBSTITUTE(SUBSTITUTE(TRIM(RTATimings[[#This Row],[Dep Txt]]), ": ",":"), "a.m", "AM",1), "p.m", "PM"),"  AM"," AM"),"  PM", " PM"), 9,100,"")</f>
        <v/>
      </c>
      <c r="I1729" s="195" t="e">
        <f>TIMEVALUE(RTATimings[[#This Row],[Dep Tm Txt]])</f>
        <v>#VALUE!</v>
      </c>
      <c r="N17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30" spans="1:14" x14ac:dyDescent="0.35">
      <c r="A1730" s="113"/>
      <c r="B1730" s="119"/>
      <c r="C1730" s="119"/>
      <c r="D1730" s="185" t="e">
        <f>IF(ISBLANK(RTATimings[[#This Row],[Vehicle No.]]), VLOOKUP(RTATimings[[#This Row],[Rotation Group]], Table9[#All], 4, FALSE), VLOOKUP(RTATimings[[#This Row],[Vehicle No.]], VehLicense,2,FALSE))</f>
        <v>#N/A</v>
      </c>
      <c r="E1730" s="126"/>
      <c r="F1730" s="185" t="e">
        <f>VLOOKUP(RTATimings[[#This Row],[Route Code]], TrueRouteCodes[], 2, FALSE)</f>
        <v>#N/A</v>
      </c>
      <c r="H1730" s="194" t="str">
        <f>REPLACE(SUBSTITUTE(SUBSTITUTE(SUBSTITUTE(SUBSTITUTE(SUBSTITUTE(TRIM(RTATimings[[#This Row],[Dep Txt]]), ": ",":"), "a.m", "AM",1), "p.m", "PM"),"  AM"," AM"),"  PM", " PM"), 9,100,"")</f>
        <v/>
      </c>
      <c r="I1730" s="195" t="e">
        <f>TIMEVALUE(RTATimings[[#This Row],[Dep Tm Txt]])</f>
        <v>#VALUE!</v>
      </c>
      <c r="N17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31" spans="1:14" x14ac:dyDescent="0.35">
      <c r="A1731" s="113"/>
      <c r="B1731" s="119"/>
      <c r="C1731" s="119"/>
      <c r="D1731" s="185" t="e">
        <f>IF(ISBLANK(RTATimings[[#This Row],[Vehicle No.]]), VLOOKUP(RTATimings[[#This Row],[Rotation Group]], Table9[#All], 4, FALSE), VLOOKUP(RTATimings[[#This Row],[Vehicle No.]], VehLicense,2,FALSE))</f>
        <v>#N/A</v>
      </c>
      <c r="E1731" s="126"/>
      <c r="F1731" s="185" t="e">
        <f>VLOOKUP(RTATimings[[#This Row],[Route Code]], TrueRouteCodes[], 2, FALSE)</f>
        <v>#N/A</v>
      </c>
      <c r="H1731" s="194" t="str">
        <f>REPLACE(SUBSTITUTE(SUBSTITUTE(SUBSTITUTE(SUBSTITUTE(SUBSTITUTE(TRIM(RTATimings[[#This Row],[Dep Txt]]), ": ",":"), "a.m", "AM",1), "p.m", "PM"),"  AM"," AM"),"  PM", " PM"), 9,100,"")</f>
        <v/>
      </c>
      <c r="I1731" s="195" t="e">
        <f>TIMEVALUE(RTATimings[[#This Row],[Dep Tm Txt]])</f>
        <v>#VALUE!</v>
      </c>
      <c r="N17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32" spans="1:14" x14ac:dyDescent="0.35">
      <c r="A1732" s="113"/>
      <c r="B1732" s="119"/>
      <c r="C1732" s="119"/>
      <c r="D1732" s="185" t="e">
        <f>IF(ISBLANK(RTATimings[[#This Row],[Vehicle No.]]), VLOOKUP(RTATimings[[#This Row],[Rotation Group]], Table9[#All], 4, FALSE), VLOOKUP(RTATimings[[#This Row],[Vehicle No.]], VehLicense,2,FALSE))</f>
        <v>#N/A</v>
      </c>
      <c r="E1732" s="126"/>
      <c r="F1732" s="185" t="e">
        <f>VLOOKUP(RTATimings[[#This Row],[Route Code]], TrueRouteCodes[], 2, FALSE)</f>
        <v>#N/A</v>
      </c>
      <c r="H1732" s="194" t="str">
        <f>REPLACE(SUBSTITUTE(SUBSTITUTE(SUBSTITUTE(SUBSTITUTE(SUBSTITUTE(TRIM(RTATimings[[#This Row],[Dep Txt]]), ": ",":"), "a.m", "AM",1), "p.m", "PM"),"  AM"," AM"),"  PM", " PM"), 9,100,"")</f>
        <v/>
      </c>
      <c r="I1732" s="195" t="e">
        <f>TIMEVALUE(RTATimings[[#This Row],[Dep Tm Txt]])</f>
        <v>#VALUE!</v>
      </c>
      <c r="N17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33" spans="1:14" x14ac:dyDescent="0.35">
      <c r="A1733" s="113"/>
      <c r="B1733" s="119"/>
      <c r="C1733" s="119"/>
      <c r="D1733" s="185" t="e">
        <f>IF(ISBLANK(RTATimings[[#This Row],[Vehicle No.]]), VLOOKUP(RTATimings[[#This Row],[Rotation Group]], Table9[#All], 4, FALSE), VLOOKUP(RTATimings[[#This Row],[Vehicle No.]], VehLicense,2,FALSE))</f>
        <v>#N/A</v>
      </c>
      <c r="E1733" s="126"/>
      <c r="F1733" s="185" t="e">
        <f>VLOOKUP(RTATimings[[#This Row],[Route Code]], TrueRouteCodes[], 2, FALSE)</f>
        <v>#N/A</v>
      </c>
      <c r="H1733" s="194" t="str">
        <f>REPLACE(SUBSTITUTE(SUBSTITUTE(SUBSTITUTE(SUBSTITUTE(SUBSTITUTE(TRIM(RTATimings[[#This Row],[Dep Txt]]), ": ",":"), "a.m", "AM",1), "p.m", "PM"),"  AM"," AM"),"  PM", " PM"), 9,100,"")</f>
        <v/>
      </c>
      <c r="I1733" s="195" t="e">
        <f>TIMEVALUE(RTATimings[[#This Row],[Dep Tm Txt]])</f>
        <v>#VALUE!</v>
      </c>
      <c r="N17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34" spans="1:14" x14ac:dyDescent="0.35">
      <c r="A1734" s="113"/>
      <c r="B1734" s="119"/>
      <c r="C1734" s="119"/>
      <c r="D1734" s="185" t="e">
        <f>IF(ISBLANK(RTATimings[[#This Row],[Vehicle No.]]), VLOOKUP(RTATimings[[#This Row],[Rotation Group]], Table9[#All], 4, FALSE), VLOOKUP(RTATimings[[#This Row],[Vehicle No.]], VehLicense,2,FALSE))</f>
        <v>#N/A</v>
      </c>
      <c r="E1734" s="126"/>
      <c r="F1734" s="185" t="e">
        <f>VLOOKUP(RTATimings[[#This Row],[Route Code]], TrueRouteCodes[], 2, FALSE)</f>
        <v>#N/A</v>
      </c>
      <c r="H1734" s="194" t="str">
        <f>REPLACE(SUBSTITUTE(SUBSTITUTE(SUBSTITUTE(SUBSTITUTE(SUBSTITUTE(TRIM(RTATimings[[#This Row],[Dep Txt]]), ": ",":"), "a.m", "AM",1), "p.m", "PM"),"  AM"," AM"),"  PM", " PM"), 9,100,"")</f>
        <v/>
      </c>
      <c r="I1734" s="195" t="e">
        <f>TIMEVALUE(RTATimings[[#This Row],[Dep Tm Txt]])</f>
        <v>#VALUE!</v>
      </c>
      <c r="N17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35" spans="1:14" x14ac:dyDescent="0.35">
      <c r="A1735" s="113"/>
      <c r="B1735" s="119"/>
      <c r="C1735" s="119"/>
      <c r="D1735" s="185" t="e">
        <f>IF(ISBLANK(RTATimings[[#This Row],[Vehicle No.]]), VLOOKUP(RTATimings[[#This Row],[Rotation Group]], Table9[#All], 4, FALSE), VLOOKUP(RTATimings[[#This Row],[Vehicle No.]], VehLicense,2,FALSE))</f>
        <v>#N/A</v>
      </c>
      <c r="E1735" s="126"/>
      <c r="F1735" s="185" t="e">
        <f>VLOOKUP(RTATimings[[#This Row],[Route Code]], TrueRouteCodes[], 2, FALSE)</f>
        <v>#N/A</v>
      </c>
      <c r="H1735" s="194" t="str">
        <f>REPLACE(SUBSTITUTE(SUBSTITUTE(SUBSTITUTE(SUBSTITUTE(SUBSTITUTE(TRIM(RTATimings[[#This Row],[Dep Txt]]), ": ",":"), "a.m", "AM",1), "p.m", "PM"),"  AM"," AM"),"  PM", " PM"), 9,100,"")</f>
        <v/>
      </c>
      <c r="I1735" s="195" t="e">
        <f>TIMEVALUE(RTATimings[[#This Row],[Dep Tm Txt]])</f>
        <v>#VALUE!</v>
      </c>
      <c r="N17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36" spans="1:14" x14ac:dyDescent="0.35">
      <c r="A1736" s="113"/>
      <c r="B1736" s="119"/>
      <c r="C1736" s="119"/>
      <c r="D1736" s="185" t="e">
        <f>IF(ISBLANK(RTATimings[[#This Row],[Vehicle No.]]), VLOOKUP(RTATimings[[#This Row],[Rotation Group]], Table9[#All], 4, FALSE), VLOOKUP(RTATimings[[#This Row],[Vehicle No.]], VehLicense,2,FALSE))</f>
        <v>#N/A</v>
      </c>
      <c r="E1736" s="126"/>
      <c r="F1736" s="185" t="e">
        <f>VLOOKUP(RTATimings[[#This Row],[Route Code]], TrueRouteCodes[], 2, FALSE)</f>
        <v>#N/A</v>
      </c>
      <c r="H1736" s="194" t="str">
        <f>REPLACE(SUBSTITUTE(SUBSTITUTE(SUBSTITUTE(SUBSTITUTE(SUBSTITUTE(TRIM(RTATimings[[#This Row],[Dep Txt]]), ": ",":"), "a.m", "AM",1), "p.m", "PM"),"  AM"," AM"),"  PM", " PM"), 9,100,"")</f>
        <v/>
      </c>
      <c r="I1736" s="195" t="e">
        <f>TIMEVALUE(RTATimings[[#This Row],[Dep Tm Txt]])</f>
        <v>#VALUE!</v>
      </c>
      <c r="N17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37" spans="1:14" x14ac:dyDescent="0.35">
      <c r="A1737" s="113"/>
      <c r="B1737" s="119"/>
      <c r="C1737" s="119"/>
      <c r="D1737" s="185" t="e">
        <f>IF(ISBLANK(RTATimings[[#This Row],[Vehicle No.]]), VLOOKUP(RTATimings[[#This Row],[Rotation Group]], Table9[#All], 4, FALSE), VLOOKUP(RTATimings[[#This Row],[Vehicle No.]], VehLicense,2,FALSE))</f>
        <v>#N/A</v>
      </c>
      <c r="E1737" s="126"/>
      <c r="F1737" s="185" t="e">
        <f>VLOOKUP(RTATimings[[#This Row],[Route Code]], TrueRouteCodes[], 2, FALSE)</f>
        <v>#N/A</v>
      </c>
      <c r="H1737" s="194" t="str">
        <f>REPLACE(SUBSTITUTE(SUBSTITUTE(SUBSTITUTE(SUBSTITUTE(SUBSTITUTE(TRIM(RTATimings[[#This Row],[Dep Txt]]), ": ",":"), "a.m", "AM",1), "p.m", "PM"),"  AM"," AM"),"  PM", " PM"), 9,100,"")</f>
        <v/>
      </c>
      <c r="I1737" s="195" t="e">
        <f>TIMEVALUE(RTATimings[[#This Row],[Dep Tm Txt]])</f>
        <v>#VALUE!</v>
      </c>
      <c r="N17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38" spans="1:14" x14ac:dyDescent="0.35">
      <c r="A1738" s="113"/>
      <c r="B1738" s="119"/>
      <c r="C1738" s="119"/>
      <c r="D1738" s="185" t="e">
        <f>IF(ISBLANK(RTATimings[[#This Row],[Vehicle No.]]), VLOOKUP(RTATimings[[#This Row],[Rotation Group]], Table9[#All], 4, FALSE), VLOOKUP(RTATimings[[#This Row],[Vehicle No.]], VehLicense,2,FALSE))</f>
        <v>#N/A</v>
      </c>
      <c r="E1738" s="126"/>
      <c r="F1738" s="185" t="e">
        <f>VLOOKUP(RTATimings[[#This Row],[Route Code]], TrueRouteCodes[], 2, FALSE)</f>
        <v>#N/A</v>
      </c>
      <c r="H1738" s="194" t="str">
        <f>REPLACE(SUBSTITUTE(SUBSTITUTE(SUBSTITUTE(SUBSTITUTE(SUBSTITUTE(TRIM(RTATimings[[#This Row],[Dep Txt]]), ": ",":"), "a.m", "AM",1), "p.m", "PM"),"  AM"," AM"),"  PM", " PM"), 9,100,"")</f>
        <v/>
      </c>
      <c r="I1738" s="195" t="e">
        <f>TIMEVALUE(RTATimings[[#This Row],[Dep Tm Txt]])</f>
        <v>#VALUE!</v>
      </c>
      <c r="N17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39" spans="1:14" x14ac:dyDescent="0.35">
      <c r="A1739" s="113"/>
      <c r="B1739" s="119"/>
      <c r="C1739" s="119"/>
      <c r="D1739" s="185" t="e">
        <f>IF(ISBLANK(RTATimings[[#This Row],[Vehicle No.]]), VLOOKUP(RTATimings[[#This Row],[Rotation Group]], Table9[#All], 4, FALSE), VLOOKUP(RTATimings[[#This Row],[Vehicle No.]], VehLicense,2,FALSE))</f>
        <v>#N/A</v>
      </c>
      <c r="E1739" s="126"/>
      <c r="F1739" s="185" t="e">
        <f>VLOOKUP(RTATimings[[#This Row],[Route Code]], TrueRouteCodes[], 2, FALSE)</f>
        <v>#N/A</v>
      </c>
      <c r="H1739" s="194" t="str">
        <f>REPLACE(SUBSTITUTE(SUBSTITUTE(SUBSTITUTE(SUBSTITUTE(SUBSTITUTE(TRIM(RTATimings[[#This Row],[Dep Txt]]), ": ",":"), "a.m", "AM",1), "p.m", "PM"),"  AM"," AM"),"  PM", " PM"), 9,100,"")</f>
        <v/>
      </c>
      <c r="I1739" s="195" t="e">
        <f>TIMEVALUE(RTATimings[[#This Row],[Dep Tm Txt]])</f>
        <v>#VALUE!</v>
      </c>
      <c r="N17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40" spans="1:14" x14ac:dyDescent="0.35">
      <c r="A1740" s="113"/>
      <c r="B1740" s="119"/>
      <c r="C1740" s="119"/>
      <c r="D1740" s="185" t="e">
        <f>IF(ISBLANK(RTATimings[[#This Row],[Vehicle No.]]), VLOOKUP(RTATimings[[#This Row],[Rotation Group]], Table9[#All], 4, FALSE), VLOOKUP(RTATimings[[#This Row],[Vehicle No.]], VehLicense,2,FALSE))</f>
        <v>#N/A</v>
      </c>
      <c r="E1740" s="126"/>
      <c r="F1740" s="185" t="e">
        <f>VLOOKUP(RTATimings[[#This Row],[Route Code]], TrueRouteCodes[], 2, FALSE)</f>
        <v>#N/A</v>
      </c>
      <c r="H1740" s="194" t="str">
        <f>REPLACE(SUBSTITUTE(SUBSTITUTE(SUBSTITUTE(SUBSTITUTE(SUBSTITUTE(TRIM(RTATimings[[#This Row],[Dep Txt]]), ": ",":"), "a.m", "AM",1), "p.m", "PM"),"  AM"," AM"),"  PM", " PM"), 9,100,"")</f>
        <v/>
      </c>
      <c r="I1740" s="195" t="e">
        <f>TIMEVALUE(RTATimings[[#This Row],[Dep Tm Txt]])</f>
        <v>#VALUE!</v>
      </c>
      <c r="N17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41" spans="1:14" x14ac:dyDescent="0.35">
      <c r="A1741" s="113"/>
      <c r="B1741" s="119"/>
      <c r="C1741" s="119"/>
      <c r="D1741" s="185" t="e">
        <f>IF(ISBLANK(RTATimings[[#This Row],[Vehicle No.]]), VLOOKUP(RTATimings[[#This Row],[Rotation Group]], Table9[#All], 4, FALSE), VLOOKUP(RTATimings[[#This Row],[Vehicle No.]], VehLicense,2,FALSE))</f>
        <v>#N/A</v>
      </c>
      <c r="E1741" s="126"/>
      <c r="F1741" s="185" t="e">
        <f>VLOOKUP(RTATimings[[#This Row],[Route Code]], TrueRouteCodes[], 2, FALSE)</f>
        <v>#N/A</v>
      </c>
      <c r="H1741" s="194" t="str">
        <f>REPLACE(SUBSTITUTE(SUBSTITUTE(SUBSTITUTE(SUBSTITUTE(SUBSTITUTE(TRIM(RTATimings[[#This Row],[Dep Txt]]), ": ",":"), "a.m", "AM",1), "p.m", "PM"),"  AM"," AM"),"  PM", " PM"), 9,100,"")</f>
        <v/>
      </c>
      <c r="I1741" s="195" t="e">
        <f>TIMEVALUE(RTATimings[[#This Row],[Dep Tm Txt]])</f>
        <v>#VALUE!</v>
      </c>
      <c r="N17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42" spans="1:14" x14ac:dyDescent="0.35">
      <c r="A1742" s="113"/>
      <c r="B1742" s="119"/>
      <c r="C1742" s="119"/>
      <c r="D1742" s="185" t="e">
        <f>IF(ISBLANK(RTATimings[[#This Row],[Vehicle No.]]), VLOOKUP(RTATimings[[#This Row],[Rotation Group]], Table9[#All], 4, FALSE), VLOOKUP(RTATimings[[#This Row],[Vehicle No.]], VehLicense,2,FALSE))</f>
        <v>#N/A</v>
      </c>
      <c r="E1742" s="126"/>
      <c r="F1742" s="185" t="e">
        <f>VLOOKUP(RTATimings[[#This Row],[Route Code]], TrueRouteCodes[], 2, FALSE)</f>
        <v>#N/A</v>
      </c>
      <c r="H1742" s="194" t="str">
        <f>REPLACE(SUBSTITUTE(SUBSTITUTE(SUBSTITUTE(SUBSTITUTE(SUBSTITUTE(TRIM(RTATimings[[#This Row],[Dep Txt]]), ": ",":"), "a.m", "AM",1), "p.m", "PM"),"  AM"," AM"),"  PM", " PM"), 9,100,"")</f>
        <v/>
      </c>
      <c r="I1742" s="195" t="e">
        <f>TIMEVALUE(RTATimings[[#This Row],[Dep Tm Txt]])</f>
        <v>#VALUE!</v>
      </c>
      <c r="N17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43" spans="1:14" x14ac:dyDescent="0.35">
      <c r="A1743" s="113"/>
      <c r="B1743" s="119"/>
      <c r="C1743" s="119"/>
      <c r="D1743" s="185" t="e">
        <f>IF(ISBLANK(RTATimings[[#This Row],[Vehicle No.]]), VLOOKUP(RTATimings[[#This Row],[Rotation Group]], Table9[#All], 4, FALSE), VLOOKUP(RTATimings[[#This Row],[Vehicle No.]], VehLicense,2,FALSE))</f>
        <v>#N/A</v>
      </c>
      <c r="E1743" s="126"/>
      <c r="F1743" s="185" t="e">
        <f>VLOOKUP(RTATimings[[#This Row],[Route Code]], TrueRouteCodes[], 2, FALSE)</f>
        <v>#N/A</v>
      </c>
      <c r="H1743" s="194" t="str">
        <f>REPLACE(SUBSTITUTE(SUBSTITUTE(SUBSTITUTE(SUBSTITUTE(SUBSTITUTE(TRIM(RTATimings[[#This Row],[Dep Txt]]), ": ",":"), "a.m", "AM",1), "p.m", "PM"),"  AM"," AM"),"  PM", " PM"), 9,100,"")</f>
        <v/>
      </c>
      <c r="I1743" s="195" t="e">
        <f>TIMEVALUE(RTATimings[[#This Row],[Dep Tm Txt]])</f>
        <v>#VALUE!</v>
      </c>
      <c r="N17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44" spans="1:14" x14ac:dyDescent="0.35">
      <c r="A1744" s="113"/>
      <c r="B1744" s="119"/>
      <c r="C1744" s="119"/>
      <c r="D1744" s="185" t="e">
        <f>IF(ISBLANK(RTATimings[[#This Row],[Vehicle No.]]), VLOOKUP(RTATimings[[#This Row],[Rotation Group]], Table9[#All], 4, FALSE), VLOOKUP(RTATimings[[#This Row],[Vehicle No.]], VehLicense,2,FALSE))</f>
        <v>#N/A</v>
      </c>
      <c r="E1744" s="126"/>
      <c r="F1744" s="185" t="e">
        <f>VLOOKUP(RTATimings[[#This Row],[Route Code]], TrueRouteCodes[], 2, FALSE)</f>
        <v>#N/A</v>
      </c>
      <c r="H1744" s="194" t="str">
        <f>REPLACE(SUBSTITUTE(SUBSTITUTE(SUBSTITUTE(SUBSTITUTE(SUBSTITUTE(TRIM(RTATimings[[#This Row],[Dep Txt]]), ": ",":"), "a.m", "AM",1), "p.m", "PM"),"  AM"," AM"),"  PM", " PM"), 9,100,"")</f>
        <v/>
      </c>
      <c r="I1744" s="195" t="e">
        <f>TIMEVALUE(RTATimings[[#This Row],[Dep Tm Txt]])</f>
        <v>#VALUE!</v>
      </c>
      <c r="N17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45" spans="1:14" x14ac:dyDescent="0.35">
      <c r="A1745" s="113"/>
      <c r="B1745" s="119"/>
      <c r="C1745" s="119"/>
      <c r="D1745" s="185" t="e">
        <f>IF(ISBLANK(RTATimings[[#This Row],[Vehicle No.]]), VLOOKUP(RTATimings[[#This Row],[Rotation Group]], Table9[#All], 4, FALSE), VLOOKUP(RTATimings[[#This Row],[Vehicle No.]], VehLicense,2,FALSE))</f>
        <v>#N/A</v>
      </c>
      <c r="E1745" s="126"/>
      <c r="F1745" s="185" t="e">
        <f>VLOOKUP(RTATimings[[#This Row],[Route Code]], TrueRouteCodes[], 2, FALSE)</f>
        <v>#N/A</v>
      </c>
      <c r="H1745" s="194" t="str">
        <f>REPLACE(SUBSTITUTE(SUBSTITUTE(SUBSTITUTE(SUBSTITUTE(SUBSTITUTE(TRIM(RTATimings[[#This Row],[Dep Txt]]), ": ",":"), "a.m", "AM",1), "p.m", "PM"),"  AM"," AM"),"  PM", " PM"), 9,100,"")</f>
        <v/>
      </c>
      <c r="I1745" s="195" t="e">
        <f>TIMEVALUE(RTATimings[[#This Row],[Dep Tm Txt]])</f>
        <v>#VALUE!</v>
      </c>
      <c r="N17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46" spans="1:14" x14ac:dyDescent="0.35">
      <c r="A1746" s="113"/>
      <c r="B1746" s="119"/>
      <c r="C1746" s="119"/>
      <c r="D1746" s="185" t="e">
        <f>IF(ISBLANK(RTATimings[[#This Row],[Vehicle No.]]), VLOOKUP(RTATimings[[#This Row],[Rotation Group]], Table9[#All], 4, FALSE), VLOOKUP(RTATimings[[#This Row],[Vehicle No.]], VehLicense,2,FALSE))</f>
        <v>#N/A</v>
      </c>
      <c r="E1746" s="126"/>
      <c r="F1746" s="185" t="e">
        <f>VLOOKUP(RTATimings[[#This Row],[Route Code]], TrueRouteCodes[], 2, FALSE)</f>
        <v>#N/A</v>
      </c>
      <c r="H1746" s="194" t="str">
        <f>REPLACE(SUBSTITUTE(SUBSTITUTE(SUBSTITUTE(SUBSTITUTE(SUBSTITUTE(TRIM(RTATimings[[#This Row],[Dep Txt]]), ": ",":"), "a.m", "AM",1), "p.m", "PM"),"  AM"," AM"),"  PM", " PM"), 9,100,"")</f>
        <v/>
      </c>
      <c r="I1746" s="195" t="e">
        <f>TIMEVALUE(RTATimings[[#This Row],[Dep Tm Txt]])</f>
        <v>#VALUE!</v>
      </c>
      <c r="N17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47" spans="1:14" x14ac:dyDescent="0.35">
      <c r="A1747" s="113"/>
      <c r="B1747" s="119"/>
      <c r="C1747" s="119"/>
      <c r="D1747" s="185" t="e">
        <f>IF(ISBLANK(RTATimings[[#This Row],[Vehicle No.]]), VLOOKUP(RTATimings[[#This Row],[Rotation Group]], Table9[#All], 4, FALSE), VLOOKUP(RTATimings[[#This Row],[Vehicle No.]], VehLicense,2,FALSE))</f>
        <v>#N/A</v>
      </c>
      <c r="E1747" s="126"/>
      <c r="F1747" s="185" t="e">
        <f>VLOOKUP(RTATimings[[#This Row],[Route Code]], TrueRouteCodes[], 2, FALSE)</f>
        <v>#N/A</v>
      </c>
      <c r="H1747" s="194" t="str">
        <f>REPLACE(SUBSTITUTE(SUBSTITUTE(SUBSTITUTE(SUBSTITUTE(SUBSTITUTE(TRIM(RTATimings[[#This Row],[Dep Txt]]), ": ",":"), "a.m", "AM",1), "p.m", "PM"),"  AM"," AM"),"  PM", " PM"), 9,100,"")</f>
        <v/>
      </c>
      <c r="I1747" s="195" t="e">
        <f>TIMEVALUE(RTATimings[[#This Row],[Dep Tm Txt]])</f>
        <v>#VALUE!</v>
      </c>
      <c r="N17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48" spans="1:14" x14ac:dyDescent="0.35">
      <c r="A1748" s="113"/>
      <c r="B1748" s="119"/>
      <c r="C1748" s="119"/>
      <c r="D1748" s="185" t="e">
        <f>IF(ISBLANK(RTATimings[[#This Row],[Vehicle No.]]), VLOOKUP(RTATimings[[#This Row],[Rotation Group]], Table9[#All], 4, FALSE), VLOOKUP(RTATimings[[#This Row],[Vehicle No.]], VehLicense,2,FALSE))</f>
        <v>#N/A</v>
      </c>
      <c r="E1748" s="126"/>
      <c r="F1748" s="185" t="e">
        <f>VLOOKUP(RTATimings[[#This Row],[Route Code]], TrueRouteCodes[], 2, FALSE)</f>
        <v>#N/A</v>
      </c>
      <c r="H1748" s="194" t="str">
        <f>REPLACE(SUBSTITUTE(SUBSTITUTE(SUBSTITUTE(SUBSTITUTE(SUBSTITUTE(TRIM(RTATimings[[#This Row],[Dep Txt]]), ": ",":"), "a.m", "AM",1), "p.m", "PM"),"  AM"," AM"),"  PM", " PM"), 9,100,"")</f>
        <v/>
      </c>
      <c r="I1748" s="195" t="e">
        <f>TIMEVALUE(RTATimings[[#This Row],[Dep Tm Txt]])</f>
        <v>#VALUE!</v>
      </c>
      <c r="N17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49" spans="1:14" x14ac:dyDescent="0.35">
      <c r="A1749" s="113"/>
      <c r="B1749" s="119"/>
      <c r="C1749" s="119"/>
      <c r="D1749" s="185" t="e">
        <f>IF(ISBLANK(RTATimings[[#This Row],[Vehicle No.]]), VLOOKUP(RTATimings[[#This Row],[Rotation Group]], Table9[#All], 4, FALSE), VLOOKUP(RTATimings[[#This Row],[Vehicle No.]], VehLicense,2,FALSE))</f>
        <v>#N/A</v>
      </c>
      <c r="E1749" s="126"/>
      <c r="F1749" s="185" t="e">
        <f>VLOOKUP(RTATimings[[#This Row],[Route Code]], TrueRouteCodes[], 2, FALSE)</f>
        <v>#N/A</v>
      </c>
      <c r="H1749" s="194" t="str">
        <f>REPLACE(SUBSTITUTE(SUBSTITUTE(SUBSTITUTE(SUBSTITUTE(SUBSTITUTE(TRIM(RTATimings[[#This Row],[Dep Txt]]), ": ",":"), "a.m", "AM",1), "p.m", "PM"),"  AM"," AM"),"  PM", " PM"), 9,100,"")</f>
        <v/>
      </c>
      <c r="I1749" s="195" t="e">
        <f>TIMEVALUE(RTATimings[[#This Row],[Dep Tm Txt]])</f>
        <v>#VALUE!</v>
      </c>
      <c r="N17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50" spans="1:14" x14ac:dyDescent="0.35">
      <c r="A1750" s="113"/>
      <c r="B1750" s="119"/>
      <c r="C1750" s="119"/>
      <c r="D1750" s="185" t="e">
        <f>IF(ISBLANK(RTATimings[[#This Row],[Vehicle No.]]), VLOOKUP(RTATimings[[#This Row],[Rotation Group]], Table9[#All], 4, FALSE), VLOOKUP(RTATimings[[#This Row],[Vehicle No.]], VehLicense,2,FALSE))</f>
        <v>#N/A</v>
      </c>
      <c r="E1750" s="126"/>
      <c r="F1750" s="185" t="e">
        <f>VLOOKUP(RTATimings[[#This Row],[Route Code]], TrueRouteCodes[], 2, FALSE)</f>
        <v>#N/A</v>
      </c>
      <c r="H1750" s="194" t="str">
        <f>REPLACE(SUBSTITUTE(SUBSTITUTE(SUBSTITUTE(SUBSTITUTE(SUBSTITUTE(TRIM(RTATimings[[#This Row],[Dep Txt]]), ": ",":"), "a.m", "AM",1), "p.m", "PM"),"  AM"," AM"),"  PM", " PM"), 9,100,"")</f>
        <v/>
      </c>
      <c r="I1750" s="195" t="e">
        <f>TIMEVALUE(RTATimings[[#This Row],[Dep Tm Txt]])</f>
        <v>#VALUE!</v>
      </c>
      <c r="N17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51" spans="1:14" x14ac:dyDescent="0.35">
      <c r="A1751" s="113"/>
      <c r="B1751" s="119"/>
      <c r="C1751" s="119"/>
      <c r="D1751" s="185" t="e">
        <f>IF(ISBLANK(RTATimings[[#This Row],[Vehicle No.]]), VLOOKUP(RTATimings[[#This Row],[Rotation Group]], Table9[#All], 4, FALSE), VLOOKUP(RTATimings[[#This Row],[Vehicle No.]], VehLicense,2,FALSE))</f>
        <v>#N/A</v>
      </c>
      <c r="E1751" s="126"/>
      <c r="F1751" s="185" t="e">
        <f>VLOOKUP(RTATimings[[#This Row],[Route Code]], TrueRouteCodes[], 2, FALSE)</f>
        <v>#N/A</v>
      </c>
      <c r="H1751" s="194" t="str">
        <f>REPLACE(SUBSTITUTE(SUBSTITUTE(SUBSTITUTE(SUBSTITUTE(SUBSTITUTE(TRIM(RTATimings[[#This Row],[Dep Txt]]), ": ",":"), "a.m", "AM",1), "p.m", "PM"),"  AM"," AM"),"  PM", " PM"), 9,100,"")</f>
        <v/>
      </c>
      <c r="I1751" s="195" t="e">
        <f>TIMEVALUE(RTATimings[[#This Row],[Dep Tm Txt]])</f>
        <v>#VALUE!</v>
      </c>
      <c r="N17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52" spans="1:14" x14ac:dyDescent="0.35">
      <c r="A1752" s="113"/>
      <c r="B1752" s="119"/>
      <c r="C1752" s="119"/>
      <c r="D1752" s="185" t="e">
        <f>IF(ISBLANK(RTATimings[[#This Row],[Vehicle No.]]), VLOOKUP(RTATimings[[#This Row],[Rotation Group]], Table9[#All], 4, FALSE), VLOOKUP(RTATimings[[#This Row],[Vehicle No.]], VehLicense,2,FALSE))</f>
        <v>#N/A</v>
      </c>
      <c r="E1752" s="126"/>
      <c r="F1752" s="185" t="e">
        <f>VLOOKUP(RTATimings[[#This Row],[Route Code]], TrueRouteCodes[], 2, FALSE)</f>
        <v>#N/A</v>
      </c>
      <c r="H1752" s="194" t="str">
        <f>REPLACE(SUBSTITUTE(SUBSTITUTE(SUBSTITUTE(SUBSTITUTE(SUBSTITUTE(TRIM(RTATimings[[#This Row],[Dep Txt]]), ": ",":"), "a.m", "AM",1), "p.m", "PM"),"  AM"," AM"),"  PM", " PM"), 9,100,"")</f>
        <v/>
      </c>
      <c r="I1752" s="195" t="e">
        <f>TIMEVALUE(RTATimings[[#This Row],[Dep Tm Txt]])</f>
        <v>#VALUE!</v>
      </c>
      <c r="N17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53" spans="1:14" x14ac:dyDescent="0.35">
      <c r="A1753" s="113"/>
      <c r="B1753" s="119"/>
      <c r="C1753" s="119"/>
      <c r="D1753" s="185" t="e">
        <f>IF(ISBLANK(RTATimings[[#This Row],[Vehicle No.]]), VLOOKUP(RTATimings[[#This Row],[Rotation Group]], Table9[#All], 4, FALSE), VLOOKUP(RTATimings[[#This Row],[Vehicle No.]], VehLicense,2,FALSE))</f>
        <v>#N/A</v>
      </c>
      <c r="E1753" s="126"/>
      <c r="F1753" s="185" t="e">
        <f>VLOOKUP(RTATimings[[#This Row],[Route Code]], TrueRouteCodes[], 2, FALSE)</f>
        <v>#N/A</v>
      </c>
      <c r="H1753" s="194" t="str">
        <f>REPLACE(SUBSTITUTE(SUBSTITUTE(SUBSTITUTE(SUBSTITUTE(SUBSTITUTE(TRIM(RTATimings[[#This Row],[Dep Txt]]), ": ",":"), "a.m", "AM",1), "p.m", "PM"),"  AM"," AM"),"  PM", " PM"), 9,100,"")</f>
        <v/>
      </c>
      <c r="I1753" s="195" t="e">
        <f>TIMEVALUE(RTATimings[[#This Row],[Dep Tm Txt]])</f>
        <v>#VALUE!</v>
      </c>
      <c r="N17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54" spans="1:14" x14ac:dyDescent="0.35">
      <c r="A1754" s="113"/>
      <c r="B1754" s="119"/>
      <c r="C1754" s="119"/>
      <c r="D1754" s="185" t="e">
        <f>IF(ISBLANK(RTATimings[[#This Row],[Vehicle No.]]), VLOOKUP(RTATimings[[#This Row],[Rotation Group]], Table9[#All], 4, FALSE), VLOOKUP(RTATimings[[#This Row],[Vehicle No.]], VehLicense,2,FALSE))</f>
        <v>#N/A</v>
      </c>
      <c r="E1754" s="126"/>
      <c r="F1754" s="185" t="e">
        <f>VLOOKUP(RTATimings[[#This Row],[Route Code]], TrueRouteCodes[], 2, FALSE)</f>
        <v>#N/A</v>
      </c>
      <c r="H1754" s="194" t="str">
        <f>REPLACE(SUBSTITUTE(SUBSTITUTE(SUBSTITUTE(SUBSTITUTE(SUBSTITUTE(TRIM(RTATimings[[#This Row],[Dep Txt]]), ": ",":"), "a.m", "AM",1), "p.m", "PM"),"  AM"," AM"),"  PM", " PM"), 9,100,"")</f>
        <v/>
      </c>
      <c r="I1754" s="195" t="e">
        <f>TIMEVALUE(RTATimings[[#This Row],[Dep Tm Txt]])</f>
        <v>#VALUE!</v>
      </c>
      <c r="N17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55" spans="1:14" x14ac:dyDescent="0.35">
      <c r="A1755" s="113"/>
      <c r="B1755" s="119"/>
      <c r="C1755" s="119"/>
      <c r="D1755" s="185" t="e">
        <f>IF(ISBLANK(RTATimings[[#This Row],[Vehicle No.]]), VLOOKUP(RTATimings[[#This Row],[Rotation Group]], Table9[#All], 4, FALSE), VLOOKUP(RTATimings[[#This Row],[Vehicle No.]], VehLicense,2,FALSE))</f>
        <v>#N/A</v>
      </c>
      <c r="E1755" s="126"/>
      <c r="F1755" s="185" t="e">
        <f>VLOOKUP(RTATimings[[#This Row],[Route Code]], TrueRouteCodes[], 2, FALSE)</f>
        <v>#N/A</v>
      </c>
      <c r="H1755" s="194" t="str">
        <f>REPLACE(SUBSTITUTE(SUBSTITUTE(SUBSTITUTE(SUBSTITUTE(SUBSTITUTE(TRIM(RTATimings[[#This Row],[Dep Txt]]), ": ",":"), "a.m", "AM",1), "p.m", "PM"),"  AM"," AM"),"  PM", " PM"), 9,100,"")</f>
        <v/>
      </c>
      <c r="I1755" s="195" t="e">
        <f>TIMEVALUE(RTATimings[[#This Row],[Dep Tm Txt]])</f>
        <v>#VALUE!</v>
      </c>
      <c r="N17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56" spans="1:14" x14ac:dyDescent="0.35">
      <c r="A1756" s="113"/>
      <c r="B1756" s="119"/>
      <c r="C1756" s="119"/>
      <c r="D1756" s="185" t="e">
        <f>IF(ISBLANK(RTATimings[[#This Row],[Vehicle No.]]), VLOOKUP(RTATimings[[#This Row],[Rotation Group]], Table9[#All], 4, FALSE), VLOOKUP(RTATimings[[#This Row],[Vehicle No.]], VehLicense,2,FALSE))</f>
        <v>#N/A</v>
      </c>
      <c r="E1756" s="126"/>
      <c r="F1756" s="185" t="e">
        <f>VLOOKUP(RTATimings[[#This Row],[Route Code]], TrueRouteCodes[], 2, FALSE)</f>
        <v>#N/A</v>
      </c>
      <c r="H1756" s="194" t="str">
        <f>REPLACE(SUBSTITUTE(SUBSTITUTE(SUBSTITUTE(SUBSTITUTE(SUBSTITUTE(TRIM(RTATimings[[#This Row],[Dep Txt]]), ": ",":"), "a.m", "AM",1), "p.m", "PM"),"  AM"," AM"),"  PM", " PM"), 9,100,"")</f>
        <v/>
      </c>
      <c r="I1756" s="195" t="e">
        <f>TIMEVALUE(RTATimings[[#This Row],[Dep Tm Txt]])</f>
        <v>#VALUE!</v>
      </c>
      <c r="N17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57" spans="1:14" x14ac:dyDescent="0.35">
      <c r="A1757" s="113"/>
      <c r="B1757" s="119"/>
      <c r="C1757" s="119"/>
      <c r="D1757" s="185" t="e">
        <f>IF(ISBLANK(RTATimings[[#This Row],[Vehicle No.]]), VLOOKUP(RTATimings[[#This Row],[Rotation Group]], Table9[#All], 4, FALSE), VLOOKUP(RTATimings[[#This Row],[Vehicle No.]], VehLicense,2,FALSE))</f>
        <v>#N/A</v>
      </c>
      <c r="E1757" s="126"/>
      <c r="F1757" s="185" t="e">
        <f>VLOOKUP(RTATimings[[#This Row],[Route Code]], TrueRouteCodes[], 2, FALSE)</f>
        <v>#N/A</v>
      </c>
      <c r="H1757" s="194" t="str">
        <f>REPLACE(SUBSTITUTE(SUBSTITUTE(SUBSTITUTE(SUBSTITUTE(SUBSTITUTE(TRIM(RTATimings[[#This Row],[Dep Txt]]), ": ",":"), "a.m", "AM",1), "p.m", "PM"),"  AM"," AM"),"  PM", " PM"), 9,100,"")</f>
        <v/>
      </c>
      <c r="I1757" s="195" t="e">
        <f>TIMEVALUE(RTATimings[[#This Row],[Dep Tm Txt]])</f>
        <v>#VALUE!</v>
      </c>
      <c r="N17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58" spans="1:14" x14ac:dyDescent="0.35">
      <c r="A1758" s="113"/>
      <c r="B1758" s="119"/>
      <c r="C1758" s="119"/>
      <c r="D1758" s="185" t="e">
        <f>IF(ISBLANK(RTATimings[[#This Row],[Vehicle No.]]), VLOOKUP(RTATimings[[#This Row],[Rotation Group]], Table9[#All], 4, FALSE), VLOOKUP(RTATimings[[#This Row],[Vehicle No.]], VehLicense,2,FALSE))</f>
        <v>#N/A</v>
      </c>
      <c r="E1758" s="126"/>
      <c r="F1758" s="185" t="e">
        <f>VLOOKUP(RTATimings[[#This Row],[Route Code]], TrueRouteCodes[], 2, FALSE)</f>
        <v>#N/A</v>
      </c>
      <c r="H1758" s="194" t="str">
        <f>REPLACE(SUBSTITUTE(SUBSTITUTE(SUBSTITUTE(SUBSTITUTE(SUBSTITUTE(TRIM(RTATimings[[#This Row],[Dep Txt]]), ": ",":"), "a.m", "AM",1), "p.m", "PM"),"  AM"," AM"),"  PM", " PM"), 9,100,"")</f>
        <v/>
      </c>
      <c r="I1758" s="195" t="e">
        <f>TIMEVALUE(RTATimings[[#This Row],[Dep Tm Txt]])</f>
        <v>#VALUE!</v>
      </c>
      <c r="N17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59" spans="1:14" x14ac:dyDescent="0.35">
      <c r="A1759" s="113"/>
      <c r="B1759" s="119"/>
      <c r="C1759" s="119"/>
      <c r="D1759" s="185" t="e">
        <f>IF(ISBLANK(RTATimings[[#This Row],[Vehicle No.]]), VLOOKUP(RTATimings[[#This Row],[Rotation Group]], Table9[#All], 4, FALSE), VLOOKUP(RTATimings[[#This Row],[Vehicle No.]], VehLicense,2,FALSE))</f>
        <v>#N/A</v>
      </c>
      <c r="E1759" s="126"/>
      <c r="F1759" s="185" t="e">
        <f>VLOOKUP(RTATimings[[#This Row],[Route Code]], TrueRouteCodes[], 2, FALSE)</f>
        <v>#N/A</v>
      </c>
      <c r="H1759" s="194" t="str">
        <f>REPLACE(SUBSTITUTE(SUBSTITUTE(SUBSTITUTE(SUBSTITUTE(SUBSTITUTE(TRIM(RTATimings[[#This Row],[Dep Txt]]), ": ",":"), "a.m", "AM",1), "p.m", "PM"),"  AM"," AM"),"  PM", " PM"), 9,100,"")</f>
        <v/>
      </c>
      <c r="I1759" s="195" t="e">
        <f>TIMEVALUE(RTATimings[[#This Row],[Dep Tm Txt]])</f>
        <v>#VALUE!</v>
      </c>
      <c r="N17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60" spans="1:14" x14ac:dyDescent="0.35">
      <c r="A1760" s="113"/>
      <c r="B1760" s="119"/>
      <c r="C1760" s="119"/>
      <c r="D1760" s="185" t="e">
        <f>IF(ISBLANK(RTATimings[[#This Row],[Vehicle No.]]), VLOOKUP(RTATimings[[#This Row],[Rotation Group]], Table9[#All], 4, FALSE), VLOOKUP(RTATimings[[#This Row],[Vehicle No.]], VehLicense,2,FALSE))</f>
        <v>#N/A</v>
      </c>
      <c r="E1760" s="126"/>
      <c r="F1760" s="185" t="e">
        <f>VLOOKUP(RTATimings[[#This Row],[Route Code]], TrueRouteCodes[], 2, FALSE)</f>
        <v>#N/A</v>
      </c>
      <c r="H1760" s="194" t="str">
        <f>REPLACE(SUBSTITUTE(SUBSTITUTE(SUBSTITUTE(SUBSTITUTE(SUBSTITUTE(TRIM(RTATimings[[#This Row],[Dep Txt]]), ": ",":"), "a.m", "AM",1), "p.m", "PM"),"  AM"," AM"),"  PM", " PM"), 9,100,"")</f>
        <v/>
      </c>
      <c r="I1760" s="195" t="e">
        <f>TIMEVALUE(RTATimings[[#This Row],[Dep Tm Txt]])</f>
        <v>#VALUE!</v>
      </c>
      <c r="N17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61" spans="1:14" x14ac:dyDescent="0.35">
      <c r="A1761" s="113"/>
      <c r="B1761" s="119"/>
      <c r="C1761" s="119"/>
      <c r="D1761" s="185" t="e">
        <f>IF(ISBLANK(RTATimings[[#This Row],[Vehicle No.]]), VLOOKUP(RTATimings[[#This Row],[Rotation Group]], Table9[#All], 4, FALSE), VLOOKUP(RTATimings[[#This Row],[Vehicle No.]], VehLicense,2,FALSE))</f>
        <v>#N/A</v>
      </c>
      <c r="E1761" s="126"/>
      <c r="F1761" s="185" t="e">
        <f>VLOOKUP(RTATimings[[#This Row],[Route Code]], TrueRouteCodes[], 2, FALSE)</f>
        <v>#N/A</v>
      </c>
      <c r="H1761" s="194" t="str">
        <f>REPLACE(SUBSTITUTE(SUBSTITUTE(SUBSTITUTE(SUBSTITUTE(SUBSTITUTE(TRIM(RTATimings[[#This Row],[Dep Txt]]), ": ",":"), "a.m", "AM",1), "p.m", "PM"),"  AM"," AM"),"  PM", " PM"), 9,100,"")</f>
        <v/>
      </c>
      <c r="I1761" s="195" t="e">
        <f>TIMEVALUE(RTATimings[[#This Row],[Dep Tm Txt]])</f>
        <v>#VALUE!</v>
      </c>
      <c r="N17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62" spans="1:14" x14ac:dyDescent="0.35">
      <c r="A1762" s="113"/>
      <c r="B1762" s="119"/>
      <c r="C1762" s="119"/>
      <c r="D1762" s="185" t="e">
        <f>IF(ISBLANK(RTATimings[[#This Row],[Vehicle No.]]), VLOOKUP(RTATimings[[#This Row],[Rotation Group]], Table9[#All], 4, FALSE), VLOOKUP(RTATimings[[#This Row],[Vehicle No.]], VehLicense,2,FALSE))</f>
        <v>#N/A</v>
      </c>
      <c r="E1762" s="126"/>
      <c r="F1762" s="185" t="e">
        <f>VLOOKUP(RTATimings[[#This Row],[Route Code]], TrueRouteCodes[], 2, FALSE)</f>
        <v>#N/A</v>
      </c>
      <c r="H1762" s="194" t="str">
        <f>REPLACE(SUBSTITUTE(SUBSTITUTE(SUBSTITUTE(SUBSTITUTE(SUBSTITUTE(TRIM(RTATimings[[#This Row],[Dep Txt]]), ": ",":"), "a.m", "AM",1), "p.m", "PM"),"  AM"," AM"),"  PM", " PM"), 9,100,"")</f>
        <v/>
      </c>
      <c r="I1762" s="195" t="e">
        <f>TIMEVALUE(RTATimings[[#This Row],[Dep Tm Txt]])</f>
        <v>#VALUE!</v>
      </c>
      <c r="N17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63" spans="1:14" x14ac:dyDescent="0.35">
      <c r="A1763" s="113"/>
      <c r="B1763" s="119"/>
      <c r="C1763" s="119"/>
      <c r="D1763" s="185" t="e">
        <f>IF(ISBLANK(RTATimings[[#This Row],[Vehicle No.]]), VLOOKUP(RTATimings[[#This Row],[Rotation Group]], Table9[#All], 4, FALSE), VLOOKUP(RTATimings[[#This Row],[Vehicle No.]], VehLicense,2,FALSE))</f>
        <v>#N/A</v>
      </c>
      <c r="E1763" s="126"/>
      <c r="F1763" s="185" t="e">
        <f>VLOOKUP(RTATimings[[#This Row],[Route Code]], TrueRouteCodes[], 2, FALSE)</f>
        <v>#N/A</v>
      </c>
      <c r="H1763" s="194" t="str">
        <f>REPLACE(SUBSTITUTE(SUBSTITUTE(SUBSTITUTE(SUBSTITUTE(SUBSTITUTE(TRIM(RTATimings[[#This Row],[Dep Txt]]), ": ",":"), "a.m", "AM",1), "p.m", "PM"),"  AM"," AM"),"  PM", " PM"), 9,100,"")</f>
        <v/>
      </c>
      <c r="I1763" s="195" t="e">
        <f>TIMEVALUE(RTATimings[[#This Row],[Dep Tm Txt]])</f>
        <v>#VALUE!</v>
      </c>
      <c r="N17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64" spans="1:14" x14ac:dyDescent="0.35">
      <c r="A1764" s="113"/>
      <c r="B1764" s="119"/>
      <c r="C1764" s="119"/>
      <c r="D1764" s="185" t="e">
        <f>IF(ISBLANK(RTATimings[[#This Row],[Vehicle No.]]), VLOOKUP(RTATimings[[#This Row],[Rotation Group]], Table9[#All], 4, FALSE), VLOOKUP(RTATimings[[#This Row],[Vehicle No.]], VehLicense,2,FALSE))</f>
        <v>#N/A</v>
      </c>
      <c r="E1764" s="126"/>
      <c r="F1764" s="185" t="e">
        <f>VLOOKUP(RTATimings[[#This Row],[Route Code]], TrueRouteCodes[], 2, FALSE)</f>
        <v>#N/A</v>
      </c>
      <c r="H1764" s="194" t="str">
        <f>REPLACE(SUBSTITUTE(SUBSTITUTE(SUBSTITUTE(SUBSTITUTE(SUBSTITUTE(TRIM(RTATimings[[#This Row],[Dep Txt]]), ": ",":"), "a.m", "AM",1), "p.m", "PM"),"  AM"," AM"),"  PM", " PM"), 9,100,"")</f>
        <v/>
      </c>
      <c r="I1764" s="195" t="e">
        <f>TIMEVALUE(RTATimings[[#This Row],[Dep Tm Txt]])</f>
        <v>#VALUE!</v>
      </c>
      <c r="N17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65" spans="1:14" x14ac:dyDescent="0.35">
      <c r="A1765" s="113"/>
      <c r="B1765" s="119"/>
      <c r="C1765" s="119"/>
      <c r="D1765" s="185" t="e">
        <f>IF(ISBLANK(RTATimings[[#This Row],[Vehicle No.]]), VLOOKUP(RTATimings[[#This Row],[Rotation Group]], Table9[#All], 4, FALSE), VLOOKUP(RTATimings[[#This Row],[Vehicle No.]], VehLicense,2,FALSE))</f>
        <v>#N/A</v>
      </c>
      <c r="E1765" s="126"/>
      <c r="F1765" s="185" t="e">
        <f>VLOOKUP(RTATimings[[#This Row],[Route Code]], TrueRouteCodes[], 2, FALSE)</f>
        <v>#N/A</v>
      </c>
      <c r="H1765" s="194" t="str">
        <f>REPLACE(SUBSTITUTE(SUBSTITUTE(SUBSTITUTE(SUBSTITUTE(SUBSTITUTE(TRIM(RTATimings[[#This Row],[Dep Txt]]), ": ",":"), "a.m", "AM",1), "p.m", "PM"),"  AM"," AM"),"  PM", " PM"), 9,100,"")</f>
        <v/>
      </c>
      <c r="I1765" s="195" t="e">
        <f>TIMEVALUE(RTATimings[[#This Row],[Dep Tm Txt]])</f>
        <v>#VALUE!</v>
      </c>
      <c r="N17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66" spans="1:14" x14ac:dyDescent="0.35">
      <c r="A1766" s="113"/>
      <c r="B1766" s="119"/>
      <c r="C1766" s="119"/>
      <c r="D1766" s="185" t="e">
        <f>IF(ISBLANK(RTATimings[[#This Row],[Vehicle No.]]), VLOOKUP(RTATimings[[#This Row],[Rotation Group]], Table9[#All], 4, FALSE), VLOOKUP(RTATimings[[#This Row],[Vehicle No.]], VehLicense,2,FALSE))</f>
        <v>#N/A</v>
      </c>
      <c r="E1766" s="126"/>
      <c r="F1766" s="185" t="e">
        <f>VLOOKUP(RTATimings[[#This Row],[Route Code]], TrueRouteCodes[], 2, FALSE)</f>
        <v>#N/A</v>
      </c>
      <c r="H1766" s="194" t="str">
        <f>REPLACE(SUBSTITUTE(SUBSTITUTE(SUBSTITUTE(SUBSTITUTE(SUBSTITUTE(TRIM(RTATimings[[#This Row],[Dep Txt]]), ": ",":"), "a.m", "AM",1), "p.m", "PM"),"  AM"," AM"),"  PM", " PM"), 9,100,"")</f>
        <v/>
      </c>
      <c r="I1766" s="195" t="e">
        <f>TIMEVALUE(RTATimings[[#This Row],[Dep Tm Txt]])</f>
        <v>#VALUE!</v>
      </c>
      <c r="N17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67" spans="1:14" x14ac:dyDescent="0.35">
      <c r="A1767" s="113"/>
      <c r="B1767" s="119"/>
      <c r="C1767" s="119"/>
      <c r="D1767" s="185" t="e">
        <f>IF(ISBLANK(RTATimings[[#This Row],[Vehicle No.]]), VLOOKUP(RTATimings[[#This Row],[Rotation Group]], Table9[#All], 4, FALSE), VLOOKUP(RTATimings[[#This Row],[Vehicle No.]], VehLicense,2,FALSE))</f>
        <v>#N/A</v>
      </c>
      <c r="E1767" s="126"/>
      <c r="F1767" s="185" t="e">
        <f>VLOOKUP(RTATimings[[#This Row],[Route Code]], TrueRouteCodes[], 2, FALSE)</f>
        <v>#N/A</v>
      </c>
      <c r="H1767" s="194" t="str">
        <f>REPLACE(SUBSTITUTE(SUBSTITUTE(SUBSTITUTE(SUBSTITUTE(SUBSTITUTE(TRIM(RTATimings[[#This Row],[Dep Txt]]), ": ",":"), "a.m", "AM",1), "p.m", "PM"),"  AM"," AM"),"  PM", " PM"), 9,100,"")</f>
        <v/>
      </c>
      <c r="I1767" s="195" t="e">
        <f>TIMEVALUE(RTATimings[[#This Row],[Dep Tm Txt]])</f>
        <v>#VALUE!</v>
      </c>
      <c r="N17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68" spans="1:14" x14ac:dyDescent="0.35">
      <c r="A1768" s="113"/>
      <c r="B1768" s="119"/>
      <c r="C1768" s="119"/>
      <c r="D1768" s="185" t="e">
        <f>IF(ISBLANK(RTATimings[[#This Row],[Vehicle No.]]), VLOOKUP(RTATimings[[#This Row],[Rotation Group]], Table9[#All], 4, FALSE), VLOOKUP(RTATimings[[#This Row],[Vehicle No.]], VehLicense,2,FALSE))</f>
        <v>#N/A</v>
      </c>
      <c r="E1768" s="126"/>
      <c r="F1768" s="185" t="e">
        <f>VLOOKUP(RTATimings[[#This Row],[Route Code]], TrueRouteCodes[], 2, FALSE)</f>
        <v>#N/A</v>
      </c>
      <c r="H1768" s="194" t="str">
        <f>REPLACE(SUBSTITUTE(SUBSTITUTE(SUBSTITUTE(SUBSTITUTE(SUBSTITUTE(TRIM(RTATimings[[#This Row],[Dep Txt]]), ": ",":"), "a.m", "AM",1), "p.m", "PM"),"  AM"," AM"),"  PM", " PM"), 9,100,"")</f>
        <v/>
      </c>
      <c r="I1768" s="195" t="e">
        <f>TIMEVALUE(RTATimings[[#This Row],[Dep Tm Txt]])</f>
        <v>#VALUE!</v>
      </c>
      <c r="N17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69" spans="1:14" x14ac:dyDescent="0.35">
      <c r="A1769" s="113"/>
      <c r="B1769" s="119"/>
      <c r="C1769" s="119"/>
      <c r="D1769" s="185" t="e">
        <f>IF(ISBLANK(RTATimings[[#This Row],[Vehicle No.]]), VLOOKUP(RTATimings[[#This Row],[Rotation Group]], Table9[#All], 4, FALSE), VLOOKUP(RTATimings[[#This Row],[Vehicle No.]], VehLicense,2,FALSE))</f>
        <v>#N/A</v>
      </c>
      <c r="E1769" s="126"/>
      <c r="F1769" s="185" t="e">
        <f>VLOOKUP(RTATimings[[#This Row],[Route Code]], TrueRouteCodes[], 2, FALSE)</f>
        <v>#N/A</v>
      </c>
      <c r="H1769" s="194" t="str">
        <f>REPLACE(SUBSTITUTE(SUBSTITUTE(SUBSTITUTE(SUBSTITUTE(SUBSTITUTE(TRIM(RTATimings[[#This Row],[Dep Txt]]), ": ",":"), "a.m", "AM",1), "p.m", "PM"),"  AM"," AM"),"  PM", " PM"), 9,100,"")</f>
        <v/>
      </c>
      <c r="I1769" s="195" t="e">
        <f>TIMEVALUE(RTATimings[[#This Row],[Dep Tm Txt]])</f>
        <v>#VALUE!</v>
      </c>
      <c r="N17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70" spans="1:14" x14ac:dyDescent="0.35">
      <c r="A1770" s="113"/>
      <c r="B1770" s="119"/>
      <c r="C1770" s="119"/>
      <c r="D1770" s="185" t="e">
        <f>IF(ISBLANK(RTATimings[[#This Row],[Vehicle No.]]), VLOOKUP(RTATimings[[#This Row],[Rotation Group]], Table9[#All], 4, FALSE), VLOOKUP(RTATimings[[#This Row],[Vehicle No.]], VehLicense,2,FALSE))</f>
        <v>#N/A</v>
      </c>
      <c r="E1770" s="126"/>
      <c r="F1770" s="185" t="e">
        <f>VLOOKUP(RTATimings[[#This Row],[Route Code]], TrueRouteCodes[], 2, FALSE)</f>
        <v>#N/A</v>
      </c>
      <c r="H1770" s="194" t="str">
        <f>REPLACE(SUBSTITUTE(SUBSTITUTE(SUBSTITUTE(SUBSTITUTE(SUBSTITUTE(TRIM(RTATimings[[#This Row],[Dep Txt]]), ": ",":"), "a.m", "AM",1), "p.m", "PM"),"  AM"," AM"),"  PM", " PM"), 9,100,"")</f>
        <v/>
      </c>
      <c r="I1770" s="195" t="e">
        <f>TIMEVALUE(RTATimings[[#This Row],[Dep Tm Txt]])</f>
        <v>#VALUE!</v>
      </c>
      <c r="N17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71" spans="1:14" x14ac:dyDescent="0.35">
      <c r="A1771" s="113"/>
      <c r="B1771" s="119"/>
      <c r="C1771" s="119"/>
      <c r="D1771" s="185" t="e">
        <f>IF(ISBLANK(RTATimings[[#This Row],[Vehicle No.]]), VLOOKUP(RTATimings[[#This Row],[Rotation Group]], Table9[#All], 4, FALSE), VLOOKUP(RTATimings[[#This Row],[Vehicle No.]], VehLicense,2,FALSE))</f>
        <v>#N/A</v>
      </c>
      <c r="E1771" s="126"/>
      <c r="F1771" s="185" t="e">
        <f>VLOOKUP(RTATimings[[#This Row],[Route Code]], TrueRouteCodes[], 2, FALSE)</f>
        <v>#N/A</v>
      </c>
      <c r="H1771" s="194" t="str">
        <f>REPLACE(SUBSTITUTE(SUBSTITUTE(SUBSTITUTE(SUBSTITUTE(SUBSTITUTE(TRIM(RTATimings[[#This Row],[Dep Txt]]), ": ",":"), "a.m", "AM",1), "p.m", "PM"),"  AM"," AM"),"  PM", " PM"), 9,100,"")</f>
        <v/>
      </c>
      <c r="I1771" s="195" t="e">
        <f>TIMEVALUE(RTATimings[[#This Row],[Dep Tm Txt]])</f>
        <v>#VALUE!</v>
      </c>
      <c r="N17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72" spans="1:14" x14ac:dyDescent="0.35">
      <c r="A1772" s="113"/>
      <c r="B1772" s="119"/>
      <c r="C1772" s="119"/>
      <c r="D1772" s="185" t="e">
        <f>IF(ISBLANK(RTATimings[[#This Row],[Vehicle No.]]), VLOOKUP(RTATimings[[#This Row],[Rotation Group]], Table9[#All], 4, FALSE), VLOOKUP(RTATimings[[#This Row],[Vehicle No.]], VehLicense,2,FALSE))</f>
        <v>#N/A</v>
      </c>
      <c r="E1772" s="126"/>
      <c r="F1772" s="185" t="e">
        <f>VLOOKUP(RTATimings[[#This Row],[Route Code]], TrueRouteCodes[], 2, FALSE)</f>
        <v>#N/A</v>
      </c>
      <c r="H1772" s="194" t="str">
        <f>REPLACE(SUBSTITUTE(SUBSTITUTE(SUBSTITUTE(SUBSTITUTE(SUBSTITUTE(TRIM(RTATimings[[#This Row],[Dep Txt]]), ": ",":"), "a.m", "AM",1), "p.m", "PM"),"  AM"," AM"),"  PM", " PM"), 9,100,"")</f>
        <v/>
      </c>
      <c r="I1772" s="195" t="e">
        <f>TIMEVALUE(RTATimings[[#This Row],[Dep Tm Txt]])</f>
        <v>#VALUE!</v>
      </c>
      <c r="N17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73" spans="1:14" x14ac:dyDescent="0.35">
      <c r="A1773" s="113"/>
      <c r="B1773" s="119"/>
      <c r="C1773" s="119"/>
      <c r="D1773" s="185" t="e">
        <f>IF(ISBLANK(RTATimings[[#This Row],[Vehicle No.]]), VLOOKUP(RTATimings[[#This Row],[Rotation Group]], Table9[#All], 4, FALSE), VLOOKUP(RTATimings[[#This Row],[Vehicle No.]], VehLicense,2,FALSE))</f>
        <v>#N/A</v>
      </c>
      <c r="E1773" s="126"/>
      <c r="F1773" s="185" t="e">
        <f>VLOOKUP(RTATimings[[#This Row],[Route Code]], TrueRouteCodes[], 2, FALSE)</f>
        <v>#N/A</v>
      </c>
      <c r="H1773" s="194" t="str">
        <f>REPLACE(SUBSTITUTE(SUBSTITUTE(SUBSTITUTE(SUBSTITUTE(SUBSTITUTE(TRIM(RTATimings[[#This Row],[Dep Txt]]), ": ",":"), "a.m", "AM",1), "p.m", "PM"),"  AM"," AM"),"  PM", " PM"), 9,100,"")</f>
        <v/>
      </c>
      <c r="I1773" s="195" t="e">
        <f>TIMEVALUE(RTATimings[[#This Row],[Dep Tm Txt]])</f>
        <v>#VALUE!</v>
      </c>
      <c r="N17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74" spans="1:14" x14ac:dyDescent="0.35">
      <c r="A1774" s="113"/>
      <c r="B1774" s="119"/>
      <c r="C1774" s="119"/>
      <c r="D1774" s="185" t="e">
        <f>IF(ISBLANK(RTATimings[[#This Row],[Vehicle No.]]), VLOOKUP(RTATimings[[#This Row],[Rotation Group]], Table9[#All], 4, FALSE), VLOOKUP(RTATimings[[#This Row],[Vehicle No.]], VehLicense,2,FALSE))</f>
        <v>#N/A</v>
      </c>
      <c r="E1774" s="126"/>
      <c r="F1774" s="185" t="e">
        <f>VLOOKUP(RTATimings[[#This Row],[Route Code]], TrueRouteCodes[], 2, FALSE)</f>
        <v>#N/A</v>
      </c>
      <c r="H1774" s="194" t="str">
        <f>REPLACE(SUBSTITUTE(SUBSTITUTE(SUBSTITUTE(SUBSTITUTE(SUBSTITUTE(TRIM(RTATimings[[#This Row],[Dep Txt]]), ": ",":"), "a.m", "AM",1), "p.m", "PM"),"  AM"," AM"),"  PM", " PM"), 9,100,"")</f>
        <v/>
      </c>
      <c r="I1774" s="195" t="e">
        <f>TIMEVALUE(RTATimings[[#This Row],[Dep Tm Txt]])</f>
        <v>#VALUE!</v>
      </c>
      <c r="N17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75" spans="1:14" x14ac:dyDescent="0.35">
      <c r="A1775" s="113"/>
      <c r="B1775" s="119"/>
      <c r="C1775" s="119"/>
      <c r="D1775" s="185" t="e">
        <f>IF(ISBLANK(RTATimings[[#This Row],[Vehicle No.]]), VLOOKUP(RTATimings[[#This Row],[Rotation Group]], Table9[#All], 4, FALSE), VLOOKUP(RTATimings[[#This Row],[Vehicle No.]], VehLicense,2,FALSE))</f>
        <v>#N/A</v>
      </c>
      <c r="E1775" s="126"/>
      <c r="F1775" s="185" t="e">
        <f>VLOOKUP(RTATimings[[#This Row],[Route Code]], TrueRouteCodes[], 2, FALSE)</f>
        <v>#N/A</v>
      </c>
      <c r="H1775" s="194" t="str">
        <f>REPLACE(SUBSTITUTE(SUBSTITUTE(SUBSTITUTE(SUBSTITUTE(SUBSTITUTE(TRIM(RTATimings[[#This Row],[Dep Txt]]), ": ",":"), "a.m", "AM",1), "p.m", "PM"),"  AM"," AM"),"  PM", " PM"), 9,100,"")</f>
        <v/>
      </c>
      <c r="I1775" s="195" t="e">
        <f>TIMEVALUE(RTATimings[[#This Row],[Dep Tm Txt]])</f>
        <v>#VALUE!</v>
      </c>
      <c r="N17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76" spans="1:14" x14ac:dyDescent="0.35">
      <c r="A1776" s="113"/>
      <c r="B1776" s="119"/>
      <c r="C1776" s="119"/>
      <c r="D1776" s="185" t="e">
        <f>IF(ISBLANK(RTATimings[[#This Row],[Vehicle No.]]), VLOOKUP(RTATimings[[#This Row],[Rotation Group]], Table9[#All], 4, FALSE), VLOOKUP(RTATimings[[#This Row],[Vehicle No.]], VehLicense,2,FALSE))</f>
        <v>#N/A</v>
      </c>
      <c r="E1776" s="126"/>
      <c r="F1776" s="185" t="e">
        <f>VLOOKUP(RTATimings[[#This Row],[Route Code]], TrueRouteCodes[], 2, FALSE)</f>
        <v>#N/A</v>
      </c>
      <c r="H1776" s="194" t="str">
        <f>REPLACE(SUBSTITUTE(SUBSTITUTE(SUBSTITUTE(SUBSTITUTE(SUBSTITUTE(TRIM(RTATimings[[#This Row],[Dep Txt]]), ": ",":"), "a.m", "AM",1), "p.m", "PM"),"  AM"," AM"),"  PM", " PM"), 9,100,"")</f>
        <v/>
      </c>
      <c r="I1776" s="195" t="e">
        <f>TIMEVALUE(RTATimings[[#This Row],[Dep Tm Txt]])</f>
        <v>#VALUE!</v>
      </c>
      <c r="N17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77" spans="1:14" x14ac:dyDescent="0.35">
      <c r="A1777" s="113"/>
      <c r="B1777" s="119"/>
      <c r="C1777" s="119"/>
      <c r="D1777" s="185" t="e">
        <f>IF(ISBLANK(RTATimings[[#This Row],[Vehicle No.]]), VLOOKUP(RTATimings[[#This Row],[Rotation Group]], Table9[#All], 4, FALSE), VLOOKUP(RTATimings[[#This Row],[Vehicle No.]], VehLicense,2,FALSE))</f>
        <v>#N/A</v>
      </c>
      <c r="E1777" s="126"/>
      <c r="F1777" s="185" t="e">
        <f>VLOOKUP(RTATimings[[#This Row],[Route Code]], TrueRouteCodes[], 2, FALSE)</f>
        <v>#N/A</v>
      </c>
      <c r="H1777" s="194" t="str">
        <f>REPLACE(SUBSTITUTE(SUBSTITUTE(SUBSTITUTE(SUBSTITUTE(SUBSTITUTE(TRIM(RTATimings[[#This Row],[Dep Txt]]), ": ",":"), "a.m", "AM",1), "p.m", "PM"),"  AM"," AM"),"  PM", " PM"), 9,100,"")</f>
        <v/>
      </c>
      <c r="I1777" s="195" t="e">
        <f>TIMEVALUE(RTATimings[[#This Row],[Dep Tm Txt]])</f>
        <v>#VALUE!</v>
      </c>
      <c r="N17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78" spans="1:14" x14ac:dyDescent="0.35">
      <c r="A1778" s="113"/>
      <c r="B1778" s="119"/>
      <c r="C1778" s="119"/>
      <c r="D1778" s="185" t="e">
        <f>IF(ISBLANK(RTATimings[[#This Row],[Vehicle No.]]), VLOOKUP(RTATimings[[#This Row],[Rotation Group]], Table9[#All], 4, FALSE), VLOOKUP(RTATimings[[#This Row],[Vehicle No.]], VehLicense,2,FALSE))</f>
        <v>#N/A</v>
      </c>
      <c r="E1778" s="126"/>
      <c r="F1778" s="185" t="e">
        <f>VLOOKUP(RTATimings[[#This Row],[Route Code]], TrueRouteCodes[], 2, FALSE)</f>
        <v>#N/A</v>
      </c>
      <c r="H1778" s="194" t="str">
        <f>REPLACE(SUBSTITUTE(SUBSTITUTE(SUBSTITUTE(SUBSTITUTE(SUBSTITUTE(TRIM(RTATimings[[#This Row],[Dep Txt]]), ": ",":"), "a.m", "AM",1), "p.m", "PM"),"  AM"," AM"),"  PM", " PM"), 9,100,"")</f>
        <v/>
      </c>
      <c r="I1778" s="195" t="e">
        <f>TIMEVALUE(RTATimings[[#This Row],[Dep Tm Txt]])</f>
        <v>#VALUE!</v>
      </c>
      <c r="N17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79" spans="1:14" x14ac:dyDescent="0.35">
      <c r="A1779" s="113"/>
      <c r="B1779" s="119"/>
      <c r="C1779" s="119"/>
      <c r="D1779" s="185" t="e">
        <f>IF(ISBLANK(RTATimings[[#This Row],[Vehicle No.]]), VLOOKUP(RTATimings[[#This Row],[Rotation Group]], Table9[#All], 4, FALSE), VLOOKUP(RTATimings[[#This Row],[Vehicle No.]], VehLicense,2,FALSE))</f>
        <v>#N/A</v>
      </c>
      <c r="E1779" s="126"/>
      <c r="F1779" s="185" t="e">
        <f>VLOOKUP(RTATimings[[#This Row],[Route Code]], TrueRouteCodes[], 2, FALSE)</f>
        <v>#N/A</v>
      </c>
      <c r="H1779" s="194" t="str">
        <f>REPLACE(SUBSTITUTE(SUBSTITUTE(SUBSTITUTE(SUBSTITUTE(SUBSTITUTE(TRIM(RTATimings[[#This Row],[Dep Txt]]), ": ",":"), "a.m", "AM",1), "p.m", "PM"),"  AM"," AM"),"  PM", " PM"), 9,100,"")</f>
        <v/>
      </c>
      <c r="I1779" s="195" t="e">
        <f>TIMEVALUE(RTATimings[[#This Row],[Dep Tm Txt]])</f>
        <v>#VALUE!</v>
      </c>
      <c r="N17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80" spans="1:14" x14ac:dyDescent="0.35">
      <c r="A1780" s="113"/>
      <c r="B1780" s="119"/>
      <c r="C1780" s="119"/>
      <c r="D1780" s="185" t="e">
        <f>IF(ISBLANK(RTATimings[[#This Row],[Vehicle No.]]), VLOOKUP(RTATimings[[#This Row],[Rotation Group]], Table9[#All], 4, FALSE), VLOOKUP(RTATimings[[#This Row],[Vehicle No.]], VehLicense,2,FALSE))</f>
        <v>#N/A</v>
      </c>
      <c r="E1780" s="126"/>
      <c r="F1780" s="185" t="e">
        <f>VLOOKUP(RTATimings[[#This Row],[Route Code]], TrueRouteCodes[], 2, FALSE)</f>
        <v>#N/A</v>
      </c>
      <c r="H1780" s="194" t="str">
        <f>REPLACE(SUBSTITUTE(SUBSTITUTE(SUBSTITUTE(SUBSTITUTE(SUBSTITUTE(TRIM(RTATimings[[#This Row],[Dep Txt]]), ": ",":"), "a.m", "AM",1), "p.m", "PM"),"  AM"," AM"),"  PM", " PM"), 9,100,"")</f>
        <v/>
      </c>
      <c r="I1780" s="195" t="e">
        <f>TIMEVALUE(RTATimings[[#This Row],[Dep Tm Txt]])</f>
        <v>#VALUE!</v>
      </c>
      <c r="N17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81" spans="1:14" x14ac:dyDescent="0.35">
      <c r="A1781" s="113"/>
      <c r="B1781" s="119"/>
      <c r="C1781" s="119"/>
      <c r="D1781" s="185" t="e">
        <f>IF(ISBLANK(RTATimings[[#This Row],[Vehicle No.]]), VLOOKUP(RTATimings[[#This Row],[Rotation Group]], Table9[#All], 4, FALSE), VLOOKUP(RTATimings[[#This Row],[Vehicle No.]], VehLicense,2,FALSE))</f>
        <v>#N/A</v>
      </c>
      <c r="E1781" s="126"/>
      <c r="F1781" s="185" t="e">
        <f>VLOOKUP(RTATimings[[#This Row],[Route Code]], TrueRouteCodes[], 2, FALSE)</f>
        <v>#N/A</v>
      </c>
      <c r="H1781" s="194" t="str">
        <f>REPLACE(SUBSTITUTE(SUBSTITUTE(SUBSTITUTE(SUBSTITUTE(SUBSTITUTE(TRIM(RTATimings[[#This Row],[Dep Txt]]), ": ",":"), "a.m", "AM",1), "p.m", "PM"),"  AM"," AM"),"  PM", " PM"), 9,100,"")</f>
        <v/>
      </c>
      <c r="I1781" s="195" t="e">
        <f>TIMEVALUE(RTATimings[[#This Row],[Dep Tm Txt]])</f>
        <v>#VALUE!</v>
      </c>
      <c r="N17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82" spans="1:14" x14ac:dyDescent="0.35">
      <c r="A1782" s="113"/>
      <c r="B1782" s="119"/>
      <c r="C1782" s="119"/>
      <c r="D1782" s="185" t="e">
        <f>IF(ISBLANK(RTATimings[[#This Row],[Vehicle No.]]), VLOOKUP(RTATimings[[#This Row],[Rotation Group]], Table9[#All], 4, FALSE), VLOOKUP(RTATimings[[#This Row],[Vehicle No.]], VehLicense,2,FALSE))</f>
        <v>#N/A</v>
      </c>
      <c r="E1782" s="126"/>
      <c r="F1782" s="185" t="e">
        <f>VLOOKUP(RTATimings[[#This Row],[Route Code]], TrueRouteCodes[], 2, FALSE)</f>
        <v>#N/A</v>
      </c>
      <c r="H1782" s="194" t="str">
        <f>REPLACE(SUBSTITUTE(SUBSTITUTE(SUBSTITUTE(SUBSTITUTE(SUBSTITUTE(TRIM(RTATimings[[#This Row],[Dep Txt]]), ": ",":"), "a.m", "AM",1), "p.m", "PM"),"  AM"," AM"),"  PM", " PM"), 9,100,"")</f>
        <v/>
      </c>
      <c r="I1782" s="195" t="e">
        <f>TIMEVALUE(RTATimings[[#This Row],[Dep Tm Txt]])</f>
        <v>#VALUE!</v>
      </c>
      <c r="N17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83" spans="1:14" x14ac:dyDescent="0.35">
      <c r="A1783" s="113"/>
      <c r="B1783" s="119"/>
      <c r="C1783" s="119"/>
      <c r="D1783" s="185" t="e">
        <f>IF(ISBLANK(RTATimings[[#This Row],[Vehicle No.]]), VLOOKUP(RTATimings[[#This Row],[Rotation Group]], Table9[#All], 4, FALSE), VLOOKUP(RTATimings[[#This Row],[Vehicle No.]], VehLicense,2,FALSE))</f>
        <v>#N/A</v>
      </c>
      <c r="E1783" s="126"/>
      <c r="F1783" s="185" t="e">
        <f>VLOOKUP(RTATimings[[#This Row],[Route Code]], TrueRouteCodes[], 2, FALSE)</f>
        <v>#N/A</v>
      </c>
      <c r="H1783" s="194" t="str">
        <f>REPLACE(SUBSTITUTE(SUBSTITUTE(SUBSTITUTE(SUBSTITUTE(SUBSTITUTE(TRIM(RTATimings[[#This Row],[Dep Txt]]), ": ",":"), "a.m", "AM",1), "p.m", "PM"),"  AM"," AM"),"  PM", " PM"), 9,100,"")</f>
        <v/>
      </c>
      <c r="I1783" s="195" t="e">
        <f>TIMEVALUE(RTATimings[[#This Row],[Dep Tm Txt]])</f>
        <v>#VALUE!</v>
      </c>
      <c r="N17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84" spans="1:14" x14ac:dyDescent="0.35">
      <c r="A1784" s="113"/>
      <c r="B1784" s="119"/>
      <c r="C1784" s="119"/>
      <c r="D1784" s="185" t="e">
        <f>IF(ISBLANK(RTATimings[[#This Row],[Vehicle No.]]), VLOOKUP(RTATimings[[#This Row],[Rotation Group]], Table9[#All], 4, FALSE), VLOOKUP(RTATimings[[#This Row],[Vehicle No.]], VehLicense,2,FALSE))</f>
        <v>#N/A</v>
      </c>
      <c r="E1784" s="126"/>
      <c r="F1784" s="185" t="e">
        <f>VLOOKUP(RTATimings[[#This Row],[Route Code]], TrueRouteCodes[], 2, FALSE)</f>
        <v>#N/A</v>
      </c>
      <c r="H1784" s="194" t="str">
        <f>REPLACE(SUBSTITUTE(SUBSTITUTE(SUBSTITUTE(SUBSTITUTE(SUBSTITUTE(TRIM(RTATimings[[#This Row],[Dep Txt]]), ": ",":"), "a.m", "AM",1), "p.m", "PM"),"  AM"," AM"),"  PM", " PM"), 9,100,"")</f>
        <v/>
      </c>
      <c r="I1784" s="195" t="e">
        <f>TIMEVALUE(RTATimings[[#This Row],[Dep Tm Txt]])</f>
        <v>#VALUE!</v>
      </c>
      <c r="N17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85" spans="1:14" x14ac:dyDescent="0.35">
      <c r="A1785" s="113"/>
      <c r="B1785" s="119"/>
      <c r="C1785" s="119"/>
      <c r="D1785" s="185" t="e">
        <f>IF(ISBLANK(RTATimings[[#This Row],[Vehicle No.]]), VLOOKUP(RTATimings[[#This Row],[Rotation Group]], Table9[#All], 4, FALSE), VLOOKUP(RTATimings[[#This Row],[Vehicle No.]], VehLicense,2,FALSE))</f>
        <v>#N/A</v>
      </c>
      <c r="E1785" s="126"/>
      <c r="F1785" s="185" t="e">
        <f>VLOOKUP(RTATimings[[#This Row],[Route Code]], TrueRouteCodes[], 2, FALSE)</f>
        <v>#N/A</v>
      </c>
      <c r="H1785" s="194" t="str">
        <f>REPLACE(SUBSTITUTE(SUBSTITUTE(SUBSTITUTE(SUBSTITUTE(SUBSTITUTE(TRIM(RTATimings[[#This Row],[Dep Txt]]), ": ",":"), "a.m", "AM",1), "p.m", "PM"),"  AM"," AM"),"  PM", " PM"), 9,100,"")</f>
        <v/>
      </c>
      <c r="I1785" s="195" t="e">
        <f>TIMEVALUE(RTATimings[[#This Row],[Dep Tm Txt]])</f>
        <v>#VALUE!</v>
      </c>
      <c r="N17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86" spans="1:14" x14ac:dyDescent="0.35">
      <c r="A1786" s="113"/>
      <c r="B1786" s="119"/>
      <c r="C1786" s="119"/>
      <c r="D1786" s="185" t="e">
        <f>IF(ISBLANK(RTATimings[[#This Row],[Vehicle No.]]), VLOOKUP(RTATimings[[#This Row],[Rotation Group]], Table9[#All], 4, FALSE), VLOOKUP(RTATimings[[#This Row],[Vehicle No.]], VehLicense,2,FALSE))</f>
        <v>#N/A</v>
      </c>
      <c r="E1786" s="126"/>
      <c r="F1786" s="185" t="e">
        <f>VLOOKUP(RTATimings[[#This Row],[Route Code]], TrueRouteCodes[], 2, FALSE)</f>
        <v>#N/A</v>
      </c>
      <c r="H1786" s="194" t="str">
        <f>REPLACE(SUBSTITUTE(SUBSTITUTE(SUBSTITUTE(SUBSTITUTE(SUBSTITUTE(TRIM(RTATimings[[#This Row],[Dep Txt]]), ": ",":"), "a.m", "AM",1), "p.m", "PM"),"  AM"," AM"),"  PM", " PM"), 9,100,"")</f>
        <v/>
      </c>
      <c r="I1786" s="195" t="e">
        <f>TIMEVALUE(RTATimings[[#This Row],[Dep Tm Txt]])</f>
        <v>#VALUE!</v>
      </c>
      <c r="N17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87" spans="1:14" x14ac:dyDescent="0.35">
      <c r="A1787" s="113"/>
      <c r="B1787" s="119"/>
      <c r="C1787" s="119"/>
      <c r="D1787" s="185" t="e">
        <f>IF(ISBLANK(RTATimings[[#This Row],[Vehicle No.]]), VLOOKUP(RTATimings[[#This Row],[Rotation Group]], Table9[#All], 4, FALSE), VLOOKUP(RTATimings[[#This Row],[Vehicle No.]], VehLicense,2,FALSE))</f>
        <v>#N/A</v>
      </c>
      <c r="E1787" s="126"/>
      <c r="F1787" s="185" t="e">
        <f>VLOOKUP(RTATimings[[#This Row],[Route Code]], TrueRouteCodes[], 2, FALSE)</f>
        <v>#N/A</v>
      </c>
      <c r="H1787" s="194" t="str">
        <f>REPLACE(SUBSTITUTE(SUBSTITUTE(SUBSTITUTE(SUBSTITUTE(SUBSTITUTE(TRIM(RTATimings[[#This Row],[Dep Txt]]), ": ",":"), "a.m", "AM",1), "p.m", "PM"),"  AM"," AM"),"  PM", " PM"), 9,100,"")</f>
        <v/>
      </c>
      <c r="I1787" s="195" t="e">
        <f>TIMEVALUE(RTATimings[[#This Row],[Dep Tm Txt]])</f>
        <v>#VALUE!</v>
      </c>
      <c r="N17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88" spans="1:14" x14ac:dyDescent="0.35">
      <c r="A1788" s="113"/>
      <c r="B1788" s="119"/>
      <c r="C1788" s="119"/>
      <c r="D1788" s="185" t="e">
        <f>IF(ISBLANK(RTATimings[[#This Row],[Vehicle No.]]), VLOOKUP(RTATimings[[#This Row],[Rotation Group]], Table9[#All], 4, FALSE), VLOOKUP(RTATimings[[#This Row],[Vehicle No.]], VehLicense,2,FALSE))</f>
        <v>#N/A</v>
      </c>
      <c r="E1788" s="126"/>
      <c r="F1788" s="185" t="e">
        <f>VLOOKUP(RTATimings[[#This Row],[Route Code]], TrueRouteCodes[], 2, FALSE)</f>
        <v>#N/A</v>
      </c>
      <c r="H1788" s="194" t="str">
        <f>REPLACE(SUBSTITUTE(SUBSTITUTE(SUBSTITUTE(SUBSTITUTE(SUBSTITUTE(TRIM(RTATimings[[#This Row],[Dep Txt]]), ": ",":"), "a.m", "AM",1), "p.m", "PM"),"  AM"," AM"),"  PM", " PM"), 9,100,"")</f>
        <v/>
      </c>
      <c r="I1788" s="195" t="e">
        <f>TIMEVALUE(RTATimings[[#This Row],[Dep Tm Txt]])</f>
        <v>#VALUE!</v>
      </c>
      <c r="N17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89" spans="1:14" x14ac:dyDescent="0.35">
      <c r="A1789" s="113"/>
      <c r="B1789" s="119"/>
      <c r="C1789" s="119"/>
      <c r="D1789" s="185" t="e">
        <f>IF(ISBLANK(RTATimings[[#This Row],[Vehicle No.]]), VLOOKUP(RTATimings[[#This Row],[Rotation Group]], Table9[#All], 4, FALSE), VLOOKUP(RTATimings[[#This Row],[Vehicle No.]], VehLicense,2,FALSE))</f>
        <v>#N/A</v>
      </c>
      <c r="E1789" s="126"/>
      <c r="F1789" s="185" t="e">
        <f>VLOOKUP(RTATimings[[#This Row],[Route Code]], TrueRouteCodes[], 2, FALSE)</f>
        <v>#N/A</v>
      </c>
      <c r="H1789" s="194" t="str">
        <f>REPLACE(SUBSTITUTE(SUBSTITUTE(SUBSTITUTE(SUBSTITUTE(SUBSTITUTE(TRIM(RTATimings[[#This Row],[Dep Txt]]), ": ",":"), "a.m", "AM",1), "p.m", "PM"),"  AM"," AM"),"  PM", " PM"), 9,100,"")</f>
        <v/>
      </c>
      <c r="I1789" s="195" t="e">
        <f>TIMEVALUE(RTATimings[[#This Row],[Dep Tm Txt]])</f>
        <v>#VALUE!</v>
      </c>
      <c r="N17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90" spans="1:14" x14ac:dyDescent="0.35">
      <c r="A1790" s="113"/>
      <c r="B1790" s="119"/>
      <c r="C1790" s="119"/>
      <c r="D1790" s="185" t="e">
        <f>IF(ISBLANK(RTATimings[[#This Row],[Vehicle No.]]), VLOOKUP(RTATimings[[#This Row],[Rotation Group]], Table9[#All], 4, FALSE), VLOOKUP(RTATimings[[#This Row],[Vehicle No.]], VehLicense,2,FALSE))</f>
        <v>#N/A</v>
      </c>
      <c r="E1790" s="126"/>
      <c r="F1790" s="185" t="e">
        <f>VLOOKUP(RTATimings[[#This Row],[Route Code]], TrueRouteCodes[], 2, FALSE)</f>
        <v>#N/A</v>
      </c>
      <c r="H1790" s="194" t="str">
        <f>REPLACE(SUBSTITUTE(SUBSTITUTE(SUBSTITUTE(SUBSTITUTE(SUBSTITUTE(TRIM(RTATimings[[#This Row],[Dep Txt]]), ": ",":"), "a.m", "AM",1), "p.m", "PM"),"  AM"," AM"),"  PM", " PM"), 9,100,"")</f>
        <v/>
      </c>
      <c r="I1790" s="195" t="e">
        <f>TIMEVALUE(RTATimings[[#This Row],[Dep Tm Txt]])</f>
        <v>#VALUE!</v>
      </c>
      <c r="N17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91" spans="1:14" x14ac:dyDescent="0.35">
      <c r="A1791" s="113"/>
      <c r="B1791" s="119"/>
      <c r="C1791" s="119"/>
      <c r="D1791" s="185" t="e">
        <f>IF(ISBLANK(RTATimings[[#This Row],[Vehicle No.]]), VLOOKUP(RTATimings[[#This Row],[Rotation Group]], Table9[#All], 4, FALSE), VLOOKUP(RTATimings[[#This Row],[Vehicle No.]], VehLicense,2,FALSE))</f>
        <v>#N/A</v>
      </c>
      <c r="E1791" s="126"/>
      <c r="F1791" s="185" t="e">
        <f>VLOOKUP(RTATimings[[#This Row],[Route Code]], TrueRouteCodes[], 2, FALSE)</f>
        <v>#N/A</v>
      </c>
      <c r="H1791" s="194" t="str">
        <f>REPLACE(SUBSTITUTE(SUBSTITUTE(SUBSTITUTE(SUBSTITUTE(SUBSTITUTE(TRIM(RTATimings[[#This Row],[Dep Txt]]), ": ",":"), "a.m", "AM",1), "p.m", "PM"),"  AM"," AM"),"  PM", " PM"), 9,100,"")</f>
        <v/>
      </c>
      <c r="I1791" s="195" t="e">
        <f>TIMEVALUE(RTATimings[[#This Row],[Dep Tm Txt]])</f>
        <v>#VALUE!</v>
      </c>
      <c r="N17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92" spans="1:14" x14ac:dyDescent="0.35">
      <c r="A1792" s="113"/>
      <c r="B1792" s="119"/>
      <c r="C1792" s="119"/>
      <c r="D1792" s="185" t="e">
        <f>IF(ISBLANK(RTATimings[[#This Row],[Vehicle No.]]), VLOOKUP(RTATimings[[#This Row],[Rotation Group]], Table9[#All], 4, FALSE), VLOOKUP(RTATimings[[#This Row],[Vehicle No.]], VehLicense,2,FALSE))</f>
        <v>#N/A</v>
      </c>
      <c r="E1792" s="126"/>
      <c r="F1792" s="185" t="e">
        <f>VLOOKUP(RTATimings[[#This Row],[Route Code]], TrueRouteCodes[], 2, FALSE)</f>
        <v>#N/A</v>
      </c>
      <c r="H1792" s="194" t="str">
        <f>REPLACE(SUBSTITUTE(SUBSTITUTE(SUBSTITUTE(SUBSTITUTE(SUBSTITUTE(TRIM(RTATimings[[#This Row],[Dep Txt]]), ": ",":"), "a.m", "AM",1), "p.m", "PM"),"  AM"," AM"),"  PM", " PM"), 9,100,"")</f>
        <v/>
      </c>
      <c r="I1792" s="195" t="e">
        <f>TIMEVALUE(RTATimings[[#This Row],[Dep Tm Txt]])</f>
        <v>#VALUE!</v>
      </c>
      <c r="N17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93" spans="1:14" x14ac:dyDescent="0.35">
      <c r="A1793" s="113"/>
      <c r="B1793" s="119"/>
      <c r="C1793" s="119"/>
      <c r="D1793" s="185" t="e">
        <f>IF(ISBLANK(RTATimings[[#This Row],[Vehicle No.]]), VLOOKUP(RTATimings[[#This Row],[Rotation Group]], Table9[#All], 4, FALSE), VLOOKUP(RTATimings[[#This Row],[Vehicle No.]], VehLicense,2,FALSE))</f>
        <v>#N/A</v>
      </c>
      <c r="E1793" s="126"/>
      <c r="F1793" s="185" t="e">
        <f>VLOOKUP(RTATimings[[#This Row],[Route Code]], TrueRouteCodes[], 2, FALSE)</f>
        <v>#N/A</v>
      </c>
      <c r="H1793" s="194" t="str">
        <f>REPLACE(SUBSTITUTE(SUBSTITUTE(SUBSTITUTE(SUBSTITUTE(SUBSTITUTE(TRIM(RTATimings[[#This Row],[Dep Txt]]), ": ",":"), "a.m", "AM",1), "p.m", "PM"),"  AM"," AM"),"  PM", " PM"), 9,100,"")</f>
        <v/>
      </c>
      <c r="I1793" s="195" t="e">
        <f>TIMEVALUE(RTATimings[[#This Row],[Dep Tm Txt]])</f>
        <v>#VALUE!</v>
      </c>
      <c r="N17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94" spans="1:14" x14ac:dyDescent="0.35">
      <c r="A1794" s="113"/>
      <c r="B1794" s="119"/>
      <c r="C1794" s="119"/>
      <c r="D1794" s="185" t="e">
        <f>IF(ISBLANK(RTATimings[[#This Row],[Vehicle No.]]), VLOOKUP(RTATimings[[#This Row],[Rotation Group]], Table9[#All], 4, FALSE), VLOOKUP(RTATimings[[#This Row],[Vehicle No.]], VehLicense,2,FALSE))</f>
        <v>#N/A</v>
      </c>
      <c r="E1794" s="126"/>
      <c r="F1794" s="185" t="e">
        <f>VLOOKUP(RTATimings[[#This Row],[Route Code]], TrueRouteCodes[], 2, FALSE)</f>
        <v>#N/A</v>
      </c>
      <c r="H1794" s="194" t="str">
        <f>REPLACE(SUBSTITUTE(SUBSTITUTE(SUBSTITUTE(SUBSTITUTE(SUBSTITUTE(TRIM(RTATimings[[#This Row],[Dep Txt]]), ": ",":"), "a.m", "AM",1), "p.m", "PM"),"  AM"," AM"),"  PM", " PM"), 9,100,"")</f>
        <v/>
      </c>
      <c r="I1794" s="195" t="e">
        <f>TIMEVALUE(RTATimings[[#This Row],[Dep Tm Txt]])</f>
        <v>#VALUE!</v>
      </c>
      <c r="N17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95" spans="1:14" x14ac:dyDescent="0.35">
      <c r="A1795" s="113"/>
      <c r="B1795" s="119"/>
      <c r="C1795" s="119"/>
      <c r="D1795" s="185" t="e">
        <f>IF(ISBLANK(RTATimings[[#This Row],[Vehicle No.]]), VLOOKUP(RTATimings[[#This Row],[Rotation Group]], Table9[#All], 4, FALSE), VLOOKUP(RTATimings[[#This Row],[Vehicle No.]], VehLicense,2,FALSE))</f>
        <v>#N/A</v>
      </c>
      <c r="E1795" s="126"/>
      <c r="F1795" s="185" t="e">
        <f>VLOOKUP(RTATimings[[#This Row],[Route Code]], TrueRouteCodes[], 2, FALSE)</f>
        <v>#N/A</v>
      </c>
      <c r="H1795" s="194" t="str">
        <f>REPLACE(SUBSTITUTE(SUBSTITUTE(SUBSTITUTE(SUBSTITUTE(SUBSTITUTE(TRIM(RTATimings[[#This Row],[Dep Txt]]), ": ",":"), "a.m", "AM",1), "p.m", "PM"),"  AM"," AM"),"  PM", " PM"), 9,100,"")</f>
        <v/>
      </c>
      <c r="I1795" s="195" t="e">
        <f>TIMEVALUE(RTATimings[[#This Row],[Dep Tm Txt]])</f>
        <v>#VALUE!</v>
      </c>
      <c r="N17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96" spans="1:14" x14ac:dyDescent="0.35">
      <c r="A1796" s="113"/>
      <c r="B1796" s="119"/>
      <c r="C1796" s="119"/>
      <c r="D1796" s="185" t="e">
        <f>IF(ISBLANK(RTATimings[[#This Row],[Vehicle No.]]), VLOOKUP(RTATimings[[#This Row],[Rotation Group]], Table9[#All], 4, FALSE), VLOOKUP(RTATimings[[#This Row],[Vehicle No.]], VehLicense,2,FALSE))</f>
        <v>#N/A</v>
      </c>
      <c r="E1796" s="126"/>
      <c r="F1796" s="185" t="e">
        <f>VLOOKUP(RTATimings[[#This Row],[Route Code]], TrueRouteCodes[], 2, FALSE)</f>
        <v>#N/A</v>
      </c>
      <c r="H1796" s="194" t="str">
        <f>REPLACE(SUBSTITUTE(SUBSTITUTE(SUBSTITUTE(SUBSTITUTE(SUBSTITUTE(TRIM(RTATimings[[#This Row],[Dep Txt]]), ": ",":"), "a.m", "AM",1), "p.m", "PM"),"  AM"," AM"),"  PM", " PM"), 9,100,"")</f>
        <v/>
      </c>
      <c r="I1796" s="195" t="e">
        <f>TIMEVALUE(RTATimings[[#This Row],[Dep Tm Txt]])</f>
        <v>#VALUE!</v>
      </c>
      <c r="N17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97" spans="1:14" x14ac:dyDescent="0.35">
      <c r="A1797" s="113"/>
      <c r="B1797" s="119"/>
      <c r="C1797" s="119"/>
      <c r="D1797" s="185" t="e">
        <f>IF(ISBLANK(RTATimings[[#This Row],[Vehicle No.]]), VLOOKUP(RTATimings[[#This Row],[Rotation Group]], Table9[#All], 4, FALSE), VLOOKUP(RTATimings[[#This Row],[Vehicle No.]], VehLicense,2,FALSE))</f>
        <v>#N/A</v>
      </c>
      <c r="E1797" s="126"/>
      <c r="F1797" s="185" t="e">
        <f>VLOOKUP(RTATimings[[#This Row],[Route Code]], TrueRouteCodes[], 2, FALSE)</f>
        <v>#N/A</v>
      </c>
      <c r="H1797" s="194" t="str">
        <f>REPLACE(SUBSTITUTE(SUBSTITUTE(SUBSTITUTE(SUBSTITUTE(SUBSTITUTE(TRIM(RTATimings[[#This Row],[Dep Txt]]), ": ",":"), "a.m", "AM",1), "p.m", "PM"),"  AM"," AM"),"  PM", " PM"), 9,100,"")</f>
        <v/>
      </c>
      <c r="I1797" s="195" t="e">
        <f>TIMEVALUE(RTATimings[[#This Row],[Dep Tm Txt]])</f>
        <v>#VALUE!</v>
      </c>
      <c r="N17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98" spans="1:14" x14ac:dyDescent="0.35">
      <c r="A1798" s="113"/>
      <c r="B1798" s="119"/>
      <c r="C1798" s="119"/>
      <c r="D1798" s="185" t="e">
        <f>IF(ISBLANK(RTATimings[[#This Row],[Vehicle No.]]), VLOOKUP(RTATimings[[#This Row],[Rotation Group]], Table9[#All], 4, FALSE), VLOOKUP(RTATimings[[#This Row],[Vehicle No.]], VehLicense,2,FALSE))</f>
        <v>#N/A</v>
      </c>
      <c r="E1798" s="126"/>
      <c r="F1798" s="185" t="e">
        <f>VLOOKUP(RTATimings[[#This Row],[Route Code]], TrueRouteCodes[], 2, FALSE)</f>
        <v>#N/A</v>
      </c>
      <c r="H1798" s="194" t="str">
        <f>REPLACE(SUBSTITUTE(SUBSTITUTE(SUBSTITUTE(SUBSTITUTE(SUBSTITUTE(TRIM(RTATimings[[#This Row],[Dep Txt]]), ": ",":"), "a.m", "AM",1), "p.m", "PM"),"  AM"," AM"),"  PM", " PM"), 9,100,"")</f>
        <v/>
      </c>
      <c r="I1798" s="195" t="e">
        <f>TIMEVALUE(RTATimings[[#This Row],[Dep Tm Txt]])</f>
        <v>#VALUE!</v>
      </c>
      <c r="N17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799" spans="1:14" x14ac:dyDescent="0.35">
      <c r="A1799" s="113"/>
      <c r="B1799" s="119"/>
      <c r="C1799" s="119"/>
      <c r="D1799" s="185" t="e">
        <f>IF(ISBLANK(RTATimings[[#This Row],[Vehicle No.]]), VLOOKUP(RTATimings[[#This Row],[Rotation Group]], Table9[#All], 4, FALSE), VLOOKUP(RTATimings[[#This Row],[Vehicle No.]], VehLicense,2,FALSE))</f>
        <v>#N/A</v>
      </c>
      <c r="E1799" s="126"/>
      <c r="F1799" s="185" t="e">
        <f>VLOOKUP(RTATimings[[#This Row],[Route Code]], TrueRouteCodes[], 2, FALSE)</f>
        <v>#N/A</v>
      </c>
      <c r="H1799" s="194" t="str">
        <f>REPLACE(SUBSTITUTE(SUBSTITUTE(SUBSTITUTE(SUBSTITUTE(SUBSTITUTE(TRIM(RTATimings[[#This Row],[Dep Txt]]), ": ",":"), "a.m", "AM",1), "p.m", "PM"),"  AM"," AM"),"  PM", " PM"), 9,100,"")</f>
        <v/>
      </c>
      <c r="I1799" s="195" t="e">
        <f>TIMEVALUE(RTATimings[[#This Row],[Dep Tm Txt]])</f>
        <v>#VALUE!</v>
      </c>
      <c r="N17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00" spans="1:14" x14ac:dyDescent="0.35">
      <c r="A1800" s="113"/>
      <c r="B1800" s="119"/>
      <c r="C1800" s="119"/>
      <c r="D1800" s="185" t="e">
        <f>IF(ISBLANK(RTATimings[[#This Row],[Vehicle No.]]), VLOOKUP(RTATimings[[#This Row],[Rotation Group]], Table9[#All], 4, FALSE), VLOOKUP(RTATimings[[#This Row],[Vehicle No.]], VehLicense,2,FALSE))</f>
        <v>#N/A</v>
      </c>
      <c r="E1800" s="126"/>
      <c r="F1800" s="185" t="e">
        <f>VLOOKUP(RTATimings[[#This Row],[Route Code]], TrueRouteCodes[], 2, FALSE)</f>
        <v>#N/A</v>
      </c>
      <c r="H1800" s="194" t="str">
        <f>REPLACE(SUBSTITUTE(SUBSTITUTE(SUBSTITUTE(SUBSTITUTE(SUBSTITUTE(TRIM(RTATimings[[#This Row],[Dep Txt]]), ": ",":"), "a.m", "AM",1), "p.m", "PM"),"  AM"," AM"),"  PM", " PM"), 9,100,"")</f>
        <v/>
      </c>
      <c r="I1800" s="195" t="e">
        <f>TIMEVALUE(RTATimings[[#This Row],[Dep Tm Txt]])</f>
        <v>#VALUE!</v>
      </c>
      <c r="N18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01" spans="1:14" x14ac:dyDescent="0.35">
      <c r="A1801" s="113"/>
      <c r="B1801" s="119"/>
      <c r="C1801" s="119"/>
      <c r="D1801" s="185" t="e">
        <f>IF(ISBLANK(RTATimings[[#This Row],[Vehicle No.]]), VLOOKUP(RTATimings[[#This Row],[Rotation Group]], Table9[#All], 4, FALSE), VLOOKUP(RTATimings[[#This Row],[Vehicle No.]], VehLicense,2,FALSE))</f>
        <v>#N/A</v>
      </c>
      <c r="E1801" s="126"/>
      <c r="F1801" s="185" t="e">
        <f>VLOOKUP(RTATimings[[#This Row],[Route Code]], TrueRouteCodes[], 2, FALSE)</f>
        <v>#N/A</v>
      </c>
      <c r="H1801" s="194" t="str">
        <f>REPLACE(SUBSTITUTE(SUBSTITUTE(SUBSTITUTE(SUBSTITUTE(SUBSTITUTE(TRIM(RTATimings[[#This Row],[Dep Txt]]), ": ",":"), "a.m", "AM",1), "p.m", "PM"),"  AM"," AM"),"  PM", " PM"), 9,100,"")</f>
        <v/>
      </c>
      <c r="I1801" s="195" t="e">
        <f>TIMEVALUE(RTATimings[[#This Row],[Dep Tm Txt]])</f>
        <v>#VALUE!</v>
      </c>
      <c r="N18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02" spans="1:14" x14ac:dyDescent="0.35">
      <c r="A1802" s="113"/>
      <c r="B1802" s="119"/>
      <c r="C1802" s="119"/>
      <c r="D1802" s="185" t="e">
        <f>IF(ISBLANK(RTATimings[[#This Row],[Vehicle No.]]), VLOOKUP(RTATimings[[#This Row],[Rotation Group]], Table9[#All], 4, FALSE), VLOOKUP(RTATimings[[#This Row],[Vehicle No.]], VehLicense,2,FALSE))</f>
        <v>#N/A</v>
      </c>
      <c r="E1802" s="126"/>
      <c r="F1802" s="185" t="e">
        <f>VLOOKUP(RTATimings[[#This Row],[Route Code]], TrueRouteCodes[], 2, FALSE)</f>
        <v>#N/A</v>
      </c>
      <c r="H1802" s="194" t="str">
        <f>REPLACE(SUBSTITUTE(SUBSTITUTE(SUBSTITUTE(SUBSTITUTE(SUBSTITUTE(TRIM(RTATimings[[#This Row],[Dep Txt]]), ": ",":"), "a.m", "AM",1), "p.m", "PM"),"  AM"," AM"),"  PM", " PM"), 9,100,"")</f>
        <v/>
      </c>
      <c r="I1802" s="195" t="e">
        <f>TIMEVALUE(RTATimings[[#This Row],[Dep Tm Txt]])</f>
        <v>#VALUE!</v>
      </c>
      <c r="N18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03" spans="1:14" x14ac:dyDescent="0.35">
      <c r="A1803" s="113"/>
      <c r="B1803" s="119"/>
      <c r="C1803" s="119"/>
      <c r="D1803" s="185" t="e">
        <f>IF(ISBLANK(RTATimings[[#This Row],[Vehicle No.]]), VLOOKUP(RTATimings[[#This Row],[Rotation Group]], Table9[#All], 4, FALSE), VLOOKUP(RTATimings[[#This Row],[Vehicle No.]], VehLicense,2,FALSE))</f>
        <v>#N/A</v>
      </c>
      <c r="E1803" s="126"/>
      <c r="F1803" s="185" t="e">
        <f>VLOOKUP(RTATimings[[#This Row],[Route Code]], TrueRouteCodes[], 2, FALSE)</f>
        <v>#N/A</v>
      </c>
      <c r="H1803" s="194" t="str">
        <f>REPLACE(SUBSTITUTE(SUBSTITUTE(SUBSTITUTE(SUBSTITUTE(SUBSTITUTE(TRIM(RTATimings[[#This Row],[Dep Txt]]), ": ",":"), "a.m", "AM",1), "p.m", "PM"),"  AM"," AM"),"  PM", " PM"), 9,100,"")</f>
        <v/>
      </c>
      <c r="I1803" s="195" t="e">
        <f>TIMEVALUE(RTATimings[[#This Row],[Dep Tm Txt]])</f>
        <v>#VALUE!</v>
      </c>
      <c r="N18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04" spans="1:14" x14ac:dyDescent="0.35">
      <c r="A1804" s="113"/>
      <c r="B1804" s="119"/>
      <c r="C1804" s="119"/>
      <c r="D1804" s="185" t="e">
        <f>IF(ISBLANK(RTATimings[[#This Row],[Vehicle No.]]), VLOOKUP(RTATimings[[#This Row],[Rotation Group]], Table9[#All], 4, FALSE), VLOOKUP(RTATimings[[#This Row],[Vehicle No.]], VehLicense,2,FALSE))</f>
        <v>#N/A</v>
      </c>
      <c r="E1804" s="126"/>
      <c r="F1804" s="185" t="e">
        <f>VLOOKUP(RTATimings[[#This Row],[Route Code]], TrueRouteCodes[], 2, FALSE)</f>
        <v>#N/A</v>
      </c>
      <c r="H1804" s="194" t="str">
        <f>REPLACE(SUBSTITUTE(SUBSTITUTE(SUBSTITUTE(SUBSTITUTE(SUBSTITUTE(TRIM(RTATimings[[#This Row],[Dep Txt]]), ": ",":"), "a.m", "AM",1), "p.m", "PM"),"  AM"," AM"),"  PM", " PM"), 9,100,"")</f>
        <v/>
      </c>
      <c r="I1804" s="195" t="e">
        <f>TIMEVALUE(RTATimings[[#This Row],[Dep Tm Txt]])</f>
        <v>#VALUE!</v>
      </c>
      <c r="N18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05" spans="1:14" x14ac:dyDescent="0.35">
      <c r="A1805" s="113"/>
      <c r="B1805" s="119"/>
      <c r="C1805" s="119"/>
      <c r="D1805" s="185" t="e">
        <f>IF(ISBLANK(RTATimings[[#This Row],[Vehicle No.]]), VLOOKUP(RTATimings[[#This Row],[Rotation Group]], Table9[#All], 4, FALSE), VLOOKUP(RTATimings[[#This Row],[Vehicle No.]], VehLicense,2,FALSE))</f>
        <v>#N/A</v>
      </c>
      <c r="E1805" s="126"/>
      <c r="F1805" s="185" t="e">
        <f>VLOOKUP(RTATimings[[#This Row],[Route Code]], TrueRouteCodes[], 2, FALSE)</f>
        <v>#N/A</v>
      </c>
      <c r="H1805" s="194" t="str">
        <f>REPLACE(SUBSTITUTE(SUBSTITUTE(SUBSTITUTE(SUBSTITUTE(SUBSTITUTE(TRIM(RTATimings[[#This Row],[Dep Txt]]), ": ",":"), "a.m", "AM",1), "p.m", "PM"),"  AM"," AM"),"  PM", " PM"), 9,100,"")</f>
        <v/>
      </c>
      <c r="I1805" s="195" t="e">
        <f>TIMEVALUE(RTATimings[[#This Row],[Dep Tm Txt]])</f>
        <v>#VALUE!</v>
      </c>
      <c r="N18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06" spans="1:14" x14ac:dyDescent="0.35">
      <c r="A1806" s="113"/>
      <c r="B1806" s="119"/>
      <c r="C1806" s="119"/>
      <c r="D1806" s="185" t="e">
        <f>IF(ISBLANK(RTATimings[[#This Row],[Vehicle No.]]), VLOOKUP(RTATimings[[#This Row],[Rotation Group]], Table9[#All], 4, FALSE), VLOOKUP(RTATimings[[#This Row],[Vehicle No.]], VehLicense,2,FALSE))</f>
        <v>#N/A</v>
      </c>
      <c r="E1806" s="126"/>
      <c r="F1806" s="185" t="e">
        <f>VLOOKUP(RTATimings[[#This Row],[Route Code]], TrueRouteCodes[], 2, FALSE)</f>
        <v>#N/A</v>
      </c>
      <c r="H1806" s="194" t="str">
        <f>REPLACE(SUBSTITUTE(SUBSTITUTE(SUBSTITUTE(SUBSTITUTE(SUBSTITUTE(TRIM(RTATimings[[#This Row],[Dep Txt]]), ": ",":"), "a.m", "AM",1), "p.m", "PM"),"  AM"," AM"),"  PM", " PM"), 9,100,"")</f>
        <v/>
      </c>
      <c r="I1806" s="195" t="e">
        <f>TIMEVALUE(RTATimings[[#This Row],[Dep Tm Txt]])</f>
        <v>#VALUE!</v>
      </c>
      <c r="N18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07" spans="1:14" x14ac:dyDescent="0.35">
      <c r="A1807" s="113"/>
      <c r="B1807" s="119"/>
      <c r="C1807" s="119"/>
      <c r="D1807" s="185" t="e">
        <f>IF(ISBLANK(RTATimings[[#This Row],[Vehicle No.]]), VLOOKUP(RTATimings[[#This Row],[Rotation Group]], Table9[#All], 4, FALSE), VLOOKUP(RTATimings[[#This Row],[Vehicle No.]], VehLicense,2,FALSE))</f>
        <v>#N/A</v>
      </c>
      <c r="E1807" s="126"/>
      <c r="F1807" s="185" t="e">
        <f>VLOOKUP(RTATimings[[#This Row],[Route Code]], TrueRouteCodes[], 2, FALSE)</f>
        <v>#N/A</v>
      </c>
      <c r="H1807" s="194" t="str">
        <f>REPLACE(SUBSTITUTE(SUBSTITUTE(SUBSTITUTE(SUBSTITUTE(SUBSTITUTE(TRIM(RTATimings[[#This Row],[Dep Txt]]), ": ",":"), "a.m", "AM",1), "p.m", "PM"),"  AM"," AM"),"  PM", " PM"), 9,100,"")</f>
        <v/>
      </c>
      <c r="I1807" s="195" t="e">
        <f>TIMEVALUE(RTATimings[[#This Row],[Dep Tm Txt]])</f>
        <v>#VALUE!</v>
      </c>
      <c r="N18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08" spans="1:14" x14ac:dyDescent="0.35">
      <c r="A1808" s="113"/>
      <c r="B1808" s="119"/>
      <c r="C1808" s="119"/>
      <c r="D1808" s="185" t="e">
        <f>IF(ISBLANK(RTATimings[[#This Row],[Vehicle No.]]), VLOOKUP(RTATimings[[#This Row],[Rotation Group]], Table9[#All], 4, FALSE), VLOOKUP(RTATimings[[#This Row],[Vehicle No.]], VehLicense,2,FALSE))</f>
        <v>#N/A</v>
      </c>
      <c r="E1808" s="126"/>
      <c r="F1808" s="185" t="e">
        <f>VLOOKUP(RTATimings[[#This Row],[Route Code]], TrueRouteCodes[], 2, FALSE)</f>
        <v>#N/A</v>
      </c>
      <c r="H1808" s="194" t="str">
        <f>REPLACE(SUBSTITUTE(SUBSTITUTE(SUBSTITUTE(SUBSTITUTE(SUBSTITUTE(TRIM(RTATimings[[#This Row],[Dep Txt]]), ": ",":"), "a.m", "AM",1), "p.m", "PM"),"  AM"," AM"),"  PM", " PM"), 9,100,"")</f>
        <v/>
      </c>
      <c r="I1808" s="195" t="e">
        <f>TIMEVALUE(RTATimings[[#This Row],[Dep Tm Txt]])</f>
        <v>#VALUE!</v>
      </c>
      <c r="N18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09" spans="1:14" x14ac:dyDescent="0.35">
      <c r="A1809" s="113"/>
      <c r="B1809" s="119"/>
      <c r="C1809" s="119"/>
      <c r="D1809" s="185" t="e">
        <f>IF(ISBLANK(RTATimings[[#This Row],[Vehicle No.]]), VLOOKUP(RTATimings[[#This Row],[Rotation Group]], Table9[#All], 4, FALSE), VLOOKUP(RTATimings[[#This Row],[Vehicle No.]], VehLicense,2,FALSE))</f>
        <v>#N/A</v>
      </c>
      <c r="E1809" s="126"/>
      <c r="F1809" s="185" t="e">
        <f>VLOOKUP(RTATimings[[#This Row],[Route Code]], TrueRouteCodes[], 2, FALSE)</f>
        <v>#N/A</v>
      </c>
      <c r="H1809" s="194" t="str">
        <f>REPLACE(SUBSTITUTE(SUBSTITUTE(SUBSTITUTE(SUBSTITUTE(SUBSTITUTE(TRIM(RTATimings[[#This Row],[Dep Txt]]), ": ",":"), "a.m", "AM",1), "p.m", "PM"),"  AM"," AM"),"  PM", " PM"), 9,100,"")</f>
        <v/>
      </c>
      <c r="I1809" s="195" t="e">
        <f>TIMEVALUE(RTATimings[[#This Row],[Dep Tm Txt]])</f>
        <v>#VALUE!</v>
      </c>
      <c r="N18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10" spans="1:14" x14ac:dyDescent="0.35">
      <c r="A1810" s="113"/>
      <c r="B1810" s="119"/>
      <c r="C1810" s="119"/>
      <c r="D1810" s="185" t="e">
        <f>IF(ISBLANK(RTATimings[[#This Row],[Vehicle No.]]), VLOOKUP(RTATimings[[#This Row],[Rotation Group]], Table9[#All], 4, FALSE), VLOOKUP(RTATimings[[#This Row],[Vehicle No.]], VehLicense,2,FALSE))</f>
        <v>#N/A</v>
      </c>
      <c r="E1810" s="126"/>
      <c r="F1810" s="185" t="e">
        <f>VLOOKUP(RTATimings[[#This Row],[Route Code]], TrueRouteCodes[], 2, FALSE)</f>
        <v>#N/A</v>
      </c>
      <c r="H1810" s="194" t="str">
        <f>REPLACE(SUBSTITUTE(SUBSTITUTE(SUBSTITUTE(SUBSTITUTE(SUBSTITUTE(TRIM(RTATimings[[#This Row],[Dep Txt]]), ": ",":"), "a.m", "AM",1), "p.m", "PM"),"  AM"," AM"),"  PM", " PM"), 9,100,"")</f>
        <v/>
      </c>
      <c r="I1810" s="195" t="e">
        <f>TIMEVALUE(RTATimings[[#This Row],[Dep Tm Txt]])</f>
        <v>#VALUE!</v>
      </c>
      <c r="N18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11" spans="1:14" x14ac:dyDescent="0.35">
      <c r="A1811" s="113"/>
      <c r="B1811" s="119"/>
      <c r="C1811" s="119"/>
      <c r="D1811" s="185" t="e">
        <f>IF(ISBLANK(RTATimings[[#This Row],[Vehicle No.]]), VLOOKUP(RTATimings[[#This Row],[Rotation Group]], Table9[#All], 4, FALSE), VLOOKUP(RTATimings[[#This Row],[Vehicle No.]], VehLicense,2,FALSE))</f>
        <v>#N/A</v>
      </c>
      <c r="E1811" s="126"/>
      <c r="F1811" s="185" t="e">
        <f>VLOOKUP(RTATimings[[#This Row],[Route Code]], TrueRouteCodes[], 2, FALSE)</f>
        <v>#N/A</v>
      </c>
      <c r="H1811" s="194" t="str">
        <f>REPLACE(SUBSTITUTE(SUBSTITUTE(SUBSTITUTE(SUBSTITUTE(SUBSTITUTE(TRIM(RTATimings[[#This Row],[Dep Txt]]), ": ",":"), "a.m", "AM",1), "p.m", "PM"),"  AM"," AM"),"  PM", " PM"), 9,100,"")</f>
        <v/>
      </c>
      <c r="I1811" s="195" t="e">
        <f>TIMEVALUE(RTATimings[[#This Row],[Dep Tm Txt]])</f>
        <v>#VALUE!</v>
      </c>
      <c r="N18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12" spans="1:14" x14ac:dyDescent="0.35">
      <c r="A1812" s="113"/>
      <c r="B1812" s="119"/>
      <c r="C1812" s="119"/>
      <c r="D1812" s="185" t="e">
        <f>IF(ISBLANK(RTATimings[[#This Row],[Vehicle No.]]), VLOOKUP(RTATimings[[#This Row],[Rotation Group]], Table9[#All], 4, FALSE), VLOOKUP(RTATimings[[#This Row],[Vehicle No.]], VehLicense,2,FALSE))</f>
        <v>#N/A</v>
      </c>
      <c r="E1812" s="126"/>
      <c r="F1812" s="185" t="e">
        <f>VLOOKUP(RTATimings[[#This Row],[Route Code]], TrueRouteCodes[], 2, FALSE)</f>
        <v>#N/A</v>
      </c>
      <c r="H1812" s="194" t="str">
        <f>REPLACE(SUBSTITUTE(SUBSTITUTE(SUBSTITUTE(SUBSTITUTE(SUBSTITUTE(TRIM(RTATimings[[#This Row],[Dep Txt]]), ": ",":"), "a.m", "AM",1), "p.m", "PM"),"  AM"," AM"),"  PM", " PM"), 9,100,"")</f>
        <v/>
      </c>
      <c r="I1812" s="195" t="e">
        <f>TIMEVALUE(RTATimings[[#This Row],[Dep Tm Txt]])</f>
        <v>#VALUE!</v>
      </c>
      <c r="N18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13" spans="1:14" x14ac:dyDescent="0.35">
      <c r="A1813" s="113"/>
      <c r="B1813" s="119"/>
      <c r="C1813" s="119"/>
      <c r="D1813" s="185" t="e">
        <f>IF(ISBLANK(RTATimings[[#This Row],[Vehicle No.]]), VLOOKUP(RTATimings[[#This Row],[Rotation Group]], Table9[#All], 4, FALSE), VLOOKUP(RTATimings[[#This Row],[Vehicle No.]], VehLicense,2,FALSE))</f>
        <v>#N/A</v>
      </c>
      <c r="E1813" s="126"/>
      <c r="F1813" s="185" t="e">
        <f>VLOOKUP(RTATimings[[#This Row],[Route Code]], TrueRouteCodes[], 2, FALSE)</f>
        <v>#N/A</v>
      </c>
      <c r="H1813" s="194" t="str">
        <f>REPLACE(SUBSTITUTE(SUBSTITUTE(SUBSTITUTE(SUBSTITUTE(SUBSTITUTE(TRIM(RTATimings[[#This Row],[Dep Txt]]), ": ",":"), "a.m", "AM",1), "p.m", "PM"),"  AM"," AM"),"  PM", " PM"), 9,100,"")</f>
        <v/>
      </c>
      <c r="I1813" s="195" t="e">
        <f>TIMEVALUE(RTATimings[[#This Row],[Dep Tm Txt]])</f>
        <v>#VALUE!</v>
      </c>
      <c r="N18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14" spans="1:14" x14ac:dyDescent="0.35">
      <c r="A1814" s="113"/>
      <c r="B1814" s="119"/>
      <c r="C1814" s="119"/>
      <c r="D1814" s="185" t="e">
        <f>IF(ISBLANK(RTATimings[[#This Row],[Vehicle No.]]), VLOOKUP(RTATimings[[#This Row],[Rotation Group]], Table9[#All], 4, FALSE), VLOOKUP(RTATimings[[#This Row],[Vehicle No.]], VehLicense,2,FALSE))</f>
        <v>#N/A</v>
      </c>
      <c r="E1814" s="126"/>
      <c r="F1814" s="185" t="e">
        <f>VLOOKUP(RTATimings[[#This Row],[Route Code]], TrueRouteCodes[], 2, FALSE)</f>
        <v>#N/A</v>
      </c>
      <c r="H1814" s="194" t="str">
        <f>REPLACE(SUBSTITUTE(SUBSTITUTE(SUBSTITUTE(SUBSTITUTE(SUBSTITUTE(TRIM(RTATimings[[#This Row],[Dep Txt]]), ": ",":"), "a.m", "AM",1), "p.m", "PM"),"  AM"," AM"),"  PM", " PM"), 9,100,"")</f>
        <v/>
      </c>
      <c r="I1814" s="195" t="e">
        <f>TIMEVALUE(RTATimings[[#This Row],[Dep Tm Txt]])</f>
        <v>#VALUE!</v>
      </c>
      <c r="N18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15" spans="1:14" x14ac:dyDescent="0.35">
      <c r="A1815" s="113"/>
      <c r="B1815" s="119"/>
      <c r="C1815" s="119"/>
      <c r="D1815" s="185" t="e">
        <f>IF(ISBLANK(RTATimings[[#This Row],[Vehicle No.]]), VLOOKUP(RTATimings[[#This Row],[Rotation Group]], Table9[#All], 4, FALSE), VLOOKUP(RTATimings[[#This Row],[Vehicle No.]], VehLicense,2,FALSE))</f>
        <v>#N/A</v>
      </c>
      <c r="E1815" s="126"/>
      <c r="F1815" s="185" t="e">
        <f>VLOOKUP(RTATimings[[#This Row],[Route Code]], TrueRouteCodes[], 2, FALSE)</f>
        <v>#N/A</v>
      </c>
      <c r="H1815" s="194" t="str">
        <f>REPLACE(SUBSTITUTE(SUBSTITUTE(SUBSTITUTE(SUBSTITUTE(SUBSTITUTE(TRIM(RTATimings[[#This Row],[Dep Txt]]), ": ",":"), "a.m", "AM",1), "p.m", "PM"),"  AM"," AM"),"  PM", " PM"), 9,100,"")</f>
        <v/>
      </c>
      <c r="I1815" s="195" t="e">
        <f>TIMEVALUE(RTATimings[[#This Row],[Dep Tm Txt]])</f>
        <v>#VALUE!</v>
      </c>
      <c r="N18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16" spans="1:14" x14ac:dyDescent="0.35">
      <c r="A1816" s="113"/>
      <c r="B1816" s="119"/>
      <c r="C1816" s="119"/>
      <c r="D1816" s="185" t="e">
        <f>IF(ISBLANK(RTATimings[[#This Row],[Vehicle No.]]), VLOOKUP(RTATimings[[#This Row],[Rotation Group]], Table9[#All], 4, FALSE), VLOOKUP(RTATimings[[#This Row],[Vehicle No.]], VehLicense,2,FALSE))</f>
        <v>#N/A</v>
      </c>
      <c r="E1816" s="126"/>
      <c r="F1816" s="185" t="e">
        <f>VLOOKUP(RTATimings[[#This Row],[Route Code]], TrueRouteCodes[], 2, FALSE)</f>
        <v>#N/A</v>
      </c>
      <c r="H1816" s="194" t="str">
        <f>REPLACE(SUBSTITUTE(SUBSTITUTE(SUBSTITUTE(SUBSTITUTE(SUBSTITUTE(TRIM(RTATimings[[#This Row],[Dep Txt]]), ": ",":"), "a.m", "AM",1), "p.m", "PM"),"  AM"," AM"),"  PM", " PM"), 9,100,"")</f>
        <v/>
      </c>
      <c r="I1816" s="195" t="e">
        <f>TIMEVALUE(RTATimings[[#This Row],[Dep Tm Txt]])</f>
        <v>#VALUE!</v>
      </c>
      <c r="N18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17" spans="1:14" x14ac:dyDescent="0.35">
      <c r="A1817" s="113"/>
      <c r="B1817" s="119"/>
      <c r="C1817" s="119"/>
      <c r="D1817" s="185" t="e">
        <f>IF(ISBLANK(RTATimings[[#This Row],[Vehicle No.]]), VLOOKUP(RTATimings[[#This Row],[Rotation Group]], Table9[#All], 4, FALSE), VLOOKUP(RTATimings[[#This Row],[Vehicle No.]], VehLicense,2,FALSE))</f>
        <v>#N/A</v>
      </c>
      <c r="E1817" s="126"/>
      <c r="F1817" s="185" t="e">
        <f>VLOOKUP(RTATimings[[#This Row],[Route Code]], TrueRouteCodes[], 2, FALSE)</f>
        <v>#N/A</v>
      </c>
      <c r="H1817" s="194" t="str">
        <f>REPLACE(SUBSTITUTE(SUBSTITUTE(SUBSTITUTE(SUBSTITUTE(SUBSTITUTE(TRIM(RTATimings[[#This Row],[Dep Txt]]), ": ",":"), "a.m", "AM",1), "p.m", "PM"),"  AM"," AM"),"  PM", " PM"), 9,100,"")</f>
        <v/>
      </c>
      <c r="I1817" s="195" t="e">
        <f>TIMEVALUE(RTATimings[[#This Row],[Dep Tm Txt]])</f>
        <v>#VALUE!</v>
      </c>
      <c r="N18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18" spans="1:14" x14ac:dyDescent="0.35">
      <c r="A1818" s="113"/>
      <c r="B1818" s="119"/>
      <c r="C1818" s="119"/>
      <c r="D1818" s="185" t="e">
        <f>IF(ISBLANK(RTATimings[[#This Row],[Vehicle No.]]), VLOOKUP(RTATimings[[#This Row],[Rotation Group]], Table9[#All], 4, FALSE), VLOOKUP(RTATimings[[#This Row],[Vehicle No.]], VehLicense,2,FALSE))</f>
        <v>#N/A</v>
      </c>
      <c r="E1818" s="126"/>
      <c r="F1818" s="185" t="e">
        <f>VLOOKUP(RTATimings[[#This Row],[Route Code]], TrueRouteCodes[], 2, FALSE)</f>
        <v>#N/A</v>
      </c>
      <c r="H1818" s="194" t="str">
        <f>REPLACE(SUBSTITUTE(SUBSTITUTE(SUBSTITUTE(SUBSTITUTE(SUBSTITUTE(TRIM(RTATimings[[#This Row],[Dep Txt]]), ": ",":"), "a.m", "AM",1), "p.m", "PM"),"  AM"," AM"),"  PM", " PM"), 9,100,"")</f>
        <v/>
      </c>
      <c r="I1818" s="195" t="e">
        <f>TIMEVALUE(RTATimings[[#This Row],[Dep Tm Txt]])</f>
        <v>#VALUE!</v>
      </c>
      <c r="N18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19" spans="1:14" x14ac:dyDescent="0.35">
      <c r="A1819" s="113"/>
      <c r="B1819" s="119"/>
      <c r="C1819" s="119"/>
      <c r="D1819" s="185" t="e">
        <f>IF(ISBLANK(RTATimings[[#This Row],[Vehicle No.]]), VLOOKUP(RTATimings[[#This Row],[Rotation Group]], Table9[#All], 4, FALSE), VLOOKUP(RTATimings[[#This Row],[Vehicle No.]], VehLicense,2,FALSE))</f>
        <v>#N/A</v>
      </c>
      <c r="E1819" s="126"/>
      <c r="F1819" s="185" t="e">
        <f>VLOOKUP(RTATimings[[#This Row],[Route Code]], TrueRouteCodes[], 2, FALSE)</f>
        <v>#N/A</v>
      </c>
      <c r="H1819" s="194" t="str">
        <f>REPLACE(SUBSTITUTE(SUBSTITUTE(SUBSTITUTE(SUBSTITUTE(SUBSTITUTE(TRIM(RTATimings[[#This Row],[Dep Txt]]), ": ",":"), "a.m", "AM",1), "p.m", "PM"),"  AM"," AM"),"  PM", " PM"), 9,100,"")</f>
        <v/>
      </c>
      <c r="I1819" s="195" t="e">
        <f>TIMEVALUE(RTATimings[[#This Row],[Dep Tm Txt]])</f>
        <v>#VALUE!</v>
      </c>
      <c r="N18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20" spans="1:14" x14ac:dyDescent="0.35">
      <c r="A1820" s="113"/>
      <c r="B1820" s="119"/>
      <c r="C1820" s="119"/>
      <c r="D1820" s="185" t="e">
        <f>IF(ISBLANK(RTATimings[[#This Row],[Vehicle No.]]), VLOOKUP(RTATimings[[#This Row],[Rotation Group]], Table9[#All], 4, FALSE), VLOOKUP(RTATimings[[#This Row],[Vehicle No.]], VehLicense,2,FALSE))</f>
        <v>#N/A</v>
      </c>
      <c r="E1820" s="126"/>
      <c r="F1820" s="185" t="e">
        <f>VLOOKUP(RTATimings[[#This Row],[Route Code]], TrueRouteCodes[], 2, FALSE)</f>
        <v>#N/A</v>
      </c>
      <c r="H1820" s="194" t="str">
        <f>REPLACE(SUBSTITUTE(SUBSTITUTE(SUBSTITUTE(SUBSTITUTE(SUBSTITUTE(TRIM(RTATimings[[#This Row],[Dep Txt]]), ": ",":"), "a.m", "AM",1), "p.m", "PM"),"  AM"," AM"),"  PM", " PM"), 9,100,"")</f>
        <v/>
      </c>
      <c r="I1820" s="195" t="e">
        <f>TIMEVALUE(RTATimings[[#This Row],[Dep Tm Txt]])</f>
        <v>#VALUE!</v>
      </c>
      <c r="N18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21" spans="1:14" x14ac:dyDescent="0.35">
      <c r="A1821" s="113"/>
      <c r="B1821" s="119"/>
      <c r="C1821" s="119"/>
      <c r="D1821" s="185" t="e">
        <f>IF(ISBLANK(RTATimings[[#This Row],[Vehicle No.]]), VLOOKUP(RTATimings[[#This Row],[Rotation Group]], Table9[#All], 4, FALSE), VLOOKUP(RTATimings[[#This Row],[Vehicle No.]], VehLicense,2,FALSE))</f>
        <v>#N/A</v>
      </c>
      <c r="E1821" s="126"/>
      <c r="F1821" s="185" t="e">
        <f>VLOOKUP(RTATimings[[#This Row],[Route Code]], TrueRouteCodes[], 2, FALSE)</f>
        <v>#N/A</v>
      </c>
      <c r="H1821" s="194" t="str">
        <f>REPLACE(SUBSTITUTE(SUBSTITUTE(SUBSTITUTE(SUBSTITUTE(SUBSTITUTE(TRIM(RTATimings[[#This Row],[Dep Txt]]), ": ",":"), "a.m", "AM",1), "p.m", "PM"),"  AM"," AM"),"  PM", " PM"), 9,100,"")</f>
        <v/>
      </c>
      <c r="I1821" s="195" t="e">
        <f>TIMEVALUE(RTATimings[[#This Row],[Dep Tm Txt]])</f>
        <v>#VALUE!</v>
      </c>
      <c r="N18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22" spans="1:14" x14ac:dyDescent="0.35">
      <c r="A1822" s="113"/>
      <c r="B1822" s="119"/>
      <c r="C1822" s="119"/>
      <c r="D1822" s="185" t="e">
        <f>IF(ISBLANK(RTATimings[[#This Row],[Vehicle No.]]), VLOOKUP(RTATimings[[#This Row],[Rotation Group]], Table9[#All], 4, FALSE), VLOOKUP(RTATimings[[#This Row],[Vehicle No.]], VehLicense,2,FALSE))</f>
        <v>#N/A</v>
      </c>
      <c r="E1822" s="126"/>
      <c r="F1822" s="185" t="e">
        <f>VLOOKUP(RTATimings[[#This Row],[Route Code]], TrueRouteCodes[], 2, FALSE)</f>
        <v>#N/A</v>
      </c>
      <c r="H1822" s="194" t="str">
        <f>REPLACE(SUBSTITUTE(SUBSTITUTE(SUBSTITUTE(SUBSTITUTE(SUBSTITUTE(TRIM(RTATimings[[#This Row],[Dep Txt]]), ": ",":"), "a.m", "AM",1), "p.m", "PM"),"  AM"," AM"),"  PM", " PM"), 9,100,"")</f>
        <v/>
      </c>
      <c r="I1822" s="195" t="e">
        <f>TIMEVALUE(RTATimings[[#This Row],[Dep Tm Txt]])</f>
        <v>#VALUE!</v>
      </c>
      <c r="N18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23" spans="1:14" x14ac:dyDescent="0.35">
      <c r="A1823" s="113"/>
      <c r="B1823" s="119"/>
      <c r="C1823" s="119"/>
      <c r="D1823" s="185" t="e">
        <f>IF(ISBLANK(RTATimings[[#This Row],[Vehicle No.]]), VLOOKUP(RTATimings[[#This Row],[Rotation Group]], Table9[#All], 4, FALSE), VLOOKUP(RTATimings[[#This Row],[Vehicle No.]], VehLicense,2,FALSE))</f>
        <v>#N/A</v>
      </c>
      <c r="E1823" s="126"/>
      <c r="F1823" s="185" t="e">
        <f>VLOOKUP(RTATimings[[#This Row],[Route Code]], TrueRouteCodes[], 2, FALSE)</f>
        <v>#N/A</v>
      </c>
      <c r="H1823" s="194" t="str">
        <f>REPLACE(SUBSTITUTE(SUBSTITUTE(SUBSTITUTE(SUBSTITUTE(SUBSTITUTE(TRIM(RTATimings[[#This Row],[Dep Txt]]), ": ",":"), "a.m", "AM",1), "p.m", "PM"),"  AM"," AM"),"  PM", " PM"), 9,100,"")</f>
        <v/>
      </c>
      <c r="I1823" s="195" t="e">
        <f>TIMEVALUE(RTATimings[[#This Row],[Dep Tm Txt]])</f>
        <v>#VALUE!</v>
      </c>
      <c r="N18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24" spans="1:14" x14ac:dyDescent="0.35">
      <c r="A1824" s="113"/>
      <c r="B1824" s="119"/>
      <c r="C1824" s="119"/>
      <c r="D1824" s="185" t="e">
        <f>IF(ISBLANK(RTATimings[[#This Row],[Vehicle No.]]), VLOOKUP(RTATimings[[#This Row],[Rotation Group]], Table9[#All], 4, FALSE), VLOOKUP(RTATimings[[#This Row],[Vehicle No.]], VehLicense,2,FALSE))</f>
        <v>#N/A</v>
      </c>
      <c r="E1824" s="126"/>
      <c r="F1824" s="185" t="e">
        <f>VLOOKUP(RTATimings[[#This Row],[Route Code]], TrueRouteCodes[], 2, FALSE)</f>
        <v>#N/A</v>
      </c>
      <c r="H1824" s="194" t="str">
        <f>REPLACE(SUBSTITUTE(SUBSTITUTE(SUBSTITUTE(SUBSTITUTE(SUBSTITUTE(TRIM(RTATimings[[#This Row],[Dep Txt]]), ": ",":"), "a.m", "AM",1), "p.m", "PM"),"  AM"," AM"),"  PM", " PM"), 9,100,"")</f>
        <v/>
      </c>
      <c r="I1824" s="195" t="e">
        <f>TIMEVALUE(RTATimings[[#This Row],[Dep Tm Txt]])</f>
        <v>#VALUE!</v>
      </c>
      <c r="N18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25" spans="1:14" x14ac:dyDescent="0.35">
      <c r="A1825" s="113"/>
      <c r="B1825" s="119"/>
      <c r="C1825" s="119"/>
      <c r="D1825" s="185" t="e">
        <f>IF(ISBLANK(RTATimings[[#This Row],[Vehicle No.]]), VLOOKUP(RTATimings[[#This Row],[Rotation Group]], Table9[#All], 4, FALSE), VLOOKUP(RTATimings[[#This Row],[Vehicle No.]], VehLicense,2,FALSE))</f>
        <v>#N/A</v>
      </c>
      <c r="E1825" s="126"/>
      <c r="F1825" s="185" t="e">
        <f>VLOOKUP(RTATimings[[#This Row],[Route Code]], TrueRouteCodes[], 2, FALSE)</f>
        <v>#N/A</v>
      </c>
      <c r="H1825" s="194" t="str">
        <f>REPLACE(SUBSTITUTE(SUBSTITUTE(SUBSTITUTE(SUBSTITUTE(SUBSTITUTE(TRIM(RTATimings[[#This Row],[Dep Txt]]), ": ",":"), "a.m", "AM",1), "p.m", "PM"),"  AM"," AM"),"  PM", " PM"), 9,100,"")</f>
        <v/>
      </c>
      <c r="I1825" s="195" t="e">
        <f>TIMEVALUE(RTATimings[[#This Row],[Dep Tm Txt]])</f>
        <v>#VALUE!</v>
      </c>
      <c r="N18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26" spans="1:14" x14ac:dyDescent="0.35">
      <c r="A1826" s="113"/>
      <c r="B1826" s="119"/>
      <c r="C1826" s="119"/>
      <c r="D1826" s="185" t="e">
        <f>IF(ISBLANK(RTATimings[[#This Row],[Vehicle No.]]), VLOOKUP(RTATimings[[#This Row],[Rotation Group]], Table9[#All], 4, FALSE), VLOOKUP(RTATimings[[#This Row],[Vehicle No.]], VehLicense,2,FALSE))</f>
        <v>#N/A</v>
      </c>
      <c r="E1826" s="126"/>
      <c r="F1826" s="185" t="e">
        <f>VLOOKUP(RTATimings[[#This Row],[Route Code]], TrueRouteCodes[], 2, FALSE)</f>
        <v>#N/A</v>
      </c>
      <c r="H1826" s="194" t="str">
        <f>REPLACE(SUBSTITUTE(SUBSTITUTE(SUBSTITUTE(SUBSTITUTE(SUBSTITUTE(TRIM(RTATimings[[#This Row],[Dep Txt]]), ": ",":"), "a.m", "AM",1), "p.m", "PM"),"  AM"," AM"),"  PM", " PM"), 9,100,"")</f>
        <v/>
      </c>
      <c r="I1826" s="195" t="e">
        <f>TIMEVALUE(RTATimings[[#This Row],[Dep Tm Txt]])</f>
        <v>#VALUE!</v>
      </c>
      <c r="N18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27" spans="1:14" x14ac:dyDescent="0.35">
      <c r="A1827" s="113"/>
      <c r="B1827" s="119"/>
      <c r="C1827" s="119"/>
      <c r="D1827" s="185" t="e">
        <f>IF(ISBLANK(RTATimings[[#This Row],[Vehicle No.]]), VLOOKUP(RTATimings[[#This Row],[Rotation Group]], Table9[#All], 4, FALSE), VLOOKUP(RTATimings[[#This Row],[Vehicle No.]], VehLicense,2,FALSE))</f>
        <v>#N/A</v>
      </c>
      <c r="E1827" s="126"/>
      <c r="F1827" s="185" t="e">
        <f>VLOOKUP(RTATimings[[#This Row],[Route Code]], TrueRouteCodes[], 2, FALSE)</f>
        <v>#N/A</v>
      </c>
      <c r="H1827" s="194" t="str">
        <f>REPLACE(SUBSTITUTE(SUBSTITUTE(SUBSTITUTE(SUBSTITUTE(SUBSTITUTE(TRIM(RTATimings[[#This Row],[Dep Txt]]), ": ",":"), "a.m", "AM",1), "p.m", "PM"),"  AM"," AM"),"  PM", " PM"), 9,100,"")</f>
        <v/>
      </c>
      <c r="I1827" s="195" t="e">
        <f>TIMEVALUE(RTATimings[[#This Row],[Dep Tm Txt]])</f>
        <v>#VALUE!</v>
      </c>
      <c r="N18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28" spans="1:14" x14ac:dyDescent="0.35">
      <c r="A1828" s="113"/>
      <c r="B1828" s="119"/>
      <c r="C1828" s="119"/>
      <c r="D1828" s="185" t="e">
        <f>IF(ISBLANK(RTATimings[[#This Row],[Vehicle No.]]), VLOOKUP(RTATimings[[#This Row],[Rotation Group]], Table9[#All], 4, FALSE), VLOOKUP(RTATimings[[#This Row],[Vehicle No.]], VehLicense,2,FALSE))</f>
        <v>#N/A</v>
      </c>
      <c r="E1828" s="126"/>
      <c r="F1828" s="185" t="e">
        <f>VLOOKUP(RTATimings[[#This Row],[Route Code]], TrueRouteCodes[], 2, FALSE)</f>
        <v>#N/A</v>
      </c>
      <c r="H1828" s="194" t="str">
        <f>REPLACE(SUBSTITUTE(SUBSTITUTE(SUBSTITUTE(SUBSTITUTE(SUBSTITUTE(TRIM(RTATimings[[#This Row],[Dep Txt]]), ": ",":"), "a.m", "AM",1), "p.m", "PM"),"  AM"," AM"),"  PM", " PM"), 9,100,"")</f>
        <v/>
      </c>
      <c r="I1828" s="195" t="e">
        <f>TIMEVALUE(RTATimings[[#This Row],[Dep Tm Txt]])</f>
        <v>#VALUE!</v>
      </c>
      <c r="N18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29" spans="1:14" x14ac:dyDescent="0.35">
      <c r="A1829" s="113"/>
      <c r="B1829" s="119"/>
      <c r="C1829" s="119"/>
      <c r="D1829" s="185" t="e">
        <f>IF(ISBLANK(RTATimings[[#This Row],[Vehicle No.]]), VLOOKUP(RTATimings[[#This Row],[Rotation Group]], Table9[#All], 4, FALSE), VLOOKUP(RTATimings[[#This Row],[Vehicle No.]], VehLicense,2,FALSE))</f>
        <v>#N/A</v>
      </c>
      <c r="E1829" s="126"/>
      <c r="F1829" s="185" t="e">
        <f>VLOOKUP(RTATimings[[#This Row],[Route Code]], TrueRouteCodes[], 2, FALSE)</f>
        <v>#N/A</v>
      </c>
      <c r="H1829" s="194" t="str">
        <f>REPLACE(SUBSTITUTE(SUBSTITUTE(SUBSTITUTE(SUBSTITUTE(SUBSTITUTE(TRIM(RTATimings[[#This Row],[Dep Txt]]), ": ",":"), "a.m", "AM",1), "p.m", "PM"),"  AM"," AM"),"  PM", " PM"), 9,100,"")</f>
        <v/>
      </c>
      <c r="I1829" s="195" t="e">
        <f>TIMEVALUE(RTATimings[[#This Row],[Dep Tm Txt]])</f>
        <v>#VALUE!</v>
      </c>
      <c r="N18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30" spans="1:14" x14ac:dyDescent="0.35">
      <c r="A1830" s="113"/>
      <c r="B1830" s="119"/>
      <c r="C1830" s="119"/>
      <c r="D1830" s="185" t="e">
        <f>IF(ISBLANK(RTATimings[[#This Row],[Vehicle No.]]), VLOOKUP(RTATimings[[#This Row],[Rotation Group]], Table9[#All], 4, FALSE), VLOOKUP(RTATimings[[#This Row],[Vehicle No.]], VehLicense,2,FALSE))</f>
        <v>#N/A</v>
      </c>
      <c r="E1830" s="126"/>
      <c r="F1830" s="185" t="e">
        <f>VLOOKUP(RTATimings[[#This Row],[Route Code]], TrueRouteCodes[], 2, FALSE)</f>
        <v>#N/A</v>
      </c>
      <c r="H1830" s="194" t="str">
        <f>REPLACE(SUBSTITUTE(SUBSTITUTE(SUBSTITUTE(SUBSTITUTE(SUBSTITUTE(TRIM(RTATimings[[#This Row],[Dep Txt]]), ": ",":"), "a.m", "AM",1), "p.m", "PM"),"  AM"," AM"),"  PM", " PM"), 9,100,"")</f>
        <v/>
      </c>
      <c r="I1830" s="195" t="e">
        <f>TIMEVALUE(RTATimings[[#This Row],[Dep Tm Txt]])</f>
        <v>#VALUE!</v>
      </c>
      <c r="N18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31" spans="1:14" x14ac:dyDescent="0.35">
      <c r="A1831" s="113"/>
      <c r="B1831" s="119"/>
      <c r="C1831" s="119"/>
      <c r="D1831" s="185" t="e">
        <f>IF(ISBLANK(RTATimings[[#This Row],[Vehicle No.]]), VLOOKUP(RTATimings[[#This Row],[Rotation Group]], Table9[#All], 4, FALSE), VLOOKUP(RTATimings[[#This Row],[Vehicle No.]], VehLicense,2,FALSE))</f>
        <v>#N/A</v>
      </c>
      <c r="E1831" s="126"/>
      <c r="F1831" s="185" t="e">
        <f>VLOOKUP(RTATimings[[#This Row],[Route Code]], TrueRouteCodes[], 2, FALSE)</f>
        <v>#N/A</v>
      </c>
      <c r="H1831" s="194" t="str">
        <f>REPLACE(SUBSTITUTE(SUBSTITUTE(SUBSTITUTE(SUBSTITUTE(SUBSTITUTE(TRIM(RTATimings[[#This Row],[Dep Txt]]), ": ",":"), "a.m", "AM",1), "p.m", "PM"),"  AM"," AM"),"  PM", " PM"), 9,100,"")</f>
        <v/>
      </c>
      <c r="I1831" s="195" t="e">
        <f>TIMEVALUE(RTATimings[[#This Row],[Dep Tm Txt]])</f>
        <v>#VALUE!</v>
      </c>
      <c r="N18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32" spans="1:14" x14ac:dyDescent="0.35">
      <c r="A1832" s="113"/>
      <c r="B1832" s="119"/>
      <c r="C1832" s="119"/>
      <c r="D1832" s="185" t="e">
        <f>IF(ISBLANK(RTATimings[[#This Row],[Vehicle No.]]), VLOOKUP(RTATimings[[#This Row],[Rotation Group]], Table9[#All], 4, FALSE), VLOOKUP(RTATimings[[#This Row],[Vehicle No.]], VehLicense,2,FALSE))</f>
        <v>#N/A</v>
      </c>
      <c r="E1832" s="126"/>
      <c r="F1832" s="185" t="e">
        <f>VLOOKUP(RTATimings[[#This Row],[Route Code]], TrueRouteCodes[], 2, FALSE)</f>
        <v>#N/A</v>
      </c>
      <c r="H1832" s="194" t="str">
        <f>REPLACE(SUBSTITUTE(SUBSTITUTE(SUBSTITUTE(SUBSTITUTE(SUBSTITUTE(TRIM(RTATimings[[#This Row],[Dep Txt]]), ": ",":"), "a.m", "AM",1), "p.m", "PM"),"  AM"," AM"),"  PM", " PM"), 9,100,"")</f>
        <v/>
      </c>
      <c r="I1832" s="195" t="e">
        <f>TIMEVALUE(RTATimings[[#This Row],[Dep Tm Txt]])</f>
        <v>#VALUE!</v>
      </c>
      <c r="N18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33" spans="1:14" x14ac:dyDescent="0.35">
      <c r="A1833" s="113"/>
      <c r="B1833" s="119"/>
      <c r="C1833" s="119"/>
      <c r="D1833" s="185" t="e">
        <f>IF(ISBLANK(RTATimings[[#This Row],[Vehicle No.]]), VLOOKUP(RTATimings[[#This Row],[Rotation Group]], Table9[#All], 4, FALSE), VLOOKUP(RTATimings[[#This Row],[Vehicle No.]], VehLicense,2,FALSE))</f>
        <v>#N/A</v>
      </c>
      <c r="E1833" s="126"/>
      <c r="F1833" s="185" t="e">
        <f>VLOOKUP(RTATimings[[#This Row],[Route Code]], TrueRouteCodes[], 2, FALSE)</f>
        <v>#N/A</v>
      </c>
      <c r="H1833" s="194" t="str">
        <f>REPLACE(SUBSTITUTE(SUBSTITUTE(SUBSTITUTE(SUBSTITUTE(SUBSTITUTE(TRIM(RTATimings[[#This Row],[Dep Txt]]), ": ",":"), "a.m", "AM",1), "p.m", "PM"),"  AM"," AM"),"  PM", " PM"), 9,100,"")</f>
        <v/>
      </c>
      <c r="I1833" s="195" t="e">
        <f>TIMEVALUE(RTATimings[[#This Row],[Dep Tm Txt]])</f>
        <v>#VALUE!</v>
      </c>
      <c r="N18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34" spans="1:14" x14ac:dyDescent="0.35">
      <c r="A1834" s="113"/>
      <c r="B1834" s="119"/>
      <c r="C1834" s="119"/>
      <c r="D1834" s="185" t="e">
        <f>IF(ISBLANK(RTATimings[[#This Row],[Vehicle No.]]), VLOOKUP(RTATimings[[#This Row],[Rotation Group]], Table9[#All], 4, FALSE), VLOOKUP(RTATimings[[#This Row],[Vehicle No.]], VehLicense,2,FALSE))</f>
        <v>#N/A</v>
      </c>
      <c r="E1834" s="126"/>
      <c r="F1834" s="185" t="e">
        <f>VLOOKUP(RTATimings[[#This Row],[Route Code]], TrueRouteCodes[], 2, FALSE)</f>
        <v>#N/A</v>
      </c>
      <c r="H1834" s="194" t="str">
        <f>REPLACE(SUBSTITUTE(SUBSTITUTE(SUBSTITUTE(SUBSTITUTE(SUBSTITUTE(TRIM(RTATimings[[#This Row],[Dep Txt]]), ": ",":"), "a.m", "AM",1), "p.m", "PM"),"  AM"," AM"),"  PM", " PM"), 9,100,"")</f>
        <v/>
      </c>
      <c r="I1834" s="195" t="e">
        <f>TIMEVALUE(RTATimings[[#This Row],[Dep Tm Txt]])</f>
        <v>#VALUE!</v>
      </c>
      <c r="N18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35" spans="1:14" x14ac:dyDescent="0.35">
      <c r="A1835" s="113"/>
      <c r="B1835" s="119"/>
      <c r="C1835" s="119"/>
      <c r="D1835" s="185" t="e">
        <f>IF(ISBLANK(RTATimings[[#This Row],[Vehicle No.]]), VLOOKUP(RTATimings[[#This Row],[Rotation Group]], Table9[#All], 4, FALSE), VLOOKUP(RTATimings[[#This Row],[Vehicle No.]], VehLicense,2,FALSE))</f>
        <v>#N/A</v>
      </c>
      <c r="E1835" s="126"/>
      <c r="F1835" s="185" t="e">
        <f>VLOOKUP(RTATimings[[#This Row],[Route Code]], TrueRouteCodes[], 2, FALSE)</f>
        <v>#N/A</v>
      </c>
      <c r="H1835" s="194" t="str">
        <f>REPLACE(SUBSTITUTE(SUBSTITUTE(SUBSTITUTE(SUBSTITUTE(SUBSTITUTE(TRIM(RTATimings[[#This Row],[Dep Txt]]), ": ",":"), "a.m", "AM",1), "p.m", "PM"),"  AM"," AM"),"  PM", " PM"), 9,100,"")</f>
        <v/>
      </c>
      <c r="I1835" s="195" t="e">
        <f>TIMEVALUE(RTATimings[[#This Row],[Dep Tm Txt]])</f>
        <v>#VALUE!</v>
      </c>
      <c r="N18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36" spans="1:14" x14ac:dyDescent="0.35">
      <c r="A1836" s="113"/>
      <c r="B1836" s="119"/>
      <c r="C1836" s="119"/>
      <c r="D1836" s="185" t="e">
        <f>IF(ISBLANK(RTATimings[[#This Row],[Vehicle No.]]), VLOOKUP(RTATimings[[#This Row],[Rotation Group]], Table9[#All], 4, FALSE), VLOOKUP(RTATimings[[#This Row],[Vehicle No.]], VehLicense,2,FALSE))</f>
        <v>#N/A</v>
      </c>
      <c r="E1836" s="126"/>
      <c r="F1836" s="185" t="e">
        <f>VLOOKUP(RTATimings[[#This Row],[Route Code]], TrueRouteCodes[], 2, FALSE)</f>
        <v>#N/A</v>
      </c>
      <c r="H1836" s="194" t="str">
        <f>REPLACE(SUBSTITUTE(SUBSTITUTE(SUBSTITUTE(SUBSTITUTE(SUBSTITUTE(TRIM(RTATimings[[#This Row],[Dep Txt]]), ": ",":"), "a.m", "AM",1), "p.m", "PM"),"  AM"," AM"),"  PM", " PM"), 9,100,"")</f>
        <v/>
      </c>
      <c r="I1836" s="195" t="e">
        <f>TIMEVALUE(RTATimings[[#This Row],[Dep Tm Txt]])</f>
        <v>#VALUE!</v>
      </c>
      <c r="N18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37" spans="1:14" x14ac:dyDescent="0.35">
      <c r="A1837" s="113"/>
      <c r="B1837" s="119"/>
      <c r="C1837" s="119"/>
      <c r="D1837" s="185" t="e">
        <f>IF(ISBLANK(RTATimings[[#This Row],[Vehicle No.]]), VLOOKUP(RTATimings[[#This Row],[Rotation Group]], Table9[#All], 4, FALSE), VLOOKUP(RTATimings[[#This Row],[Vehicle No.]], VehLicense,2,FALSE))</f>
        <v>#N/A</v>
      </c>
      <c r="E1837" s="126"/>
      <c r="F1837" s="185" t="e">
        <f>VLOOKUP(RTATimings[[#This Row],[Route Code]], TrueRouteCodes[], 2, FALSE)</f>
        <v>#N/A</v>
      </c>
      <c r="H1837" s="194" t="str">
        <f>REPLACE(SUBSTITUTE(SUBSTITUTE(SUBSTITUTE(SUBSTITUTE(SUBSTITUTE(TRIM(RTATimings[[#This Row],[Dep Txt]]), ": ",":"), "a.m", "AM",1), "p.m", "PM"),"  AM"," AM"),"  PM", " PM"), 9,100,"")</f>
        <v/>
      </c>
      <c r="I1837" s="195" t="e">
        <f>TIMEVALUE(RTATimings[[#This Row],[Dep Tm Txt]])</f>
        <v>#VALUE!</v>
      </c>
      <c r="N18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38" spans="1:14" x14ac:dyDescent="0.35">
      <c r="A1838" s="113"/>
      <c r="B1838" s="119"/>
      <c r="C1838" s="119"/>
      <c r="D1838" s="185" t="e">
        <f>IF(ISBLANK(RTATimings[[#This Row],[Vehicle No.]]), VLOOKUP(RTATimings[[#This Row],[Rotation Group]], Table9[#All], 4, FALSE), VLOOKUP(RTATimings[[#This Row],[Vehicle No.]], VehLicense,2,FALSE))</f>
        <v>#N/A</v>
      </c>
      <c r="E1838" s="126"/>
      <c r="F1838" s="185" t="e">
        <f>VLOOKUP(RTATimings[[#This Row],[Route Code]], TrueRouteCodes[], 2, FALSE)</f>
        <v>#N/A</v>
      </c>
      <c r="H1838" s="194" t="str">
        <f>REPLACE(SUBSTITUTE(SUBSTITUTE(SUBSTITUTE(SUBSTITUTE(SUBSTITUTE(TRIM(RTATimings[[#This Row],[Dep Txt]]), ": ",":"), "a.m", "AM",1), "p.m", "PM"),"  AM"," AM"),"  PM", " PM"), 9,100,"")</f>
        <v/>
      </c>
      <c r="I1838" s="195" t="e">
        <f>TIMEVALUE(RTATimings[[#This Row],[Dep Tm Txt]])</f>
        <v>#VALUE!</v>
      </c>
      <c r="N18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39" spans="1:14" x14ac:dyDescent="0.35">
      <c r="A1839" s="113"/>
      <c r="B1839" s="119"/>
      <c r="C1839" s="119"/>
      <c r="D1839" s="185" t="e">
        <f>IF(ISBLANK(RTATimings[[#This Row],[Vehicle No.]]), VLOOKUP(RTATimings[[#This Row],[Rotation Group]], Table9[#All], 4, FALSE), VLOOKUP(RTATimings[[#This Row],[Vehicle No.]], VehLicense,2,FALSE))</f>
        <v>#N/A</v>
      </c>
      <c r="E1839" s="126"/>
      <c r="F1839" s="185" t="e">
        <f>VLOOKUP(RTATimings[[#This Row],[Route Code]], TrueRouteCodes[], 2, FALSE)</f>
        <v>#N/A</v>
      </c>
      <c r="H1839" s="194" t="str">
        <f>REPLACE(SUBSTITUTE(SUBSTITUTE(SUBSTITUTE(SUBSTITUTE(SUBSTITUTE(TRIM(RTATimings[[#This Row],[Dep Txt]]), ": ",":"), "a.m", "AM",1), "p.m", "PM"),"  AM"," AM"),"  PM", " PM"), 9,100,"")</f>
        <v/>
      </c>
      <c r="I1839" s="195" t="e">
        <f>TIMEVALUE(RTATimings[[#This Row],[Dep Tm Txt]])</f>
        <v>#VALUE!</v>
      </c>
      <c r="N18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40" spans="1:14" x14ac:dyDescent="0.35">
      <c r="A1840" s="113"/>
      <c r="B1840" s="119"/>
      <c r="C1840" s="119"/>
      <c r="D1840" s="185" t="e">
        <f>IF(ISBLANK(RTATimings[[#This Row],[Vehicle No.]]), VLOOKUP(RTATimings[[#This Row],[Rotation Group]], Table9[#All], 4, FALSE), VLOOKUP(RTATimings[[#This Row],[Vehicle No.]], VehLicense,2,FALSE))</f>
        <v>#N/A</v>
      </c>
      <c r="E1840" s="126"/>
      <c r="F1840" s="185" t="e">
        <f>VLOOKUP(RTATimings[[#This Row],[Route Code]], TrueRouteCodes[], 2, FALSE)</f>
        <v>#N/A</v>
      </c>
      <c r="H1840" s="194" t="str">
        <f>REPLACE(SUBSTITUTE(SUBSTITUTE(SUBSTITUTE(SUBSTITUTE(SUBSTITUTE(TRIM(RTATimings[[#This Row],[Dep Txt]]), ": ",":"), "a.m", "AM",1), "p.m", "PM"),"  AM"," AM"),"  PM", " PM"), 9,100,"")</f>
        <v/>
      </c>
      <c r="I1840" s="195" t="e">
        <f>TIMEVALUE(RTATimings[[#This Row],[Dep Tm Txt]])</f>
        <v>#VALUE!</v>
      </c>
      <c r="N18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41" spans="1:14" x14ac:dyDescent="0.35">
      <c r="A1841" s="113"/>
      <c r="B1841" s="119"/>
      <c r="C1841" s="119"/>
      <c r="D1841" s="185" t="e">
        <f>IF(ISBLANK(RTATimings[[#This Row],[Vehicle No.]]), VLOOKUP(RTATimings[[#This Row],[Rotation Group]], Table9[#All], 4, FALSE), VLOOKUP(RTATimings[[#This Row],[Vehicle No.]], VehLicense,2,FALSE))</f>
        <v>#N/A</v>
      </c>
      <c r="E1841" s="126"/>
      <c r="F1841" s="185" t="e">
        <f>VLOOKUP(RTATimings[[#This Row],[Route Code]], TrueRouteCodes[], 2, FALSE)</f>
        <v>#N/A</v>
      </c>
      <c r="H1841" s="194" t="str">
        <f>REPLACE(SUBSTITUTE(SUBSTITUTE(SUBSTITUTE(SUBSTITUTE(SUBSTITUTE(TRIM(RTATimings[[#This Row],[Dep Txt]]), ": ",":"), "a.m", "AM",1), "p.m", "PM"),"  AM"," AM"),"  PM", " PM"), 9,100,"")</f>
        <v/>
      </c>
      <c r="I1841" s="195" t="e">
        <f>TIMEVALUE(RTATimings[[#This Row],[Dep Tm Txt]])</f>
        <v>#VALUE!</v>
      </c>
      <c r="N18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42" spans="1:14" x14ac:dyDescent="0.35">
      <c r="A1842" s="113"/>
      <c r="B1842" s="119"/>
      <c r="C1842" s="119"/>
      <c r="D1842" s="185" t="e">
        <f>IF(ISBLANK(RTATimings[[#This Row],[Vehicle No.]]), VLOOKUP(RTATimings[[#This Row],[Rotation Group]], Table9[#All], 4, FALSE), VLOOKUP(RTATimings[[#This Row],[Vehicle No.]], VehLicense,2,FALSE))</f>
        <v>#N/A</v>
      </c>
      <c r="E1842" s="126"/>
      <c r="F1842" s="185" t="e">
        <f>VLOOKUP(RTATimings[[#This Row],[Route Code]], TrueRouteCodes[], 2, FALSE)</f>
        <v>#N/A</v>
      </c>
      <c r="H1842" s="194" t="str">
        <f>REPLACE(SUBSTITUTE(SUBSTITUTE(SUBSTITUTE(SUBSTITUTE(SUBSTITUTE(TRIM(RTATimings[[#This Row],[Dep Txt]]), ": ",":"), "a.m", "AM",1), "p.m", "PM"),"  AM"," AM"),"  PM", " PM"), 9,100,"")</f>
        <v/>
      </c>
      <c r="I1842" s="195" t="e">
        <f>TIMEVALUE(RTATimings[[#This Row],[Dep Tm Txt]])</f>
        <v>#VALUE!</v>
      </c>
      <c r="N18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43" spans="1:14" x14ac:dyDescent="0.35">
      <c r="A1843" s="113"/>
      <c r="B1843" s="119"/>
      <c r="C1843" s="119"/>
      <c r="D1843" s="185" t="e">
        <f>IF(ISBLANK(RTATimings[[#This Row],[Vehicle No.]]), VLOOKUP(RTATimings[[#This Row],[Rotation Group]], Table9[#All], 4, FALSE), VLOOKUP(RTATimings[[#This Row],[Vehicle No.]], VehLicense,2,FALSE))</f>
        <v>#N/A</v>
      </c>
      <c r="E1843" s="126"/>
      <c r="F1843" s="185" t="e">
        <f>VLOOKUP(RTATimings[[#This Row],[Route Code]], TrueRouteCodes[], 2, FALSE)</f>
        <v>#N/A</v>
      </c>
      <c r="H1843" s="194" t="str">
        <f>REPLACE(SUBSTITUTE(SUBSTITUTE(SUBSTITUTE(SUBSTITUTE(SUBSTITUTE(TRIM(RTATimings[[#This Row],[Dep Txt]]), ": ",":"), "a.m", "AM",1), "p.m", "PM"),"  AM"," AM"),"  PM", " PM"), 9,100,"")</f>
        <v/>
      </c>
      <c r="I1843" s="195" t="e">
        <f>TIMEVALUE(RTATimings[[#This Row],[Dep Tm Txt]])</f>
        <v>#VALUE!</v>
      </c>
      <c r="N18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44" spans="1:14" x14ac:dyDescent="0.35">
      <c r="A1844" s="113"/>
      <c r="B1844" s="119"/>
      <c r="C1844" s="119"/>
      <c r="D1844" s="185" t="e">
        <f>IF(ISBLANK(RTATimings[[#This Row],[Vehicle No.]]), VLOOKUP(RTATimings[[#This Row],[Rotation Group]], Table9[#All], 4, FALSE), VLOOKUP(RTATimings[[#This Row],[Vehicle No.]], VehLicense,2,FALSE))</f>
        <v>#N/A</v>
      </c>
      <c r="E1844" s="126"/>
      <c r="F1844" s="185" t="e">
        <f>VLOOKUP(RTATimings[[#This Row],[Route Code]], TrueRouteCodes[], 2, FALSE)</f>
        <v>#N/A</v>
      </c>
      <c r="H1844" s="194" t="str">
        <f>REPLACE(SUBSTITUTE(SUBSTITUTE(SUBSTITUTE(SUBSTITUTE(SUBSTITUTE(TRIM(RTATimings[[#This Row],[Dep Txt]]), ": ",":"), "a.m", "AM",1), "p.m", "PM"),"  AM"," AM"),"  PM", " PM"), 9,100,"")</f>
        <v/>
      </c>
      <c r="I1844" s="195" t="e">
        <f>TIMEVALUE(RTATimings[[#This Row],[Dep Tm Txt]])</f>
        <v>#VALUE!</v>
      </c>
      <c r="N18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45" spans="1:14" x14ac:dyDescent="0.35">
      <c r="A1845" s="113"/>
      <c r="B1845" s="119"/>
      <c r="C1845" s="119"/>
      <c r="D1845" s="185" t="e">
        <f>IF(ISBLANK(RTATimings[[#This Row],[Vehicle No.]]), VLOOKUP(RTATimings[[#This Row],[Rotation Group]], Table9[#All], 4, FALSE), VLOOKUP(RTATimings[[#This Row],[Vehicle No.]], VehLicense,2,FALSE))</f>
        <v>#N/A</v>
      </c>
      <c r="E1845" s="126"/>
      <c r="F1845" s="185" t="e">
        <f>VLOOKUP(RTATimings[[#This Row],[Route Code]], TrueRouteCodes[], 2, FALSE)</f>
        <v>#N/A</v>
      </c>
      <c r="H1845" s="194" t="str">
        <f>REPLACE(SUBSTITUTE(SUBSTITUTE(SUBSTITUTE(SUBSTITUTE(SUBSTITUTE(TRIM(RTATimings[[#This Row],[Dep Txt]]), ": ",":"), "a.m", "AM",1), "p.m", "PM"),"  AM"," AM"),"  PM", " PM"), 9,100,"")</f>
        <v/>
      </c>
      <c r="I1845" s="195" t="e">
        <f>TIMEVALUE(RTATimings[[#This Row],[Dep Tm Txt]])</f>
        <v>#VALUE!</v>
      </c>
      <c r="N18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46" spans="1:14" x14ac:dyDescent="0.35">
      <c r="A1846" s="113"/>
      <c r="B1846" s="119"/>
      <c r="C1846" s="119"/>
      <c r="D1846" s="185" t="e">
        <f>IF(ISBLANK(RTATimings[[#This Row],[Vehicle No.]]), VLOOKUP(RTATimings[[#This Row],[Rotation Group]], Table9[#All], 4, FALSE), VLOOKUP(RTATimings[[#This Row],[Vehicle No.]], VehLicense,2,FALSE))</f>
        <v>#N/A</v>
      </c>
      <c r="E1846" s="126"/>
      <c r="F1846" s="185" t="e">
        <f>VLOOKUP(RTATimings[[#This Row],[Route Code]], TrueRouteCodes[], 2, FALSE)</f>
        <v>#N/A</v>
      </c>
      <c r="H1846" s="194" t="str">
        <f>REPLACE(SUBSTITUTE(SUBSTITUTE(SUBSTITUTE(SUBSTITUTE(SUBSTITUTE(TRIM(RTATimings[[#This Row],[Dep Txt]]), ": ",":"), "a.m", "AM",1), "p.m", "PM"),"  AM"," AM"),"  PM", " PM"), 9,100,"")</f>
        <v/>
      </c>
      <c r="I1846" s="195" t="e">
        <f>TIMEVALUE(RTATimings[[#This Row],[Dep Tm Txt]])</f>
        <v>#VALUE!</v>
      </c>
      <c r="N18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47" spans="1:14" x14ac:dyDescent="0.35">
      <c r="A1847" s="113"/>
      <c r="B1847" s="119"/>
      <c r="C1847" s="119"/>
      <c r="D1847" s="185" t="e">
        <f>IF(ISBLANK(RTATimings[[#This Row],[Vehicle No.]]), VLOOKUP(RTATimings[[#This Row],[Rotation Group]], Table9[#All], 4, FALSE), VLOOKUP(RTATimings[[#This Row],[Vehicle No.]], VehLicense,2,FALSE))</f>
        <v>#N/A</v>
      </c>
      <c r="E1847" s="126"/>
      <c r="F1847" s="185" t="e">
        <f>VLOOKUP(RTATimings[[#This Row],[Route Code]], TrueRouteCodes[], 2, FALSE)</f>
        <v>#N/A</v>
      </c>
      <c r="H1847" s="194" t="str">
        <f>REPLACE(SUBSTITUTE(SUBSTITUTE(SUBSTITUTE(SUBSTITUTE(SUBSTITUTE(TRIM(RTATimings[[#This Row],[Dep Txt]]), ": ",":"), "a.m", "AM",1), "p.m", "PM"),"  AM"," AM"),"  PM", " PM"), 9,100,"")</f>
        <v/>
      </c>
      <c r="I1847" s="195" t="e">
        <f>TIMEVALUE(RTATimings[[#This Row],[Dep Tm Txt]])</f>
        <v>#VALUE!</v>
      </c>
      <c r="N18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48" spans="1:14" x14ac:dyDescent="0.35">
      <c r="A1848" s="113"/>
      <c r="B1848" s="119"/>
      <c r="C1848" s="119"/>
      <c r="D1848" s="185" t="e">
        <f>IF(ISBLANK(RTATimings[[#This Row],[Vehicle No.]]), VLOOKUP(RTATimings[[#This Row],[Rotation Group]], Table9[#All], 4, FALSE), VLOOKUP(RTATimings[[#This Row],[Vehicle No.]], VehLicense,2,FALSE))</f>
        <v>#N/A</v>
      </c>
      <c r="E1848" s="126"/>
      <c r="F1848" s="185" t="e">
        <f>VLOOKUP(RTATimings[[#This Row],[Route Code]], TrueRouteCodes[], 2, FALSE)</f>
        <v>#N/A</v>
      </c>
      <c r="H1848" s="194" t="str">
        <f>REPLACE(SUBSTITUTE(SUBSTITUTE(SUBSTITUTE(SUBSTITUTE(SUBSTITUTE(TRIM(RTATimings[[#This Row],[Dep Txt]]), ": ",":"), "a.m", "AM",1), "p.m", "PM"),"  AM"," AM"),"  PM", " PM"), 9,100,"")</f>
        <v/>
      </c>
      <c r="I1848" s="195" t="e">
        <f>TIMEVALUE(RTATimings[[#This Row],[Dep Tm Txt]])</f>
        <v>#VALUE!</v>
      </c>
      <c r="N18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49" spans="1:14" x14ac:dyDescent="0.35">
      <c r="A1849" s="113"/>
      <c r="B1849" s="119"/>
      <c r="C1849" s="119"/>
      <c r="D1849" s="185" t="e">
        <f>IF(ISBLANK(RTATimings[[#This Row],[Vehicle No.]]), VLOOKUP(RTATimings[[#This Row],[Rotation Group]], Table9[#All], 4, FALSE), VLOOKUP(RTATimings[[#This Row],[Vehicle No.]], VehLicense,2,FALSE))</f>
        <v>#N/A</v>
      </c>
      <c r="E1849" s="126"/>
      <c r="F1849" s="185" t="e">
        <f>VLOOKUP(RTATimings[[#This Row],[Route Code]], TrueRouteCodes[], 2, FALSE)</f>
        <v>#N/A</v>
      </c>
      <c r="H1849" s="194" t="str">
        <f>REPLACE(SUBSTITUTE(SUBSTITUTE(SUBSTITUTE(SUBSTITUTE(SUBSTITUTE(TRIM(RTATimings[[#This Row],[Dep Txt]]), ": ",":"), "a.m", "AM",1), "p.m", "PM"),"  AM"," AM"),"  PM", " PM"), 9,100,"")</f>
        <v/>
      </c>
      <c r="I1849" s="195" t="e">
        <f>TIMEVALUE(RTATimings[[#This Row],[Dep Tm Txt]])</f>
        <v>#VALUE!</v>
      </c>
      <c r="N18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50" spans="1:14" x14ac:dyDescent="0.35">
      <c r="A1850" s="113"/>
      <c r="B1850" s="119"/>
      <c r="C1850" s="119"/>
      <c r="D1850" s="185" t="e">
        <f>IF(ISBLANK(RTATimings[[#This Row],[Vehicle No.]]), VLOOKUP(RTATimings[[#This Row],[Rotation Group]], Table9[#All], 4, FALSE), VLOOKUP(RTATimings[[#This Row],[Vehicle No.]], VehLicense,2,FALSE))</f>
        <v>#N/A</v>
      </c>
      <c r="E1850" s="126"/>
      <c r="F1850" s="185" t="e">
        <f>VLOOKUP(RTATimings[[#This Row],[Route Code]], TrueRouteCodes[], 2, FALSE)</f>
        <v>#N/A</v>
      </c>
      <c r="H1850" s="194" t="str">
        <f>REPLACE(SUBSTITUTE(SUBSTITUTE(SUBSTITUTE(SUBSTITUTE(SUBSTITUTE(TRIM(RTATimings[[#This Row],[Dep Txt]]), ": ",":"), "a.m", "AM",1), "p.m", "PM"),"  AM"," AM"),"  PM", " PM"), 9,100,"")</f>
        <v/>
      </c>
      <c r="I1850" s="195" t="e">
        <f>TIMEVALUE(RTATimings[[#This Row],[Dep Tm Txt]])</f>
        <v>#VALUE!</v>
      </c>
      <c r="N18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51" spans="1:14" x14ac:dyDescent="0.35">
      <c r="A1851" s="113"/>
      <c r="B1851" s="119"/>
      <c r="C1851" s="119"/>
      <c r="D1851" s="185" t="e">
        <f>IF(ISBLANK(RTATimings[[#This Row],[Vehicle No.]]), VLOOKUP(RTATimings[[#This Row],[Rotation Group]], Table9[#All], 4, FALSE), VLOOKUP(RTATimings[[#This Row],[Vehicle No.]], VehLicense,2,FALSE))</f>
        <v>#N/A</v>
      </c>
      <c r="E1851" s="126"/>
      <c r="F1851" s="185" t="e">
        <f>VLOOKUP(RTATimings[[#This Row],[Route Code]], TrueRouteCodes[], 2, FALSE)</f>
        <v>#N/A</v>
      </c>
      <c r="H1851" s="194" t="str">
        <f>REPLACE(SUBSTITUTE(SUBSTITUTE(SUBSTITUTE(SUBSTITUTE(SUBSTITUTE(TRIM(RTATimings[[#This Row],[Dep Txt]]), ": ",":"), "a.m", "AM",1), "p.m", "PM"),"  AM"," AM"),"  PM", " PM"), 9,100,"")</f>
        <v/>
      </c>
      <c r="I1851" s="195" t="e">
        <f>TIMEVALUE(RTATimings[[#This Row],[Dep Tm Txt]])</f>
        <v>#VALUE!</v>
      </c>
      <c r="N18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52" spans="1:14" x14ac:dyDescent="0.35">
      <c r="A1852" s="113"/>
      <c r="B1852" s="119"/>
      <c r="C1852" s="119"/>
      <c r="D1852" s="185" t="e">
        <f>IF(ISBLANK(RTATimings[[#This Row],[Vehicle No.]]), VLOOKUP(RTATimings[[#This Row],[Rotation Group]], Table9[#All], 4, FALSE), VLOOKUP(RTATimings[[#This Row],[Vehicle No.]], VehLicense,2,FALSE))</f>
        <v>#N/A</v>
      </c>
      <c r="E1852" s="126"/>
      <c r="F1852" s="185" t="e">
        <f>VLOOKUP(RTATimings[[#This Row],[Route Code]], TrueRouteCodes[], 2, FALSE)</f>
        <v>#N/A</v>
      </c>
      <c r="H1852" s="194" t="str">
        <f>REPLACE(SUBSTITUTE(SUBSTITUTE(SUBSTITUTE(SUBSTITUTE(SUBSTITUTE(TRIM(RTATimings[[#This Row],[Dep Txt]]), ": ",":"), "a.m", "AM",1), "p.m", "PM"),"  AM"," AM"),"  PM", " PM"), 9,100,"")</f>
        <v/>
      </c>
      <c r="I1852" s="195" t="e">
        <f>TIMEVALUE(RTATimings[[#This Row],[Dep Tm Txt]])</f>
        <v>#VALUE!</v>
      </c>
      <c r="N18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53" spans="1:14" x14ac:dyDescent="0.35">
      <c r="A1853" s="113"/>
      <c r="B1853" s="119"/>
      <c r="C1853" s="119"/>
      <c r="D1853" s="185" t="e">
        <f>IF(ISBLANK(RTATimings[[#This Row],[Vehicle No.]]), VLOOKUP(RTATimings[[#This Row],[Rotation Group]], Table9[#All], 4, FALSE), VLOOKUP(RTATimings[[#This Row],[Vehicle No.]], VehLicense,2,FALSE))</f>
        <v>#N/A</v>
      </c>
      <c r="E1853" s="126"/>
      <c r="F1853" s="185" t="e">
        <f>VLOOKUP(RTATimings[[#This Row],[Route Code]], TrueRouteCodes[], 2, FALSE)</f>
        <v>#N/A</v>
      </c>
      <c r="H1853" s="194" t="str">
        <f>REPLACE(SUBSTITUTE(SUBSTITUTE(SUBSTITUTE(SUBSTITUTE(SUBSTITUTE(TRIM(RTATimings[[#This Row],[Dep Txt]]), ": ",":"), "a.m", "AM",1), "p.m", "PM"),"  AM"," AM"),"  PM", " PM"), 9,100,"")</f>
        <v/>
      </c>
      <c r="I1853" s="195" t="e">
        <f>TIMEVALUE(RTATimings[[#This Row],[Dep Tm Txt]])</f>
        <v>#VALUE!</v>
      </c>
      <c r="N18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54" spans="1:14" x14ac:dyDescent="0.35">
      <c r="A1854" s="113"/>
      <c r="B1854" s="119"/>
      <c r="C1854" s="119"/>
      <c r="D1854" s="185" t="e">
        <f>IF(ISBLANK(RTATimings[[#This Row],[Vehicle No.]]), VLOOKUP(RTATimings[[#This Row],[Rotation Group]], Table9[#All], 4, FALSE), VLOOKUP(RTATimings[[#This Row],[Vehicle No.]], VehLicense,2,FALSE))</f>
        <v>#N/A</v>
      </c>
      <c r="E1854" s="126"/>
      <c r="F1854" s="185" t="e">
        <f>VLOOKUP(RTATimings[[#This Row],[Route Code]], TrueRouteCodes[], 2, FALSE)</f>
        <v>#N/A</v>
      </c>
      <c r="H1854" s="194" t="str">
        <f>REPLACE(SUBSTITUTE(SUBSTITUTE(SUBSTITUTE(SUBSTITUTE(SUBSTITUTE(TRIM(RTATimings[[#This Row],[Dep Txt]]), ": ",":"), "a.m", "AM",1), "p.m", "PM"),"  AM"," AM"),"  PM", " PM"), 9,100,"")</f>
        <v/>
      </c>
      <c r="I1854" s="195" t="e">
        <f>TIMEVALUE(RTATimings[[#This Row],[Dep Tm Txt]])</f>
        <v>#VALUE!</v>
      </c>
      <c r="N18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55" spans="1:14" x14ac:dyDescent="0.35">
      <c r="A1855" s="113"/>
      <c r="B1855" s="119"/>
      <c r="C1855" s="119"/>
      <c r="D1855" s="185" t="e">
        <f>IF(ISBLANK(RTATimings[[#This Row],[Vehicle No.]]), VLOOKUP(RTATimings[[#This Row],[Rotation Group]], Table9[#All], 4, FALSE), VLOOKUP(RTATimings[[#This Row],[Vehicle No.]], VehLicense,2,FALSE))</f>
        <v>#N/A</v>
      </c>
      <c r="E1855" s="126"/>
      <c r="F1855" s="185" t="e">
        <f>VLOOKUP(RTATimings[[#This Row],[Route Code]], TrueRouteCodes[], 2, FALSE)</f>
        <v>#N/A</v>
      </c>
      <c r="H1855" s="194" t="str">
        <f>REPLACE(SUBSTITUTE(SUBSTITUTE(SUBSTITUTE(SUBSTITUTE(SUBSTITUTE(TRIM(RTATimings[[#This Row],[Dep Txt]]), ": ",":"), "a.m", "AM",1), "p.m", "PM"),"  AM"," AM"),"  PM", " PM"), 9,100,"")</f>
        <v/>
      </c>
      <c r="I1855" s="195" t="e">
        <f>TIMEVALUE(RTATimings[[#This Row],[Dep Tm Txt]])</f>
        <v>#VALUE!</v>
      </c>
      <c r="N18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56" spans="1:14" x14ac:dyDescent="0.35">
      <c r="A1856" s="113"/>
      <c r="B1856" s="119"/>
      <c r="C1856" s="119"/>
      <c r="D1856" s="185" t="e">
        <f>IF(ISBLANK(RTATimings[[#This Row],[Vehicle No.]]), VLOOKUP(RTATimings[[#This Row],[Rotation Group]], Table9[#All], 4, FALSE), VLOOKUP(RTATimings[[#This Row],[Vehicle No.]], VehLicense,2,FALSE))</f>
        <v>#N/A</v>
      </c>
      <c r="E1856" s="126"/>
      <c r="F1856" s="185" t="e">
        <f>VLOOKUP(RTATimings[[#This Row],[Route Code]], TrueRouteCodes[], 2, FALSE)</f>
        <v>#N/A</v>
      </c>
      <c r="H1856" s="194" t="str">
        <f>REPLACE(SUBSTITUTE(SUBSTITUTE(SUBSTITUTE(SUBSTITUTE(SUBSTITUTE(TRIM(RTATimings[[#This Row],[Dep Txt]]), ": ",":"), "a.m", "AM",1), "p.m", "PM"),"  AM"," AM"),"  PM", " PM"), 9,100,"")</f>
        <v/>
      </c>
      <c r="I1856" s="195" t="e">
        <f>TIMEVALUE(RTATimings[[#This Row],[Dep Tm Txt]])</f>
        <v>#VALUE!</v>
      </c>
      <c r="N18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57" spans="1:14" x14ac:dyDescent="0.35">
      <c r="A1857" s="113"/>
      <c r="B1857" s="119"/>
      <c r="C1857" s="119"/>
      <c r="D1857" s="185" t="e">
        <f>IF(ISBLANK(RTATimings[[#This Row],[Vehicle No.]]), VLOOKUP(RTATimings[[#This Row],[Rotation Group]], Table9[#All], 4, FALSE), VLOOKUP(RTATimings[[#This Row],[Vehicle No.]], VehLicense,2,FALSE))</f>
        <v>#N/A</v>
      </c>
      <c r="E1857" s="126"/>
      <c r="F1857" s="185" t="e">
        <f>VLOOKUP(RTATimings[[#This Row],[Route Code]], TrueRouteCodes[], 2, FALSE)</f>
        <v>#N/A</v>
      </c>
      <c r="H1857" s="194" t="str">
        <f>REPLACE(SUBSTITUTE(SUBSTITUTE(SUBSTITUTE(SUBSTITUTE(SUBSTITUTE(TRIM(RTATimings[[#This Row],[Dep Txt]]), ": ",":"), "a.m", "AM",1), "p.m", "PM"),"  AM"," AM"),"  PM", " PM"), 9,100,"")</f>
        <v/>
      </c>
      <c r="I1857" s="195" t="e">
        <f>TIMEVALUE(RTATimings[[#This Row],[Dep Tm Txt]])</f>
        <v>#VALUE!</v>
      </c>
      <c r="N18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58" spans="1:14" x14ac:dyDescent="0.35">
      <c r="A1858" s="113"/>
      <c r="B1858" s="119"/>
      <c r="C1858" s="119"/>
      <c r="D1858" s="185" t="e">
        <f>IF(ISBLANK(RTATimings[[#This Row],[Vehicle No.]]), VLOOKUP(RTATimings[[#This Row],[Rotation Group]], Table9[#All], 4, FALSE), VLOOKUP(RTATimings[[#This Row],[Vehicle No.]], VehLicense,2,FALSE))</f>
        <v>#N/A</v>
      </c>
      <c r="E1858" s="126"/>
      <c r="F1858" s="185" t="e">
        <f>VLOOKUP(RTATimings[[#This Row],[Route Code]], TrueRouteCodes[], 2, FALSE)</f>
        <v>#N/A</v>
      </c>
      <c r="H1858" s="194" t="str">
        <f>REPLACE(SUBSTITUTE(SUBSTITUTE(SUBSTITUTE(SUBSTITUTE(SUBSTITUTE(TRIM(RTATimings[[#This Row],[Dep Txt]]), ": ",":"), "a.m", "AM",1), "p.m", "PM"),"  AM"," AM"),"  PM", " PM"), 9,100,"")</f>
        <v/>
      </c>
      <c r="I1858" s="195" t="e">
        <f>TIMEVALUE(RTATimings[[#This Row],[Dep Tm Txt]])</f>
        <v>#VALUE!</v>
      </c>
      <c r="N18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59" spans="1:14" x14ac:dyDescent="0.35">
      <c r="A1859" s="113"/>
      <c r="B1859" s="119"/>
      <c r="C1859" s="119"/>
      <c r="D1859" s="185" t="e">
        <f>IF(ISBLANK(RTATimings[[#This Row],[Vehicle No.]]), VLOOKUP(RTATimings[[#This Row],[Rotation Group]], Table9[#All], 4, FALSE), VLOOKUP(RTATimings[[#This Row],[Vehicle No.]], VehLicense,2,FALSE))</f>
        <v>#N/A</v>
      </c>
      <c r="E1859" s="126"/>
      <c r="F1859" s="185" t="e">
        <f>VLOOKUP(RTATimings[[#This Row],[Route Code]], TrueRouteCodes[], 2, FALSE)</f>
        <v>#N/A</v>
      </c>
      <c r="H1859" s="194" t="str">
        <f>REPLACE(SUBSTITUTE(SUBSTITUTE(SUBSTITUTE(SUBSTITUTE(SUBSTITUTE(TRIM(RTATimings[[#This Row],[Dep Txt]]), ": ",":"), "a.m", "AM",1), "p.m", "PM"),"  AM"," AM"),"  PM", " PM"), 9,100,"")</f>
        <v/>
      </c>
      <c r="I1859" s="195" t="e">
        <f>TIMEVALUE(RTATimings[[#This Row],[Dep Tm Txt]])</f>
        <v>#VALUE!</v>
      </c>
      <c r="N18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60" spans="1:14" x14ac:dyDescent="0.35">
      <c r="A1860" s="113"/>
      <c r="B1860" s="119"/>
      <c r="C1860" s="119"/>
      <c r="D1860" s="185" t="e">
        <f>IF(ISBLANK(RTATimings[[#This Row],[Vehicle No.]]), VLOOKUP(RTATimings[[#This Row],[Rotation Group]], Table9[#All], 4, FALSE), VLOOKUP(RTATimings[[#This Row],[Vehicle No.]], VehLicense,2,FALSE))</f>
        <v>#N/A</v>
      </c>
      <c r="E1860" s="126"/>
      <c r="F1860" s="185" t="e">
        <f>VLOOKUP(RTATimings[[#This Row],[Route Code]], TrueRouteCodes[], 2, FALSE)</f>
        <v>#N/A</v>
      </c>
      <c r="H1860" s="194" t="str">
        <f>REPLACE(SUBSTITUTE(SUBSTITUTE(SUBSTITUTE(SUBSTITUTE(SUBSTITUTE(TRIM(RTATimings[[#This Row],[Dep Txt]]), ": ",":"), "a.m", "AM",1), "p.m", "PM"),"  AM"," AM"),"  PM", " PM"), 9,100,"")</f>
        <v/>
      </c>
      <c r="I1860" s="195" t="e">
        <f>TIMEVALUE(RTATimings[[#This Row],[Dep Tm Txt]])</f>
        <v>#VALUE!</v>
      </c>
      <c r="N18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61" spans="1:14" x14ac:dyDescent="0.35">
      <c r="A1861" s="113"/>
      <c r="B1861" s="119"/>
      <c r="C1861" s="119"/>
      <c r="D1861" s="185" t="e">
        <f>IF(ISBLANK(RTATimings[[#This Row],[Vehicle No.]]), VLOOKUP(RTATimings[[#This Row],[Rotation Group]], Table9[#All], 4, FALSE), VLOOKUP(RTATimings[[#This Row],[Vehicle No.]], VehLicense,2,FALSE))</f>
        <v>#N/A</v>
      </c>
      <c r="E1861" s="126"/>
      <c r="F1861" s="185" t="e">
        <f>VLOOKUP(RTATimings[[#This Row],[Route Code]], TrueRouteCodes[], 2, FALSE)</f>
        <v>#N/A</v>
      </c>
      <c r="H1861" s="194" t="str">
        <f>REPLACE(SUBSTITUTE(SUBSTITUTE(SUBSTITUTE(SUBSTITUTE(SUBSTITUTE(TRIM(RTATimings[[#This Row],[Dep Txt]]), ": ",":"), "a.m", "AM",1), "p.m", "PM"),"  AM"," AM"),"  PM", " PM"), 9,100,"")</f>
        <v/>
      </c>
      <c r="I1861" s="195" t="e">
        <f>TIMEVALUE(RTATimings[[#This Row],[Dep Tm Txt]])</f>
        <v>#VALUE!</v>
      </c>
      <c r="N18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62" spans="1:14" x14ac:dyDescent="0.35">
      <c r="A1862" s="113"/>
      <c r="B1862" s="119"/>
      <c r="C1862" s="119"/>
      <c r="D1862" s="185" t="e">
        <f>IF(ISBLANK(RTATimings[[#This Row],[Vehicle No.]]), VLOOKUP(RTATimings[[#This Row],[Rotation Group]], Table9[#All], 4, FALSE), VLOOKUP(RTATimings[[#This Row],[Vehicle No.]], VehLicense,2,FALSE))</f>
        <v>#N/A</v>
      </c>
      <c r="E1862" s="126"/>
      <c r="F1862" s="185" t="e">
        <f>VLOOKUP(RTATimings[[#This Row],[Route Code]], TrueRouteCodes[], 2, FALSE)</f>
        <v>#N/A</v>
      </c>
      <c r="H1862" s="194" t="str">
        <f>REPLACE(SUBSTITUTE(SUBSTITUTE(SUBSTITUTE(SUBSTITUTE(SUBSTITUTE(TRIM(RTATimings[[#This Row],[Dep Txt]]), ": ",":"), "a.m", "AM",1), "p.m", "PM"),"  AM"," AM"),"  PM", " PM"), 9,100,"")</f>
        <v/>
      </c>
      <c r="I1862" s="195" t="e">
        <f>TIMEVALUE(RTATimings[[#This Row],[Dep Tm Txt]])</f>
        <v>#VALUE!</v>
      </c>
      <c r="N18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63" spans="1:14" x14ac:dyDescent="0.35">
      <c r="A1863" s="113"/>
      <c r="B1863" s="119"/>
      <c r="C1863" s="119"/>
      <c r="D1863" s="185" t="e">
        <f>IF(ISBLANK(RTATimings[[#This Row],[Vehicle No.]]), VLOOKUP(RTATimings[[#This Row],[Rotation Group]], Table9[#All], 4, FALSE), VLOOKUP(RTATimings[[#This Row],[Vehicle No.]], VehLicense,2,FALSE))</f>
        <v>#N/A</v>
      </c>
      <c r="E1863" s="126"/>
      <c r="F1863" s="185" t="e">
        <f>VLOOKUP(RTATimings[[#This Row],[Route Code]], TrueRouteCodes[], 2, FALSE)</f>
        <v>#N/A</v>
      </c>
      <c r="H1863" s="194" t="str">
        <f>REPLACE(SUBSTITUTE(SUBSTITUTE(SUBSTITUTE(SUBSTITUTE(SUBSTITUTE(TRIM(RTATimings[[#This Row],[Dep Txt]]), ": ",":"), "a.m", "AM",1), "p.m", "PM"),"  AM"," AM"),"  PM", " PM"), 9,100,"")</f>
        <v/>
      </c>
      <c r="I1863" s="195" t="e">
        <f>TIMEVALUE(RTATimings[[#This Row],[Dep Tm Txt]])</f>
        <v>#VALUE!</v>
      </c>
      <c r="N18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64" spans="1:14" x14ac:dyDescent="0.35">
      <c r="A1864" s="113"/>
      <c r="B1864" s="119"/>
      <c r="C1864" s="119"/>
      <c r="D1864" s="185" t="e">
        <f>IF(ISBLANK(RTATimings[[#This Row],[Vehicle No.]]), VLOOKUP(RTATimings[[#This Row],[Rotation Group]], Table9[#All], 4, FALSE), VLOOKUP(RTATimings[[#This Row],[Vehicle No.]], VehLicense,2,FALSE))</f>
        <v>#N/A</v>
      </c>
      <c r="E1864" s="126"/>
      <c r="F1864" s="185" t="e">
        <f>VLOOKUP(RTATimings[[#This Row],[Route Code]], TrueRouteCodes[], 2, FALSE)</f>
        <v>#N/A</v>
      </c>
      <c r="H1864" s="194" t="str">
        <f>REPLACE(SUBSTITUTE(SUBSTITUTE(SUBSTITUTE(SUBSTITUTE(SUBSTITUTE(TRIM(RTATimings[[#This Row],[Dep Txt]]), ": ",":"), "a.m", "AM",1), "p.m", "PM"),"  AM"," AM"),"  PM", " PM"), 9,100,"")</f>
        <v/>
      </c>
      <c r="I1864" s="195" t="e">
        <f>TIMEVALUE(RTATimings[[#This Row],[Dep Tm Txt]])</f>
        <v>#VALUE!</v>
      </c>
      <c r="N18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65" spans="1:14" x14ac:dyDescent="0.35">
      <c r="A1865" s="113"/>
      <c r="B1865" s="119"/>
      <c r="C1865" s="119"/>
      <c r="D1865" s="185" t="e">
        <f>IF(ISBLANK(RTATimings[[#This Row],[Vehicle No.]]), VLOOKUP(RTATimings[[#This Row],[Rotation Group]], Table9[#All], 4, FALSE), VLOOKUP(RTATimings[[#This Row],[Vehicle No.]], VehLicense,2,FALSE))</f>
        <v>#N/A</v>
      </c>
      <c r="E1865" s="126"/>
      <c r="F1865" s="185" t="e">
        <f>VLOOKUP(RTATimings[[#This Row],[Route Code]], TrueRouteCodes[], 2, FALSE)</f>
        <v>#N/A</v>
      </c>
      <c r="H1865" s="194" t="str">
        <f>REPLACE(SUBSTITUTE(SUBSTITUTE(SUBSTITUTE(SUBSTITUTE(SUBSTITUTE(TRIM(RTATimings[[#This Row],[Dep Txt]]), ": ",":"), "a.m", "AM",1), "p.m", "PM"),"  AM"," AM"),"  PM", " PM"), 9,100,"")</f>
        <v/>
      </c>
      <c r="I1865" s="195" t="e">
        <f>TIMEVALUE(RTATimings[[#This Row],[Dep Tm Txt]])</f>
        <v>#VALUE!</v>
      </c>
      <c r="N18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66" spans="1:14" x14ac:dyDescent="0.35">
      <c r="A1866" s="113"/>
      <c r="B1866" s="119"/>
      <c r="C1866" s="119"/>
      <c r="D1866" s="185" t="e">
        <f>IF(ISBLANK(RTATimings[[#This Row],[Vehicle No.]]), VLOOKUP(RTATimings[[#This Row],[Rotation Group]], Table9[#All], 4, FALSE), VLOOKUP(RTATimings[[#This Row],[Vehicle No.]], VehLicense,2,FALSE))</f>
        <v>#N/A</v>
      </c>
      <c r="E1866" s="126"/>
      <c r="F1866" s="185" t="e">
        <f>VLOOKUP(RTATimings[[#This Row],[Route Code]], TrueRouteCodes[], 2, FALSE)</f>
        <v>#N/A</v>
      </c>
      <c r="H1866" s="194" t="str">
        <f>REPLACE(SUBSTITUTE(SUBSTITUTE(SUBSTITUTE(SUBSTITUTE(SUBSTITUTE(TRIM(RTATimings[[#This Row],[Dep Txt]]), ": ",":"), "a.m", "AM",1), "p.m", "PM"),"  AM"," AM"),"  PM", " PM"), 9,100,"")</f>
        <v/>
      </c>
      <c r="I1866" s="195" t="e">
        <f>TIMEVALUE(RTATimings[[#This Row],[Dep Tm Txt]])</f>
        <v>#VALUE!</v>
      </c>
      <c r="N18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67" spans="1:14" x14ac:dyDescent="0.35">
      <c r="A1867" s="113"/>
      <c r="B1867" s="119"/>
      <c r="C1867" s="119"/>
      <c r="D1867" s="185" t="e">
        <f>IF(ISBLANK(RTATimings[[#This Row],[Vehicle No.]]), VLOOKUP(RTATimings[[#This Row],[Rotation Group]], Table9[#All], 4, FALSE), VLOOKUP(RTATimings[[#This Row],[Vehicle No.]], VehLicense,2,FALSE))</f>
        <v>#N/A</v>
      </c>
      <c r="E1867" s="126"/>
      <c r="F1867" s="185" t="e">
        <f>VLOOKUP(RTATimings[[#This Row],[Route Code]], TrueRouteCodes[], 2, FALSE)</f>
        <v>#N/A</v>
      </c>
      <c r="H1867" s="194" t="str">
        <f>REPLACE(SUBSTITUTE(SUBSTITUTE(SUBSTITUTE(SUBSTITUTE(SUBSTITUTE(TRIM(RTATimings[[#This Row],[Dep Txt]]), ": ",":"), "a.m", "AM",1), "p.m", "PM"),"  AM"," AM"),"  PM", " PM"), 9,100,"")</f>
        <v/>
      </c>
      <c r="I1867" s="195" t="e">
        <f>TIMEVALUE(RTATimings[[#This Row],[Dep Tm Txt]])</f>
        <v>#VALUE!</v>
      </c>
      <c r="N18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68" spans="1:14" x14ac:dyDescent="0.35">
      <c r="A1868" s="113"/>
      <c r="B1868" s="119"/>
      <c r="C1868" s="119"/>
      <c r="D1868" s="185" t="e">
        <f>IF(ISBLANK(RTATimings[[#This Row],[Vehicle No.]]), VLOOKUP(RTATimings[[#This Row],[Rotation Group]], Table9[#All], 4, FALSE), VLOOKUP(RTATimings[[#This Row],[Vehicle No.]], VehLicense,2,FALSE))</f>
        <v>#N/A</v>
      </c>
      <c r="E1868" s="126"/>
      <c r="F1868" s="185" t="e">
        <f>VLOOKUP(RTATimings[[#This Row],[Route Code]], TrueRouteCodes[], 2, FALSE)</f>
        <v>#N/A</v>
      </c>
      <c r="H1868" s="194" t="str">
        <f>REPLACE(SUBSTITUTE(SUBSTITUTE(SUBSTITUTE(SUBSTITUTE(SUBSTITUTE(TRIM(RTATimings[[#This Row],[Dep Txt]]), ": ",":"), "a.m", "AM",1), "p.m", "PM"),"  AM"," AM"),"  PM", " PM"), 9,100,"")</f>
        <v/>
      </c>
      <c r="I1868" s="195" t="e">
        <f>TIMEVALUE(RTATimings[[#This Row],[Dep Tm Txt]])</f>
        <v>#VALUE!</v>
      </c>
      <c r="N18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69" spans="1:14" x14ac:dyDescent="0.35">
      <c r="A1869" s="113"/>
      <c r="B1869" s="119"/>
      <c r="C1869" s="119"/>
      <c r="D1869" s="185" t="e">
        <f>IF(ISBLANK(RTATimings[[#This Row],[Vehicle No.]]), VLOOKUP(RTATimings[[#This Row],[Rotation Group]], Table9[#All], 4, FALSE), VLOOKUP(RTATimings[[#This Row],[Vehicle No.]], VehLicense,2,FALSE))</f>
        <v>#N/A</v>
      </c>
      <c r="E1869" s="126"/>
      <c r="F1869" s="185" t="e">
        <f>VLOOKUP(RTATimings[[#This Row],[Route Code]], TrueRouteCodes[], 2, FALSE)</f>
        <v>#N/A</v>
      </c>
      <c r="H1869" s="194" t="str">
        <f>REPLACE(SUBSTITUTE(SUBSTITUTE(SUBSTITUTE(SUBSTITUTE(SUBSTITUTE(TRIM(RTATimings[[#This Row],[Dep Txt]]), ": ",":"), "a.m", "AM",1), "p.m", "PM"),"  AM"," AM"),"  PM", " PM"), 9,100,"")</f>
        <v/>
      </c>
      <c r="I1869" s="195" t="e">
        <f>TIMEVALUE(RTATimings[[#This Row],[Dep Tm Txt]])</f>
        <v>#VALUE!</v>
      </c>
      <c r="N18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70" spans="1:14" x14ac:dyDescent="0.35">
      <c r="A1870" s="113"/>
      <c r="B1870" s="119"/>
      <c r="C1870" s="119"/>
      <c r="D1870" s="185" t="e">
        <f>IF(ISBLANK(RTATimings[[#This Row],[Vehicle No.]]), VLOOKUP(RTATimings[[#This Row],[Rotation Group]], Table9[#All], 4, FALSE), VLOOKUP(RTATimings[[#This Row],[Vehicle No.]], VehLicense,2,FALSE))</f>
        <v>#N/A</v>
      </c>
      <c r="E1870" s="126"/>
      <c r="F1870" s="185" t="e">
        <f>VLOOKUP(RTATimings[[#This Row],[Route Code]], TrueRouteCodes[], 2, FALSE)</f>
        <v>#N/A</v>
      </c>
      <c r="H1870" s="194" t="str">
        <f>REPLACE(SUBSTITUTE(SUBSTITUTE(SUBSTITUTE(SUBSTITUTE(SUBSTITUTE(TRIM(RTATimings[[#This Row],[Dep Txt]]), ": ",":"), "a.m", "AM",1), "p.m", "PM"),"  AM"," AM"),"  PM", " PM"), 9,100,"")</f>
        <v/>
      </c>
      <c r="I1870" s="195" t="e">
        <f>TIMEVALUE(RTATimings[[#This Row],[Dep Tm Txt]])</f>
        <v>#VALUE!</v>
      </c>
      <c r="N18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71" spans="1:14" x14ac:dyDescent="0.35">
      <c r="A1871" s="113"/>
      <c r="B1871" s="119"/>
      <c r="C1871" s="119"/>
      <c r="D1871" s="185" t="e">
        <f>IF(ISBLANK(RTATimings[[#This Row],[Vehicle No.]]), VLOOKUP(RTATimings[[#This Row],[Rotation Group]], Table9[#All], 4, FALSE), VLOOKUP(RTATimings[[#This Row],[Vehicle No.]], VehLicense,2,FALSE))</f>
        <v>#N/A</v>
      </c>
      <c r="E1871" s="126"/>
      <c r="F1871" s="185" t="e">
        <f>VLOOKUP(RTATimings[[#This Row],[Route Code]], TrueRouteCodes[], 2, FALSE)</f>
        <v>#N/A</v>
      </c>
      <c r="H1871" s="194" t="str">
        <f>REPLACE(SUBSTITUTE(SUBSTITUTE(SUBSTITUTE(SUBSTITUTE(SUBSTITUTE(TRIM(RTATimings[[#This Row],[Dep Txt]]), ": ",":"), "a.m", "AM",1), "p.m", "PM"),"  AM"," AM"),"  PM", " PM"), 9,100,"")</f>
        <v/>
      </c>
      <c r="I1871" s="195" t="e">
        <f>TIMEVALUE(RTATimings[[#This Row],[Dep Tm Txt]])</f>
        <v>#VALUE!</v>
      </c>
      <c r="N18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72" spans="1:14" x14ac:dyDescent="0.35">
      <c r="A1872" s="113"/>
      <c r="B1872" s="119"/>
      <c r="C1872" s="119"/>
      <c r="D1872" s="185" t="e">
        <f>IF(ISBLANK(RTATimings[[#This Row],[Vehicle No.]]), VLOOKUP(RTATimings[[#This Row],[Rotation Group]], Table9[#All], 4, FALSE), VLOOKUP(RTATimings[[#This Row],[Vehicle No.]], VehLicense,2,FALSE))</f>
        <v>#N/A</v>
      </c>
      <c r="E1872" s="126"/>
      <c r="F1872" s="185" t="e">
        <f>VLOOKUP(RTATimings[[#This Row],[Route Code]], TrueRouteCodes[], 2, FALSE)</f>
        <v>#N/A</v>
      </c>
      <c r="H1872" s="194" t="str">
        <f>REPLACE(SUBSTITUTE(SUBSTITUTE(SUBSTITUTE(SUBSTITUTE(SUBSTITUTE(TRIM(RTATimings[[#This Row],[Dep Txt]]), ": ",":"), "a.m", "AM",1), "p.m", "PM"),"  AM"," AM"),"  PM", " PM"), 9,100,"")</f>
        <v/>
      </c>
      <c r="I1872" s="195" t="e">
        <f>TIMEVALUE(RTATimings[[#This Row],[Dep Tm Txt]])</f>
        <v>#VALUE!</v>
      </c>
      <c r="N18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73" spans="1:14" x14ac:dyDescent="0.35">
      <c r="A1873" s="113"/>
      <c r="B1873" s="119"/>
      <c r="C1873" s="119"/>
      <c r="D1873" s="185" t="e">
        <f>IF(ISBLANK(RTATimings[[#This Row],[Vehicle No.]]), VLOOKUP(RTATimings[[#This Row],[Rotation Group]], Table9[#All], 4, FALSE), VLOOKUP(RTATimings[[#This Row],[Vehicle No.]], VehLicense,2,FALSE))</f>
        <v>#N/A</v>
      </c>
      <c r="E1873" s="126"/>
      <c r="F1873" s="185" t="e">
        <f>VLOOKUP(RTATimings[[#This Row],[Route Code]], TrueRouteCodes[], 2, FALSE)</f>
        <v>#N/A</v>
      </c>
      <c r="H1873" s="194" t="str">
        <f>REPLACE(SUBSTITUTE(SUBSTITUTE(SUBSTITUTE(SUBSTITUTE(SUBSTITUTE(TRIM(RTATimings[[#This Row],[Dep Txt]]), ": ",":"), "a.m", "AM",1), "p.m", "PM"),"  AM"," AM"),"  PM", " PM"), 9,100,"")</f>
        <v/>
      </c>
      <c r="I1873" s="195" t="e">
        <f>TIMEVALUE(RTATimings[[#This Row],[Dep Tm Txt]])</f>
        <v>#VALUE!</v>
      </c>
      <c r="N18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74" spans="1:14" x14ac:dyDescent="0.35">
      <c r="A1874" s="113"/>
      <c r="B1874" s="119"/>
      <c r="C1874" s="119"/>
      <c r="D1874" s="185" t="e">
        <f>IF(ISBLANK(RTATimings[[#This Row],[Vehicle No.]]), VLOOKUP(RTATimings[[#This Row],[Rotation Group]], Table9[#All], 4, FALSE), VLOOKUP(RTATimings[[#This Row],[Vehicle No.]], VehLicense,2,FALSE))</f>
        <v>#N/A</v>
      </c>
      <c r="E1874" s="126"/>
      <c r="F1874" s="185" t="e">
        <f>VLOOKUP(RTATimings[[#This Row],[Route Code]], TrueRouteCodes[], 2, FALSE)</f>
        <v>#N/A</v>
      </c>
      <c r="H1874" s="194" t="str">
        <f>REPLACE(SUBSTITUTE(SUBSTITUTE(SUBSTITUTE(SUBSTITUTE(SUBSTITUTE(TRIM(RTATimings[[#This Row],[Dep Txt]]), ": ",":"), "a.m", "AM",1), "p.m", "PM"),"  AM"," AM"),"  PM", " PM"), 9,100,"")</f>
        <v/>
      </c>
      <c r="I1874" s="195" t="e">
        <f>TIMEVALUE(RTATimings[[#This Row],[Dep Tm Txt]])</f>
        <v>#VALUE!</v>
      </c>
      <c r="N18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75" spans="1:14" x14ac:dyDescent="0.35">
      <c r="A1875" s="113"/>
      <c r="B1875" s="119"/>
      <c r="C1875" s="119"/>
      <c r="D1875" s="185" t="e">
        <f>IF(ISBLANK(RTATimings[[#This Row],[Vehicle No.]]), VLOOKUP(RTATimings[[#This Row],[Rotation Group]], Table9[#All], 4, FALSE), VLOOKUP(RTATimings[[#This Row],[Vehicle No.]], VehLicense,2,FALSE))</f>
        <v>#N/A</v>
      </c>
      <c r="E1875" s="126"/>
      <c r="F1875" s="185" t="e">
        <f>VLOOKUP(RTATimings[[#This Row],[Route Code]], TrueRouteCodes[], 2, FALSE)</f>
        <v>#N/A</v>
      </c>
      <c r="H1875" s="194" t="str">
        <f>REPLACE(SUBSTITUTE(SUBSTITUTE(SUBSTITUTE(SUBSTITUTE(SUBSTITUTE(TRIM(RTATimings[[#This Row],[Dep Txt]]), ": ",":"), "a.m", "AM",1), "p.m", "PM"),"  AM"," AM"),"  PM", " PM"), 9,100,"")</f>
        <v/>
      </c>
      <c r="I1875" s="195" t="e">
        <f>TIMEVALUE(RTATimings[[#This Row],[Dep Tm Txt]])</f>
        <v>#VALUE!</v>
      </c>
      <c r="N18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76" spans="1:14" x14ac:dyDescent="0.35">
      <c r="A1876" s="113"/>
      <c r="B1876" s="119"/>
      <c r="C1876" s="119"/>
      <c r="D1876" s="185" t="e">
        <f>IF(ISBLANK(RTATimings[[#This Row],[Vehicle No.]]), VLOOKUP(RTATimings[[#This Row],[Rotation Group]], Table9[#All], 4, FALSE), VLOOKUP(RTATimings[[#This Row],[Vehicle No.]], VehLicense,2,FALSE))</f>
        <v>#N/A</v>
      </c>
      <c r="E1876" s="126"/>
      <c r="F1876" s="185" t="e">
        <f>VLOOKUP(RTATimings[[#This Row],[Route Code]], TrueRouteCodes[], 2, FALSE)</f>
        <v>#N/A</v>
      </c>
      <c r="H1876" s="194" t="str">
        <f>REPLACE(SUBSTITUTE(SUBSTITUTE(SUBSTITUTE(SUBSTITUTE(SUBSTITUTE(TRIM(RTATimings[[#This Row],[Dep Txt]]), ": ",":"), "a.m", "AM",1), "p.m", "PM"),"  AM"," AM"),"  PM", " PM"), 9,100,"")</f>
        <v/>
      </c>
      <c r="I1876" s="195" t="e">
        <f>TIMEVALUE(RTATimings[[#This Row],[Dep Tm Txt]])</f>
        <v>#VALUE!</v>
      </c>
      <c r="N18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77" spans="1:14" x14ac:dyDescent="0.35">
      <c r="A1877" s="113"/>
      <c r="B1877" s="119"/>
      <c r="C1877" s="119"/>
      <c r="D1877" s="185" t="e">
        <f>IF(ISBLANK(RTATimings[[#This Row],[Vehicle No.]]), VLOOKUP(RTATimings[[#This Row],[Rotation Group]], Table9[#All], 4, FALSE), VLOOKUP(RTATimings[[#This Row],[Vehicle No.]], VehLicense,2,FALSE))</f>
        <v>#N/A</v>
      </c>
      <c r="E1877" s="126"/>
      <c r="F1877" s="185" t="e">
        <f>VLOOKUP(RTATimings[[#This Row],[Route Code]], TrueRouteCodes[], 2, FALSE)</f>
        <v>#N/A</v>
      </c>
      <c r="H1877" s="194" t="str">
        <f>REPLACE(SUBSTITUTE(SUBSTITUTE(SUBSTITUTE(SUBSTITUTE(SUBSTITUTE(TRIM(RTATimings[[#This Row],[Dep Txt]]), ": ",":"), "a.m", "AM",1), "p.m", "PM"),"  AM"," AM"),"  PM", " PM"), 9,100,"")</f>
        <v/>
      </c>
      <c r="I1877" s="195" t="e">
        <f>TIMEVALUE(RTATimings[[#This Row],[Dep Tm Txt]])</f>
        <v>#VALUE!</v>
      </c>
      <c r="N18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78" spans="1:14" x14ac:dyDescent="0.35">
      <c r="A1878" s="113"/>
      <c r="B1878" s="119"/>
      <c r="C1878" s="119"/>
      <c r="D1878" s="185" t="e">
        <f>IF(ISBLANK(RTATimings[[#This Row],[Vehicle No.]]), VLOOKUP(RTATimings[[#This Row],[Rotation Group]], Table9[#All], 4, FALSE), VLOOKUP(RTATimings[[#This Row],[Vehicle No.]], VehLicense,2,FALSE))</f>
        <v>#N/A</v>
      </c>
      <c r="E1878" s="126"/>
      <c r="F1878" s="185" t="e">
        <f>VLOOKUP(RTATimings[[#This Row],[Route Code]], TrueRouteCodes[], 2, FALSE)</f>
        <v>#N/A</v>
      </c>
      <c r="H1878" s="194" t="str">
        <f>REPLACE(SUBSTITUTE(SUBSTITUTE(SUBSTITUTE(SUBSTITUTE(SUBSTITUTE(TRIM(RTATimings[[#This Row],[Dep Txt]]), ": ",":"), "a.m", "AM",1), "p.m", "PM"),"  AM"," AM"),"  PM", " PM"), 9,100,"")</f>
        <v/>
      </c>
      <c r="I1878" s="195" t="e">
        <f>TIMEVALUE(RTATimings[[#This Row],[Dep Tm Txt]])</f>
        <v>#VALUE!</v>
      </c>
      <c r="N18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79" spans="1:14" x14ac:dyDescent="0.35">
      <c r="A1879" s="113"/>
      <c r="B1879" s="119"/>
      <c r="C1879" s="119"/>
      <c r="D1879" s="185" t="e">
        <f>IF(ISBLANK(RTATimings[[#This Row],[Vehicle No.]]), VLOOKUP(RTATimings[[#This Row],[Rotation Group]], Table9[#All], 4, FALSE), VLOOKUP(RTATimings[[#This Row],[Vehicle No.]], VehLicense,2,FALSE))</f>
        <v>#N/A</v>
      </c>
      <c r="E1879" s="126"/>
      <c r="F1879" s="185" t="e">
        <f>VLOOKUP(RTATimings[[#This Row],[Route Code]], TrueRouteCodes[], 2, FALSE)</f>
        <v>#N/A</v>
      </c>
      <c r="H1879" s="194" t="str">
        <f>REPLACE(SUBSTITUTE(SUBSTITUTE(SUBSTITUTE(SUBSTITUTE(SUBSTITUTE(TRIM(RTATimings[[#This Row],[Dep Txt]]), ": ",":"), "a.m", "AM",1), "p.m", "PM"),"  AM"," AM"),"  PM", " PM"), 9,100,"")</f>
        <v/>
      </c>
      <c r="I1879" s="195" t="e">
        <f>TIMEVALUE(RTATimings[[#This Row],[Dep Tm Txt]])</f>
        <v>#VALUE!</v>
      </c>
      <c r="N18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80" spans="1:14" x14ac:dyDescent="0.35">
      <c r="A1880" s="113"/>
      <c r="B1880" s="119"/>
      <c r="C1880" s="119"/>
      <c r="D1880" s="185" t="e">
        <f>IF(ISBLANK(RTATimings[[#This Row],[Vehicle No.]]), VLOOKUP(RTATimings[[#This Row],[Rotation Group]], Table9[#All], 4, FALSE), VLOOKUP(RTATimings[[#This Row],[Vehicle No.]], VehLicense,2,FALSE))</f>
        <v>#N/A</v>
      </c>
      <c r="E1880" s="126"/>
      <c r="F1880" s="185" t="e">
        <f>VLOOKUP(RTATimings[[#This Row],[Route Code]], TrueRouteCodes[], 2, FALSE)</f>
        <v>#N/A</v>
      </c>
      <c r="H1880" s="194" t="str">
        <f>REPLACE(SUBSTITUTE(SUBSTITUTE(SUBSTITUTE(SUBSTITUTE(SUBSTITUTE(TRIM(RTATimings[[#This Row],[Dep Txt]]), ": ",":"), "a.m", "AM",1), "p.m", "PM"),"  AM"," AM"),"  PM", " PM"), 9,100,"")</f>
        <v/>
      </c>
      <c r="I1880" s="195" t="e">
        <f>TIMEVALUE(RTATimings[[#This Row],[Dep Tm Txt]])</f>
        <v>#VALUE!</v>
      </c>
      <c r="N18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81" spans="1:14" x14ac:dyDescent="0.35">
      <c r="A1881" s="113"/>
      <c r="B1881" s="119"/>
      <c r="C1881" s="119"/>
      <c r="D1881" s="185" t="e">
        <f>IF(ISBLANK(RTATimings[[#This Row],[Vehicle No.]]), VLOOKUP(RTATimings[[#This Row],[Rotation Group]], Table9[#All], 4, FALSE), VLOOKUP(RTATimings[[#This Row],[Vehicle No.]], VehLicense,2,FALSE))</f>
        <v>#N/A</v>
      </c>
      <c r="E1881" s="126"/>
      <c r="F1881" s="185" t="e">
        <f>VLOOKUP(RTATimings[[#This Row],[Route Code]], TrueRouteCodes[], 2, FALSE)</f>
        <v>#N/A</v>
      </c>
      <c r="H1881" s="194" t="str">
        <f>REPLACE(SUBSTITUTE(SUBSTITUTE(SUBSTITUTE(SUBSTITUTE(SUBSTITUTE(TRIM(RTATimings[[#This Row],[Dep Txt]]), ": ",":"), "a.m", "AM",1), "p.m", "PM"),"  AM"," AM"),"  PM", " PM"), 9,100,"")</f>
        <v/>
      </c>
      <c r="I1881" s="195" t="e">
        <f>TIMEVALUE(RTATimings[[#This Row],[Dep Tm Txt]])</f>
        <v>#VALUE!</v>
      </c>
      <c r="N18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82" spans="1:14" x14ac:dyDescent="0.35">
      <c r="A1882" s="113"/>
      <c r="B1882" s="119"/>
      <c r="C1882" s="119"/>
      <c r="D1882" s="185" t="e">
        <f>IF(ISBLANK(RTATimings[[#This Row],[Vehicle No.]]), VLOOKUP(RTATimings[[#This Row],[Rotation Group]], Table9[#All], 4, FALSE), VLOOKUP(RTATimings[[#This Row],[Vehicle No.]], VehLicense,2,FALSE))</f>
        <v>#N/A</v>
      </c>
      <c r="E1882" s="126"/>
      <c r="F1882" s="185" t="e">
        <f>VLOOKUP(RTATimings[[#This Row],[Route Code]], TrueRouteCodes[], 2, FALSE)</f>
        <v>#N/A</v>
      </c>
      <c r="H1882" s="194" t="str">
        <f>REPLACE(SUBSTITUTE(SUBSTITUTE(SUBSTITUTE(SUBSTITUTE(SUBSTITUTE(TRIM(RTATimings[[#This Row],[Dep Txt]]), ": ",":"), "a.m", "AM",1), "p.m", "PM"),"  AM"," AM"),"  PM", " PM"), 9,100,"")</f>
        <v/>
      </c>
      <c r="I1882" s="195" t="e">
        <f>TIMEVALUE(RTATimings[[#This Row],[Dep Tm Txt]])</f>
        <v>#VALUE!</v>
      </c>
      <c r="N18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83" spans="1:14" x14ac:dyDescent="0.35">
      <c r="A1883" s="113"/>
      <c r="B1883" s="119"/>
      <c r="C1883" s="119"/>
      <c r="D1883" s="185" t="e">
        <f>IF(ISBLANK(RTATimings[[#This Row],[Vehicle No.]]), VLOOKUP(RTATimings[[#This Row],[Rotation Group]], Table9[#All], 4, FALSE), VLOOKUP(RTATimings[[#This Row],[Vehicle No.]], VehLicense,2,FALSE))</f>
        <v>#N/A</v>
      </c>
      <c r="E1883" s="126"/>
      <c r="F1883" s="185" t="e">
        <f>VLOOKUP(RTATimings[[#This Row],[Route Code]], TrueRouteCodes[], 2, FALSE)</f>
        <v>#N/A</v>
      </c>
      <c r="H1883" s="194" t="str">
        <f>REPLACE(SUBSTITUTE(SUBSTITUTE(SUBSTITUTE(SUBSTITUTE(SUBSTITUTE(TRIM(RTATimings[[#This Row],[Dep Txt]]), ": ",":"), "a.m", "AM",1), "p.m", "PM"),"  AM"," AM"),"  PM", " PM"), 9,100,"")</f>
        <v/>
      </c>
      <c r="I1883" s="195" t="e">
        <f>TIMEVALUE(RTATimings[[#This Row],[Dep Tm Txt]])</f>
        <v>#VALUE!</v>
      </c>
      <c r="N18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84" spans="1:14" x14ac:dyDescent="0.35">
      <c r="A1884" s="113"/>
      <c r="B1884" s="119"/>
      <c r="C1884" s="119"/>
      <c r="D1884" s="185" t="e">
        <f>IF(ISBLANK(RTATimings[[#This Row],[Vehicle No.]]), VLOOKUP(RTATimings[[#This Row],[Rotation Group]], Table9[#All], 4, FALSE), VLOOKUP(RTATimings[[#This Row],[Vehicle No.]], VehLicense,2,FALSE))</f>
        <v>#N/A</v>
      </c>
      <c r="E1884" s="126"/>
      <c r="F1884" s="185" t="e">
        <f>VLOOKUP(RTATimings[[#This Row],[Route Code]], TrueRouteCodes[], 2, FALSE)</f>
        <v>#N/A</v>
      </c>
      <c r="H1884" s="194" t="str">
        <f>REPLACE(SUBSTITUTE(SUBSTITUTE(SUBSTITUTE(SUBSTITUTE(SUBSTITUTE(TRIM(RTATimings[[#This Row],[Dep Txt]]), ": ",":"), "a.m", "AM",1), "p.m", "PM"),"  AM"," AM"),"  PM", " PM"), 9,100,"")</f>
        <v/>
      </c>
      <c r="I1884" s="195" t="e">
        <f>TIMEVALUE(RTATimings[[#This Row],[Dep Tm Txt]])</f>
        <v>#VALUE!</v>
      </c>
      <c r="N18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85" spans="1:14" x14ac:dyDescent="0.35">
      <c r="A1885" s="113"/>
      <c r="B1885" s="119"/>
      <c r="C1885" s="119"/>
      <c r="D1885" s="185" t="e">
        <f>IF(ISBLANK(RTATimings[[#This Row],[Vehicle No.]]), VLOOKUP(RTATimings[[#This Row],[Rotation Group]], Table9[#All], 4, FALSE), VLOOKUP(RTATimings[[#This Row],[Vehicle No.]], VehLicense,2,FALSE))</f>
        <v>#N/A</v>
      </c>
      <c r="E1885" s="126"/>
      <c r="F1885" s="185" t="e">
        <f>VLOOKUP(RTATimings[[#This Row],[Route Code]], TrueRouteCodes[], 2, FALSE)</f>
        <v>#N/A</v>
      </c>
      <c r="H1885" s="194" t="str">
        <f>REPLACE(SUBSTITUTE(SUBSTITUTE(SUBSTITUTE(SUBSTITUTE(SUBSTITUTE(TRIM(RTATimings[[#This Row],[Dep Txt]]), ": ",":"), "a.m", "AM",1), "p.m", "PM"),"  AM"," AM"),"  PM", " PM"), 9,100,"")</f>
        <v/>
      </c>
      <c r="I1885" s="195" t="e">
        <f>TIMEVALUE(RTATimings[[#This Row],[Dep Tm Txt]])</f>
        <v>#VALUE!</v>
      </c>
      <c r="N18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86" spans="1:14" x14ac:dyDescent="0.35">
      <c r="A1886" s="113"/>
      <c r="B1886" s="119"/>
      <c r="C1886" s="119"/>
      <c r="D1886" s="185" t="e">
        <f>IF(ISBLANK(RTATimings[[#This Row],[Vehicle No.]]), VLOOKUP(RTATimings[[#This Row],[Rotation Group]], Table9[#All], 4, FALSE), VLOOKUP(RTATimings[[#This Row],[Vehicle No.]], VehLicense,2,FALSE))</f>
        <v>#N/A</v>
      </c>
      <c r="E1886" s="126"/>
      <c r="F1886" s="185" t="e">
        <f>VLOOKUP(RTATimings[[#This Row],[Route Code]], TrueRouteCodes[], 2, FALSE)</f>
        <v>#N/A</v>
      </c>
      <c r="H1886" s="194" t="str">
        <f>REPLACE(SUBSTITUTE(SUBSTITUTE(SUBSTITUTE(SUBSTITUTE(SUBSTITUTE(TRIM(RTATimings[[#This Row],[Dep Txt]]), ": ",":"), "a.m", "AM",1), "p.m", "PM"),"  AM"," AM"),"  PM", " PM"), 9,100,"")</f>
        <v/>
      </c>
      <c r="I1886" s="195" t="e">
        <f>TIMEVALUE(RTATimings[[#This Row],[Dep Tm Txt]])</f>
        <v>#VALUE!</v>
      </c>
      <c r="N18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87" spans="1:14" x14ac:dyDescent="0.35">
      <c r="A1887" s="113"/>
      <c r="B1887" s="119"/>
      <c r="C1887" s="119"/>
      <c r="D1887" s="185" t="e">
        <f>IF(ISBLANK(RTATimings[[#This Row],[Vehicle No.]]), VLOOKUP(RTATimings[[#This Row],[Rotation Group]], Table9[#All], 4, FALSE), VLOOKUP(RTATimings[[#This Row],[Vehicle No.]], VehLicense,2,FALSE))</f>
        <v>#N/A</v>
      </c>
      <c r="E1887" s="126"/>
      <c r="F1887" s="185" t="e">
        <f>VLOOKUP(RTATimings[[#This Row],[Route Code]], TrueRouteCodes[], 2, FALSE)</f>
        <v>#N/A</v>
      </c>
      <c r="H1887" s="194" t="str">
        <f>REPLACE(SUBSTITUTE(SUBSTITUTE(SUBSTITUTE(SUBSTITUTE(SUBSTITUTE(TRIM(RTATimings[[#This Row],[Dep Txt]]), ": ",":"), "a.m", "AM",1), "p.m", "PM"),"  AM"," AM"),"  PM", " PM"), 9,100,"")</f>
        <v/>
      </c>
      <c r="I1887" s="195" t="e">
        <f>TIMEVALUE(RTATimings[[#This Row],[Dep Tm Txt]])</f>
        <v>#VALUE!</v>
      </c>
      <c r="N18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88" spans="1:14" x14ac:dyDescent="0.35">
      <c r="A1888" s="113"/>
      <c r="B1888" s="119"/>
      <c r="C1888" s="119"/>
      <c r="D1888" s="185" t="e">
        <f>IF(ISBLANK(RTATimings[[#This Row],[Vehicle No.]]), VLOOKUP(RTATimings[[#This Row],[Rotation Group]], Table9[#All], 4, FALSE), VLOOKUP(RTATimings[[#This Row],[Vehicle No.]], VehLicense,2,FALSE))</f>
        <v>#N/A</v>
      </c>
      <c r="E1888" s="126"/>
      <c r="F1888" s="185" t="e">
        <f>VLOOKUP(RTATimings[[#This Row],[Route Code]], TrueRouteCodes[], 2, FALSE)</f>
        <v>#N/A</v>
      </c>
      <c r="H1888" s="194" t="str">
        <f>REPLACE(SUBSTITUTE(SUBSTITUTE(SUBSTITUTE(SUBSTITUTE(SUBSTITUTE(TRIM(RTATimings[[#This Row],[Dep Txt]]), ": ",":"), "a.m", "AM",1), "p.m", "PM"),"  AM"," AM"),"  PM", " PM"), 9,100,"")</f>
        <v/>
      </c>
      <c r="I1888" s="195" t="e">
        <f>TIMEVALUE(RTATimings[[#This Row],[Dep Tm Txt]])</f>
        <v>#VALUE!</v>
      </c>
      <c r="N18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89" spans="1:14" x14ac:dyDescent="0.35">
      <c r="A1889" s="113"/>
      <c r="B1889" s="119"/>
      <c r="C1889" s="119"/>
      <c r="D1889" s="185" t="e">
        <f>IF(ISBLANK(RTATimings[[#This Row],[Vehicle No.]]), VLOOKUP(RTATimings[[#This Row],[Rotation Group]], Table9[#All], 4, FALSE), VLOOKUP(RTATimings[[#This Row],[Vehicle No.]], VehLicense,2,FALSE))</f>
        <v>#N/A</v>
      </c>
      <c r="E1889" s="126"/>
      <c r="F1889" s="185" t="e">
        <f>VLOOKUP(RTATimings[[#This Row],[Route Code]], TrueRouteCodes[], 2, FALSE)</f>
        <v>#N/A</v>
      </c>
      <c r="H1889" s="194" t="str">
        <f>REPLACE(SUBSTITUTE(SUBSTITUTE(SUBSTITUTE(SUBSTITUTE(SUBSTITUTE(TRIM(RTATimings[[#This Row],[Dep Txt]]), ": ",":"), "a.m", "AM",1), "p.m", "PM"),"  AM"," AM"),"  PM", " PM"), 9,100,"")</f>
        <v/>
      </c>
      <c r="I1889" s="195" t="e">
        <f>TIMEVALUE(RTATimings[[#This Row],[Dep Tm Txt]])</f>
        <v>#VALUE!</v>
      </c>
      <c r="N18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90" spans="1:14" x14ac:dyDescent="0.35">
      <c r="A1890" s="113"/>
      <c r="B1890" s="119"/>
      <c r="C1890" s="119"/>
      <c r="D1890" s="185" t="e">
        <f>IF(ISBLANK(RTATimings[[#This Row],[Vehicle No.]]), VLOOKUP(RTATimings[[#This Row],[Rotation Group]], Table9[#All], 4, FALSE), VLOOKUP(RTATimings[[#This Row],[Vehicle No.]], VehLicense,2,FALSE))</f>
        <v>#N/A</v>
      </c>
      <c r="E1890" s="126"/>
      <c r="F1890" s="185" t="e">
        <f>VLOOKUP(RTATimings[[#This Row],[Route Code]], TrueRouteCodes[], 2, FALSE)</f>
        <v>#N/A</v>
      </c>
      <c r="H1890" s="194" t="str">
        <f>REPLACE(SUBSTITUTE(SUBSTITUTE(SUBSTITUTE(SUBSTITUTE(SUBSTITUTE(TRIM(RTATimings[[#This Row],[Dep Txt]]), ": ",":"), "a.m", "AM",1), "p.m", "PM"),"  AM"," AM"),"  PM", " PM"), 9,100,"")</f>
        <v/>
      </c>
      <c r="I1890" s="195" t="e">
        <f>TIMEVALUE(RTATimings[[#This Row],[Dep Tm Txt]])</f>
        <v>#VALUE!</v>
      </c>
      <c r="N18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91" spans="1:14" x14ac:dyDescent="0.35">
      <c r="A1891" s="113"/>
      <c r="B1891" s="119"/>
      <c r="C1891" s="119"/>
      <c r="D1891" s="185" t="e">
        <f>IF(ISBLANK(RTATimings[[#This Row],[Vehicle No.]]), VLOOKUP(RTATimings[[#This Row],[Rotation Group]], Table9[#All], 4, FALSE), VLOOKUP(RTATimings[[#This Row],[Vehicle No.]], VehLicense,2,FALSE))</f>
        <v>#N/A</v>
      </c>
      <c r="E1891" s="126"/>
      <c r="F1891" s="185" t="e">
        <f>VLOOKUP(RTATimings[[#This Row],[Route Code]], TrueRouteCodes[], 2, FALSE)</f>
        <v>#N/A</v>
      </c>
      <c r="H1891" s="194" t="str">
        <f>REPLACE(SUBSTITUTE(SUBSTITUTE(SUBSTITUTE(SUBSTITUTE(SUBSTITUTE(TRIM(RTATimings[[#This Row],[Dep Txt]]), ": ",":"), "a.m", "AM",1), "p.m", "PM"),"  AM"," AM"),"  PM", " PM"), 9,100,"")</f>
        <v/>
      </c>
      <c r="I1891" s="195" t="e">
        <f>TIMEVALUE(RTATimings[[#This Row],[Dep Tm Txt]])</f>
        <v>#VALUE!</v>
      </c>
      <c r="N18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92" spans="1:14" x14ac:dyDescent="0.35">
      <c r="A1892" s="113"/>
      <c r="B1892" s="119"/>
      <c r="C1892" s="119"/>
      <c r="D1892" s="185" t="e">
        <f>IF(ISBLANK(RTATimings[[#This Row],[Vehicle No.]]), VLOOKUP(RTATimings[[#This Row],[Rotation Group]], Table9[#All], 4, FALSE), VLOOKUP(RTATimings[[#This Row],[Vehicle No.]], VehLicense,2,FALSE))</f>
        <v>#N/A</v>
      </c>
      <c r="E1892" s="126"/>
      <c r="F1892" s="185" t="e">
        <f>VLOOKUP(RTATimings[[#This Row],[Route Code]], TrueRouteCodes[], 2, FALSE)</f>
        <v>#N/A</v>
      </c>
      <c r="H1892" s="194" t="str">
        <f>REPLACE(SUBSTITUTE(SUBSTITUTE(SUBSTITUTE(SUBSTITUTE(SUBSTITUTE(TRIM(RTATimings[[#This Row],[Dep Txt]]), ": ",":"), "a.m", "AM",1), "p.m", "PM"),"  AM"," AM"),"  PM", " PM"), 9,100,"")</f>
        <v/>
      </c>
      <c r="I1892" s="195" t="e">
        <f>TIMEVALUE(RTATimings[[#This Row],[Dep Tm Txt]])</f>
        <v>#VALUE!</v>
      </c>
      <c r="N18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93" spans="1:14" x14ac:dyDescent="0.35">
      <c r="A1893" s="113"/>
      <c r="B1893" s="119"/>
      <c r="C1893" s="119"/>
      <c r="D1893" s="185" t="e">
        <f>IF(ISBLANK(RTATimings[[#This Row],[Vehicle No.]]), VLOOKUP(RTATimings[[#This Row],[Rotation Group]], Table9[#All], 4, FALSE), VLOOKUP(RTATimings[[#This Row],[Vehicle No.]], VehLicense,2,FALSE))</f>
        <v>#N/A</v>
      </c>
      <c r="E1893" s="126"/>
      <c r="F1893" s="185" t="e">
        <f>VLOOKUP(RTATimings[[#This Row],[Route Code]], TrueRouteCodes[], 2, FALSE)</f>
        <v>#N/A</v>
      </c>
      <c r="H1893" s="194" t="str">
        <f>REPLACE(SUBSTITUTE(SUBSTITUTE(SUBSTITUTE(SUBSTITUTE(SUBSTITUTE(TRIM(RTATimings[[#This Row],[Dep Txt]]), ": ",":"), "a.m", "AM",1), "p.m", "PM"),"  AM"," AM"),"  PM", " PM"), 9,100,"")</f>
        <v/>
      </c>
      <c r="I1893" s="195" t="e">
        <f>TIMEVALUE(RTATimings[[#This Row],[Dep Tm Txt]])</f>
        <v>#VALUE!</v>
      </c>
      <c r="N18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94" spans="1:14" x14ac:dyDescent="0.35">
      <c r="A1894" s="113"/>
      <c r="B1894" s="119"/>
      <c r="C1894" s="119"/>
      <c r="D1894" s="185" t="e">
        <f>IF(ISBLANK(RTATimings[[#This Row],[Vehicle No.]]), VLOOKUP(RTATimings[[#This Row],[Rotation Group]], Table9[#All], 4, FALSE), VLOOKUP(RTATimings[[#This Row],[Vehicle No.]], VehLicense,2,FALSE))</f>
        <v>#N/A</v>
      </c>
      <c r="E1894" s="126"/>
      <c r="F1894" s="185" t="e">
        <f>VLOOKUP(RTATimings[[#This Row],[Route Code]], TrueRouteCodes[], 2, FALSE)</f>
        <v>#N/A</v>
      </c>
      <c r="H1894" s="194" t="str">
        <f>REPLACE(SUBSTITUTE(SUBSTITUTE(SUBSTITUTE(SUBSTITUTE(SUBSTITUTE(TRIM(RTATimings[[#This Row],[Dep Txt]]), ": ",":"), "a.m", "AM",1), "p.m", "PM"),"  AM"," AM"),"  PM", " PM"), 9,100,"")</f>
        <v/>
      </c>
      <c r="I1894" s="195" t="e">
        <f>TIMEVALUE(RTATimings[[#This Row],[Dep Tm Txt]])</f>
        <v>#VALUE!</v>
      </c>
      <c r="N18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95" spans="1:14" x14ac:dyDescent="0.35">
      <c r="A1895" s="113"/>
      <c r="B1895" s="119"/>
      <c r="C1895" s="119"/>
      <c r="D1895" s="185" t="e">
        <f>IF(ISBLANK(RTATimings[[#This Row],[Vehicle No.]]), VLOOKUP(RTATimings[[#This Row],[Rotation Group]], Table9[#All], 4, FALSE), VLOOKUP(RTATimings[[#This Row],[Vehicle No.]], VehLicense,2,FALSE))</f>
        <v>#N/A</v>
      </c>
      <c r="E1895" s="126"/>
      <c r="F1895" s="185" t="e">
        <f>VLOOKUP(RTATimings[[#This Row],[Route Code]], TrueRouteCodes[], 2, FALSE)</f>
        <v>#N/A</v>
      </c>
      <c r="H1895" s="194" t="str">
        <f>REPLACE(SUBSTITUTE(SUBSTITUTE(SUBSTITUTE(SUBSTITUTE(SUBSTITUTE(TRIM(RTATimings[[#This Row],[Dep Txt]]), ": ",":"), "a.m", "AM",1), "p.m", "PM"),"  AM"," AM"),"  PM", " PM"), 9,100,"")</f>
        <v/>
      </c>
      <c r="I1895" s="195" t="e">
        <f>TIMEVALUE(RTATimings[[#This Row],[Dep Tm Txt]])</f>
        <v>#VALUE!</v>
      </c>
      <c r="N18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96" spans="1:14" x14ac:dyDescent="0.35">
      <c r="A1896" s="113"/>
      <c r="B1896" s="119"/>
      <c r="C1896" s="119"/>
      <c r="D1896" s="185" t="e">
        <f>IF(ISBLANK(RTATimings[[#This Row],[Vehicle No.]]), VLOOKUP(RTATimings[[#This Row],[Rotation Group]], Table9[#All], 4, FALSE), VLOOKUP(RTATimings[[#This Row],[Vehicle No.]], VehLicense,2,FALSE))</f>
        <v>#N/A</v>
      </c>
      <c r="E1896" s="126"/>
      <c r="F1896" s="185" t="e">
        <f>VLOOKUP(RTATimings[[#This Row],[Route Code]], TrueRouteCodes[], 2, FALSE)</f>
        <v>#N/A</v>
      </c>
      <c r="H1896" s="194" t="str">
        <f>REPLACE(SUBSTITUTE(SUBSTITUTE(SUBSTITUTE(SUBSTITUTE(SUBSTITUTE(TRIM(RTATimings[[#This Row],[Dep Txt]]), ": ",":"), "a.m", "AM",1), "p.m", "PM"),"  AM"," AM"),"  PM", " PM"), 9,100,"")</f>
        <v/>
      </c>
      <c r="I1896" s="195" t="e">
        <f>TIMEVALUE(RTATimings[[#This Row],[Dep Tm Txt]])</f>
        <v>#VALUE!</v>
      </c>
      <c r="N18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97" spans="1:14" x14ac:dyDescent="0.35">
      <c r="A1897" s="113"/>
      <c r="B1897" s="119"/>
      <c r="C1897" s="119"/>
      <c r="D1897" s="185" t="e">
        <f>IF(ISBLANK(RTATimings[[#This Row],[Vehicle No.]]), VLOOKUP(RTATimings[[#This Row],[Rotation Group]], Table9[#All], 4, FALSE), VLOOKUP(RTATimings[[#This Row],[Vehicle No.]], VehLicense,2,FALSE))</f>
        <v>#N/A</v>
      </c>
      <c r="E1897" s="126"/>
      <c r="F1897" s="185" t="e">
        <f>VLOOKUP(RTATimings[[#This Row],[Route Code]], TrueRouteCodes[], 2, FALSE)</f>
        <v>#N/A</v>
      </c>
      <c r="H1897" s="194" t="str">
        <f>REPLACE(SUBSTITUTE(SUBSTITUTE(SUBSTITUTE(SUBSTITUTE(SUBSTITUTE(TRIM(RTATimings[[#This Row],[Dep Txt]]), ": ",":"), "a.m", "AM",1), "p.m", "PM"),"  AM"," AM"),"  PM", " PM"), 9,100,"")</f>
        <v/>
      </c>
      <c r="I1897" s="195" t="e">
        <f>TIMEVALUE(RTATimings[[#This Row],[Dep Tm Txt]])</f>
        <v>#VALUE!</v>
      </c>
      <c r="N18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98" spans="1:14" x14ac:dyDescent="0.35">
      <c r="A1898" s="113"/>
      <c r="B1898" s="119"/>
      <c r="C1898" s="119"/>
      <c r="D1898" s="185" t="e">
        <f>IF(ISBLANK(RTATimings[[#This Row],[Vehicle No.]]), VLOOKUP(RTATimings[[#This Row],[Rotation Group]], Table9[#All], 4, FALSE), VLOOKUP(RTATimings[[#This Row],[Vehicle No.]], VehLicense,2,FALSE))</f>
        <v>#N/A</v>
      </c>
      <c r="E1898" s="126"/>
      <c r="F1898" s="185" t="e">
        <f>VLOOKUP(RTATimings[[#This Row],[Route Code]], TrueRouteCodes[], 2, FALSE)</f>
        <v>#N/A</v>
      </c>
      <c r="H1898" s="194" t="str">
        <f>REPLACE(SUBSTITUTE(SUBSTITUTE(SUBSTITUTE(SUBSTITUTE(SUBSTITUTE(TRIM(RTATimings[[#This Row],[Dep Txt]]), ": ",":"), "a.m", "AM",1), "p.m", "PM"),"  AM"," AM"),"  PM", " PM"), 9,100,"")</f>
        <v/>
      </c>
      <c r="I1898" s="195" t="e">
        <f>TIMEVALUE(RTATimings[[#This Row],[Dep Tm Txt]])</f>
        <v>#VALUE!</v>
      </c>
      <c r="N18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899" spans="1:14" x14ac:dyDescent="0.35">
      <c r="A1899" s="113"/>
      <c r="B1899" s="119"/>
      <c r="C1899" s="119"/>
      <c r="D1899" s="185" t="e">
        <f>IF(ISBLANK(RTATimings[[#This Row],[Vehicle No.]]), VLOOKUP(RTATimings[[#This Row],[Rotation Group]], Table9[#All], 4, FALSE), VLOOKUP(RTATimings[[#This Row],[Vehicle No.]], VehLicense,2,FALSE))</f>
        <v>#N/A</v>
      </c>
      <c r="E1899" s="126"/>
      <c r="F1899" s="185" t="e">
        <f>VLOOKUP(RTATimings[[#This Row],[Route Code]], TrueRouteCodes[], 2, FALSE)</f>
        <v>#N/A</v>
      </c>
      <c r="H1899" s="194" t="str">
        <f>REPLACE(SUBSTITUTE(SUBSTITUTE(SUBSTITUTE(SUBSTITUTE(SUBSTITUTE(TRIM(RTATimings[[#This Row],[Dep Txt]]), ": ",":"), "a.m", "AM",1), "p.m", "PM"),"  AM"," AM"),"  PM", " PM"), 9,100,"")</f>
        <v/>
      </c>
      <c r="I1899" s="195" t="e">
        <f>TIMEVALUE(RTATimings[[#This Row],[Dep Tm Txt]])</f>
        <v>#VALUE!</v>
      </c>
      <c r="N18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00" spans="1:14" x14ac:dyDescent="0.35">
      <c r="A1900" s="113"/>
      <c r="B1900" s="119"/>
      <c r="C1900" s="119"/>
      <c r="D1900" s="185" t="e">
        <f>IF(ISBLANK(RTATimings[[#This Row],[Vehicle No.]]), VLOOKUP(RTATimings[[#This Row],[Rotation Group]], Table9[#All], 4, FALSE), VLOOKUP(RTATimings[[#This Row],[Vehicle No.]], VehLicense,2,FALSE))</f>
        <v>#N/A</v>
      </c>
      <c r="E1900" s="126"/>
      <c r="F1900" s="185" t="e">
        <f>VLOOKUP(RTATimings[[#This Row],[Route Code]], TrueRouteCodes[], 2, FALSE)</f>
        <v>#N/A</v>
      </c>
      <c r="H1900" s="194" t="str">
        <f>REPLACE(SUBSTITUTE(SUBSTITUTE(SUBSTITUTE(SUBSTITUTE(SUBSTITUTE(TRIM(RTATimings[[#This Row],[Dep Txt]]), ": ",":"), "a.m", "AM",1), "p.m", "PM"),"  AM"," AM"),"  PM", " PM"), 9,100,"")</f>
        <v/>
      </c>
      <c r="I1900" s="195" t="e">
        <f>TIMEVALUE(RTATimings[[#This Row],[Dep Tm Txt]])</f>
        <v>#VALUE!</v>
      </c>
      <c r="N19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01" spans="1:14" x14ac:dyDescent="0.35">
      <c r="A1901" s="113"/>
      <c r="B1901" s="119"/>
      <c r="C1901" s="119"/>
      <c r="D1901" s="185" t="e">
        <f>IF(ISBLANK(RTATimings[[#This Row],[Vehicle No.]]), VLOOKUP(RTATimings[[#This Row],[Rotation Group]], Table9[#All], 4, FALSE), VLOOKUP(RTATimings[[#This Row],[Vehicle No.]], VehLicense,2,FALSE))</f>
        <v>#N/A</v>
      </c>
      <c r="E1901" s="126"/>
      <c r="F1901" s="185" t="e">
        <f>VLOOKUP(RTATimings[[#This Row],[Route Code]], TrueRouteCodes[], 2, FALSE)</f>
        <v>#N/A</v>
      </c>
      <c r="H1901" s="194" t="str">
        <f>REPLACE(SUBSTITUTE(SUBSTITUTE(SUBSTITUTE(SUBSTITUTE(SUBSTITUTE(TRIM(RTATimings[[#This Row],[Dep Txt]]), ": ",":"), "a.m", "AM",1), "p.m", "PM"),"  AM"," AM"),"  PM", " PM"), 9,100,"")</f>
        <v/>
      </c>
      <c r="I1901" s="195" t="e">
        <f>TIMEVALUE(RTATimings[[#This Row],[Dep Tm Txt]])</f>
        <v>#VALUE!</v>
      </c>
      <c r="N19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02" spans="1:14" x14ac:dyDescent="0.35">
      <c r="A1902" s="113"/>
      <c r="B1902" s="119"/>
      <c r="C1902" s="119"/>
      <c r="D1902" s="185" t="e">
        <f>IF(ISBLANK(RTATimings[[#This Row],[Vehicle No.]]), VLOOKUP(RTATimings[[#This Row],[Rotation Group]], Table9[#All], 4, FALSE), VLOOKUP(RTATimings[[#This Row],[Vehicle No.]], VehLicense,2,FALSE))</f>
        <v>#N/A</v>
      </c>
      <c r="E1902" s="126"/>
      <c r="F1902" s="185" t="e">
        <f>VLOOKUP(RTATimings[[#This Row],[Route Code]], TrueRouteCodes[], 2, FALSE)</f>
        <v>#N/A</v>
      </c>
      <c r="H1902" s="194" t="str">
        <f>REPLACE(SUBSTITUTE(SUBSTITUTE(SUBSTITUTE(SUBSTITUTE(SUBSTITUTE(TRIM(RTATimings[[#This Row],[Dep Txt]]), ": ",":"), "a.m", "AM",1), "p.m", "PM"),"  AM"," AM"),"  PM", " PM"), 9,100,"")</f>
        <v/>
      </c>
      <c r="I1902" s="195" t="e">
        <f>TIMEVALUE(RTATimings[[#This Row],[Dep Tm Txt]])</f>
        <v>#VALUE!</v>
      </c>
      <c r="N19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03" spans="1:14" x14ac:dyDescent="0.35">
      <c r="A1903" s="113"/>
      <c r="B1903" s="119"/>
      <c r="C1903" s="119"/>
      <c r="D1903" s="185" t="e">
        <f>IF(ISBLANK(RTATimings[[#This Row],[Vehicle No.]]), VLOOKUP(RTATimings[[#This Row],[Rotation Group]], Table9[#All], 4, FALSE), VLOOKUP(RTATimings[[#This Row],[Vehicle No.]], VehLicense,2,FALSE))</f>
        <v>#N/A</v>
      </c>
      <c r="E1903" s="126"/>
      <c r="F1903" s="185" t="e">
        <f>VLOOKUP(RTATimings[[#This Row],[Route Code]], TrueRouteCodes[], 2, FALSE)</f>
        <v>#N/A</v>
      </c>
      <c r="H1903" s="194" t="str">
        <f>REPLACE(SUBSTITUTE(SUBSTITUTE(SUBSTITUTE(SUBSTITUTE(SUBSTITUTE(TRIM(RTATimings[[#This Row],[Dep Txt]]), ": ",":"), "a.m", "AM",1), "p.m", "PM"),"  AM"," AM"),"  PM", " PM"), 9,100,"")</f>
        <v/>
      </c>
      <c r="I1903" s="195" t="e">
        <f>TIMEVALUE(RTATimings[[#This Row],[Dep Tm Txt]])</f>
        <v>#VALUE!</v>
      </c>
      <c r="N19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04" spans="1:14" x14ac:dyDescent="0.35">
      <c r="A1904" s="113"/>
      <c r="B1904" s="119"/>
      <c r="C1904" s="119"/>
      <c r="D1904" s="185" t="e">
        <f>IF(ISBLANK(RTATimings[[#This Row],[Vehicle No.]]), VLOOKUP(RTATimings[[#This Row],[Rotation Group]], Table9[#All], 4, FALSE), VLOOKUP(RTATimings[[#This Row],[Vehicle No.]], VehLicense,2,FALSE))</f>
        <v>#N/A</v>
      </c>
      <c r="E1904" s="126"/>
      <c r="F1904" s="185" t="e">
        <f>VLOOKUP(RTATimings[[#This Row],[Route Code]], TrueRouteCodes[], 2, FALSE)</f>
        <v>#N/A</v>
      </c>
      <c r="H1904" s="194" t="str">
        <f>REPLACE(SUBSTITUTE(SUBSTITUTE(SUBSTITUTE(SUBSTITUTE(SUBSTITUTE(TRIM(RTATimings[[#This Row],[Dep Txt]]), ": ",":"), "a.m", "AM",1), "p.m", "PM"),"  AM"," AM"),"  PM", " PM"), 9,100,"")</f>
        <v/>
      </c>
      <c r="I1904" s="195" t="e">
        <f>TIMEVALUE(RTATimings[[#This Row],[Dep Tm Txt]])</f>
        <v>#VALUE!</v>
      </c>
      <c r="N19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05" spans="1:14" x14ac:dyDescent="0.35">
      <c r="A1905" s="113"/>
      <c r="B1905" s="119"/>
      <c r="C1905" s="119"/>
      <c r="D1905" s="185" t="e">
        <f>IF(ISBLANK(RTATimings[[#This Row],[Vehicle No.]]), VLOOKUP(RTATimings[[#This Row],[Rotation Group]], Table9[#All], 4, FALSE), VLOOKUP(RTATimings[[#This Row],[Vehicle No.]], VehLicense,2,FALSE))</f>
        <v>#N/A</v>
      </c>
      <c r="E1905" s="126"/>
      <c r="F1905" s="185" t="e">
        <f>VLOOKUP(RTATimings[[#This Row],[Route Code]], TrueRouteCodes[], 2, FALSE)</f>
        <v>#N/A</v>
      </c>
      <c r="H1905" s="194" t="str">
        <f>REPLACE(SUBSTITUTE(SUBSTITUTE(SUBSTITUTE(SUBSTITUTE(SUBSTITUTE(TRIM(RTATimings[[#This Row],[Dep Txt]]), ": ",":"), "a.m", "AM",1), "p.m", "PM"),"  AM"," AM"),"  PM", " PM"), 9,100,"")</f>
        <v/>
      </c>
      <c r="I1905" s="195" t="e">
        <f>TIMEVALUE(RTATimings[[#This Row],[Dep Tm Txt]])</f>
        <v>#VALUE!</v>
      </c>
      <c r="N19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06" spans="1:14" x14ac:dyDescent="0.35">
      <c r="A1906" s="113"/>
      <c r="B1906" s="119"/>
      <c r="C1906" s="119"/>
      <c r="D1906" s="185" t="e">
        <f>IF(ISBLANK(RTATimings[[#This Row],[Vehicle No.]]), VLOOKUP(RTATimings[[#This Row],[Rotation Group]], Table9[#All], 4, FALSE), VLOOKUP(RTATimings[[#This Row],[Vehicle No.]], VehLicense,2,FALSE))</f>
        <v>#N/A</v>
      </c>
      <c r="E1906" s="126"/>
      <c r="F1906" s="185" t="e">
        <f>VLOOKUP(RTATimings[[#This Row],[Route Code]], TrueRouteCodes[], 2, FALSE)</f>
        <v>#N/A</v>
      </c>
      <c r="H1906" s="194" t="str">
        <f>REPLACE(SUBSTITUTE(SUBSTITUTE(SUBSTITUTE(SUBSTITUTE(SUBSTITUTE(TRIM(RTATimings[[#This Row],[Dep Txt]]), ": ",":"), "a.m", "AM",1), "p.m", "PM"),"  AM"," AM"),"  PM", " PM"), 9,100,"")</f>
        <v/>
      </c>
      <c r="I1906" s="195" t="e">
        <f>TIMEVALUE(RTATimings[[#This Row],[Dep Tm Txt]])</f>
        <v>#VALUE!</v>
      </c>
      <c r="N19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07" spans="1:14" x14ac:dyDescent="0.35">
      <c r="A1907" s="113"/>
      <c r="B1907" s="119"/>
      <c r="C1907" s="119"/>
      <c r="D1907" s="185" t="e">
        <f>IF(ISBLANK(RTATimings[[#This Row],[Vehicle No.]]), VLOOKUP(RTATimings[[#This Row],[Rotation Group]], Table9[#All], 4, FALSE), VLOOKUP(RTATimings[[#This Row],[Vehicle No.]], VehLicense,2,FALSE))</f>
        <v>#N/A</v>
      </c>
      <c r="E1907" s="126"/>
      <c r="F1907" s="185" t="e">
        <f>VLOOKUP(RTATimings[[#This Row],[Route Code]], TrueRouteCodes[], 2, FALSE)</f>
        <v>#N/A</v>
      </c>
      <c r="H1907" s="194" t="str">
        <f>REPLACE(SUBSTITUTE(SUBSTITUTE(SUBSTITUTE(SUBSTITUTE(SUBSTITUTE(TRIM(RTATimings[[#This Row],[Dep Txt]]), ": ",":"), "a.m", "AM",1), "p.m", "PM"),"  AM"," AM"),"  PM", " PM"), 9,100,"")</f>
        <v/>
      </c>
      <c r="I1907" s="195" t="e">
        <f>TIMEVALUE(RTATimings[[#This Row],[Dep Tm Txt]])</f>
        <v>#VALUE!</v>
      </c>
      <c r="N19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08" spans="1:14" x14ac:dyDescent="0.35">
      <c r="A1908" s="113"/>
      <c r="B1908" s="119"/>
      <c r="C1908" s="119"/>
      <c r="D1908" s="185" t="e">
        <f>IF(ISBLANK(RTATimings[[#This Row],[Vehicle No.]]), VLOOKUP(RTATimings[[#This Row],[Rotation Group]], Table9[#All], 4, FALSE), VLOOKUP(RTATimings[[#This Row],[Vehicle No.]], VehLicense,2,FALSE))</f>
        <v>#N/A</v>
      </c>
      <c r="E1908" s="126"/>
      <c r="F1908" s="185" t="e">
        <f>VLOOKUP(RTATimings[[#This Row],[Route Code]], TrueRouteCodes[], 2, FALSE)</f>
        <v>#N/A</v>
      </c>
      <c r="H1908" s="194" t="str">
        <f>REPLACE(SUBSTITUTE(SUBSTITUTE(SUBSTITUTE(SUBSTITUTE(SUBSTITUTE(TRIM(RTATimings[[#This Row],[Dep Txt]]), ": ",":"), "a.m", "AM",1), "p.m", "PM"),"  AM"," AM"),"  PM", " PM"), 9,100,"")</f>
        <v/>
      </c>
      <c r="I1908" s="195" t="e">
        <f>TIMEVALUE(RTATimings[[#This Row],[Dep Tm Txt]])</f>
        <v>#VALUE!</v>
      </c>
      <c r="N19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09" spans="1:14" x14ac:dyDescent="0.35">
      <c r="A1909" s="113"/>
      <c r="B1909" s="119"/>
      <c r="C1909" s="119"/>
      <c r="D1909" s="185" t="e">
        <f>IF(ISBLANK(RTATimings[[#This Row],[Vehicle No.]]), VLOOKUP(RTATimings[[#This Row],[Rotation Group]], Table9[#All], 4, FALSE), VLOOKUP(RTATimings[[#This Row],[Vehicle No.]], VehLicense,2,FALSE))</f>
        <v>#N/A</v>
      </c>
      <c r="E1909" s="126"/>
      <c r="F1909" s="185" t="e">
        <f>VLOOKUP(RTATimings[[#This Row],[Route Code]], TrueRouteCodes[], 2, FALSE)</f>
        <v>#N/A</v>
      </c>
      <c r="H1909" s="194" t="str">
        <f>REPLACE(SUBSTITUTE(SUBSTITUTE(SUBSTITUTE(SUBSTITUTE(SUBSTITUTE(TRIM(RTATimings[[#This Row],[Dep Txt]]), ": ",":"), "a.m", "AM",1), "p.m", "PM"),"  AM"," AM"),"  PM", " PM"), 9,100,"")</f>
        <v/>
      </c>
      <c r="I1909" s="195" t="e">
        <f>TIMEVALUE(RTATimings[[#This Row],[Dep Tm Txt]])</f>
        <v>#VALUE!</v>
      </c>
      <c r="N19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10" spans="1:14" x14ac:dyDescent="0.35">
      <c r="A1910" s="113"/>
      <c r="B1910" s="119"/>
      <c r="C1910" s="119"/>
      <c r="D1910" s="185" t="e">
        <f>IF(ISBLANK(RTATimings[[#This Row],[Vehicle No.]]), VLOOKUP(RTATimings[[#This Row],[Rotation Group]], Table9[#All], 4, FALSE), VLOOKUP(RTATimings[[#This Row],[Vehicle No.]], VehLicense,2,FALSE))</f>
        <v>#N/A</v>
      </c>
      <c r="E1910" s="126"/>
      <c r="F1910" s="185" t="e">
        <f>VLOOKUP(RTATimings[[#This Row],[Route Code]], TrueRouteCodes[], 2, FALSE)</f>
        <v>#N/A</v>
      </c>
      <c r="H1910" s="194" t="str">
        <f>REPLACE(SUBSTITUTE(SUBSTITUTE(SUBSTITUTE(SUBSTITUTE(SUBSTITUTE(TRIM(RTATimings[[#This Row],[Dep Txt]]), ": ",":"), "a.m", "AM",1), "p.m", "PM"),"  AM"," AM"),"  PM", " PM"), 9,100,"")</f>
        <v/>
      </c>
      <c r="I1910" s="195" t="e">
        <f>TIMEVALUE(RTATimings[[#This Row],[Dep Tm Txt]])</f>
        <v>#VALUE!</v>
      </c>
      <c r="N19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11" spans="1:14" x14ac:dyDescent="0.35">
      <c r="A1911" s="113"/>
      <c r="B1911" s="119"/>
      <c r="C1911" s="119"/>
      <c r="D1911" s="185" t="e">
        <f>IF(ISBLANK(RTATimings[[#This Row],[Vehicle No.]]), VLOOKUP(RTATimings[[#This Row],[Rotation Group]], Table9[#All], 4, FALSE), VLOOKUP(RTATimings[[#This Row],[Vehicle No.]], VehLicense,2,FALSE))</f>
        <v>#N/A</v>
      </c>
      <c r="E1911" s="126"/>
      <c r="F1911" s="185" t="e">
        <f>VLOOKUP(RTATimings[[#This Row],[Route Code]], TrueRouteCodes[], 2, FALSE)</f>
        <v>#N/A</v>
      </c>
      <c r="H1911" s="194" t="str">
        <f>REPLACE(SUBSTITUTE(SUBSTITUTE(SUBSTITUTE(SUBSTITUTE(SUBSTITUTE(TRIM(RTATimings[[#This Row],[Dep Txt]]), ": ",":"), "a.m", "AM",1), "p.m", "PM"),"  AM"," AM"),"  PM", " PM"), 9,100,"")</f>
        <v/>
      </c>
      <c r="I1911" s="195" t="e">
        <f>TIMEVALUE(RTATimings[[#This Row],[Dep Tm Txt]])</f>
        <v>#VALUE!</v>
      </c>
      <c r="N19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12" spans="1:14" x14ac:dyDescent="0.35">
      <c r="A1912" s="113"/>
      <c r="B1912" s="119"/>
      <c r="C1912" s="119"/>
      <c r="D1912" s="185" t="e">
        <f>IF(ISBLANK(RTATimings[[#This Row],[Vehicle No.]]), VLOOKUP(RTATimings[[#This Row],[Rotation Group]], Table9[#All], 4, FALSE), VLOOKUP(RTATimings[[#This Row],[Vehicle No.]], VehLicense,2,FALSE))</f>
        <v>#N/A</v>
      </c>
      <c r="E1912" s="126"/>
      <c r="F1912" s="185" t="e">
        <f>VLOOKUP(RTATimings[[#This Row],[Route Code]], TrueRouteCodes[], 2, FALSE)</f>
        <v>#N/A</v>
      </c>
      <c r="H1912" s="194" t="str">
        <f>REPLACE(SUBSTITUTE(SUBSTITUTE(SUBSTITUTE(SUBSTITUTE(SUBSTITUTE(TRIM(RTATimings[[#This Row],[Dep Txt]]), ": ",":"), "a.m", "AM",1), "p.m", "PM"),"  AM"," AM"),"  PM", " PM"), 9,100,"")</f>
        <v/>
      </c>
      <c r="I1912" s="195" t="e">
        <f>TIMEVALUE(RTATimings[[#This Row],[Dep Tm Txt]])</f>
        <v>#VALUE!</v>
      </c>
      <c r="N19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13" spans="1:14" x14ac:dyDescent="0.35">
      <c r="A1913" s="113"/>
      <c r="B1913" s="119"/>
      <c r="C1913" s="119"/>
      <c r="D1913" s="185" t="e">
        <f>IF(ISBLANK(RTATimings[[#This Row],[Vehicle No.]]), VLOOKUP(RTATimings[[#This Row],[Rotation Group]], Table9[#All], 4, FALSE), VLOOKUP(RTATimings[[#This Row],[Vehicle No.]], VehLicense,2,FALSE))</f>
        <v>#N/A</v>
      </c>
      <c r="E1913" s="126"/>
      <c r="F1913" s="185" t="e">
        <f>VLOOKUP(RTATimings[[#This Row],[Route Code]], TrueRouteCodes[], 2, FALSE)</f>
        <v>#N/A</v>
      </c>
      <c r="H1913" s="194" t="str">
        <f>REPLACE(SUBSTITUTE(SUBSTITUTE(SUBSTITUTE(SUBSTITUTE(SUBSTITUTE(TRIM(RTATimings[[#This Row],[Dep Txt]]), ": ",":"), "a.m", "AM",1), "p.m", "PM"),"  AM"," AM"),"  PM", " PM"), 9,100,"")</f>
        <v/>
      </c>
      <c r="I1913" s="195" t="e">
        <f>TIMEVALUE(RTATimings[[#This Row],[Dep Tm Txt]])</f>
        <v>#VALUE!</v>
      </c>
      <c r="N19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14" spans="1:14" x14ac:dyDescent="0.35">
      <c r="A1914" s="113"/>
      <c r="B1914" s="119"/>
      <c r="C1914" s="119"/>
      <c r="D1914" s="185" t="e">
        <f>IF(ISBLANK(RTATimings[[#This Row],[Vehicle No.]]), VLOOKUP(RTATimings[[#This Row],[Rotation Group]], Table9[#All], 4, FALSE), VLOOKUP(RTATimings[[#This Row],[Vehicle No.]], VehLicense,2,FALSE))</f>
        <v>#N/A</v>
      </c>
      <c r="E1914" s="126"/>
      <c r="F1914" s="185" t="e">
        <f>VLOOKUP(RTATimings[[#This Row],[Route Code]], TrueRouteCodes[], 2, FALSE)</f>
        <v>#N/A</v>
      </c>
      <c r="H1914" s="194" t="str">
        <f>REPLACE(SUBSTITUTE(SUBSTITUTE(SUBSTITUTE(SUBSTITUTE(SUBSTITUTE(TRIM(RTATimings[[#This Row],[Dep Txt]]), ": ",":"), "a.m", "AM",1), "p.m", "PM"),"  AM"," AM"),"  PM", " PM"), 9,100,"")</f>
        <v/>
      </c>
      <c r="I1914" s="195" t="e">
        <f>TIMEVALUE(RTATimings[[#This Row],[Dep Tm Txt]])</f>
        <v>#VALUE!</v>
      </c>
      <c r="N19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15" spans="1:14" x14ac:dyDescent="0.35">
      <c r="A1915" s="113"/>
      <c r="B1915" s="119"/>
      <c r="C1915" s="119"/>
      <c r="D1915" s="185" t="e">
        <f>IF(ISBLANK(RTATimings[[#This Row],[Vehicle No.]]), VLOOKUP(RTATimings[[#This Row],[Rotation Group]], Table9[#All], 4, FALSE), VLOOKUP(RTATimings[[#This Row],[Vehicle No.]], VehLicense,2,FALSE))</f>
        <v>#N/A</v>
      </c>
      <c r="E1915" s="126"/>
      <c r="F1915" s="185" t="e">
        <f>VLOOKUP(RTATimings[[#This Row],[Route Code]], TrueRouteCodes[], 2, FALSE)</f>
        <v>#N/A</v>
      </c>
      <c r="H1915" s="194" t="str">
        <f>REPLACE(SUBSTITUTE(SUBSTITUTE(SUBSTITUTE(SUBSTITUTE(SUBSTITUTE(TRIM(RTATimings[[#This Row],[Dep Txt]]), ": ",":"), "a.m", "AM",1), "p.m", "PM"),"  AM"," AM"),"  PM", " PM"), 9,100,"")</f>
        <v/>
      </c>
      <c r="I1915" s="195" t="e">
        <f>TIMEVALUE(RTATimings[[#This Row],[Dep Tm Txt]])</f>
        <v>#VALUE!</v>
      </c>
      <c r="N19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16" spans="1:14" x14ac:dyDescent="0.35">
      <c r="A1916" s="113"/>
      <c r="B1916" s="119"/>
      <c r="C1916" s="119"/>
      <c r="D1916" s="185" t="e">
        <f>IF(ISBLANK(RTATimings[[#This Row],[Vehicle No.]]), VLOOKUP(RTATimings[[#This Row],[Rotation Group]], Table9[#All], 4, FALSE), VLOOKUP(RTATimings[[#This Row],[Vehicle No.]], VehLicense,2,FALSE))</f>
        <v>#N/A</v>
      </c>
      <c r="E1916" s="126"/>
      <c r="F1916" s="185" t="e">
        <f>VLOOKUP(RTATimings[[#This Row],[Route Code]], TrueRouteCodes[], 2, FALSE)</f>
        <v>#N/A</v>
      </c>
      <c r="H1916" s="194" t="str">
        <f>REPLACE(SUBSTITUTE(SUBSTITUTE(SUBSTITUTE(SUBSTITUTE(SUBSTITUTE(TRIM(RTATimings[[#This Row],[Dep Txt]]), ": ",":"), "a.m", "AM",1), "p.m", "PM"),"  AM"," AM"),"  PM", " PM"), 9,100,"")</f>
        <v/>
      </c>
      <c r="I1916" s="195" t="e">
        <f>TIMEVALUE(RTATimings[[#This Row],[Dep Tm Txt]])</f>
        <v>#VALUE!</v>
      </c>
      <c r="N19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17" spans="1:14" x14ac:dyDescent="0.35">
      <c r="A1917" s="113"/>
      <c r="B1917" s="119"/>
      <c r="C1917" s="119"/>
      <c r="D1917" s="185" t="e">
        <f>IF(ISBLANK(RTATimings[[#This Row],[Vehicle No.]]), VLOOKUP(RTATimings[[#This Row],[Rotation Group]], Table9[#All], 4, FALSE), VLOOKUP(RTATimings[[#This Row],[Vehicle No.]], VehLicense,2,FALSE))</f>
        <v>#N/A</v>
      </c>
      <c r="E1917" s="126"/>
      <c r="F1917" s="185" t="e">
        <f>VLOOKUP(RTATimings[[#This Row],[Route Code]], TrueRouteCodes[], 2, FALSE)</f>
        <v>#N/A</v>
      </c>
      <c r="H1917" s="194" t="str">
        <f>REPLACE(SUBSTITUTE(SUBSTITUTE(SUBSTITUTE(SUBSTITUTE(SUBSTITUTE(TRIM(RTATimings[[#This Row],[Dep Txt]]), ": ",":"), "a.m", "AM",1), "p.m", "PM"),"  AM"," AM"),"  PM", " PM"), 9,100,"")</f>
        <v/>
      </c>
      <c r="I1917" s="195" t="e">
        <f>TIMEVALUE(RTATimings[[#This Row],[Dep Tm Txt]])</f>
        <v>#VALUE!</v>
      </c>
      <c r="N19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18" spans="1:14" x14ac:dyDescent="0.35">
      <c r="A1918" s="113"/>
      <c r="B1918" s="119"/>
      <c r="C1918" s="119"/>
      <c r="D1918" s="185" t="e">
        <f>IF(ISBLANK(RTATimings[[#This Row],[Vehicle No.]]), VLOOKUP(RTATimings[[#This Row],[Rotation Group]], Table9[#All], 4, FALSE), VLOOKUP(RTATimings[[#This Row],[Vehicle No.]], VehLicense,2,FALSE))</f>
        <v>#N/A</v>
      </c>
      <c r="E1918" s="126"/>
      <c r="F1918" s="185" t="e">
        <f>VLOOKUP(RTATimings[[#This Row],[Route Code]], TrueRouteCodes[], 2, FALSE)</f>
        <v>#N/A</v>
      </c>
      <c r="H1918" s="194" t="str">
        <f>REPLACE(SUBSTITUTE(SUBSTITUTE(SUBSTITUTE(SUBSTITUTE(SUBSTITUTE(TRIM(RTATimings[[#This Row],[Dep Txt]]), ": ",":"), "a.m", "AM",1), "p.m", "PM"),"  AM"," AM"),"  PM", " PM"), 9,100,"")</f>
        <v/>
      </c>
      <c r="I1918" s="195" t="e">
        <f>TIMEVALUE(RTATimings[[#This Row],[Dep Tm Txt]])</f>
        <v>#VALUE!</v>
      </c>
      <c r="N19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19" spans="1:14" x14ac:dyDescent="0.35">
      <c r="A1919" s="113"/>
      <c r="B1919" s="119"/>
      <c r="C1919" s="119"/>
      <c r="D1919" s="185" t="e">
        <f>IF(ISBLANK(RTATimings[[#This Row],[Vehicle No.]]), VLOOKUP(RTATimings[[#This Row],[Rotation Group]], Table9[#All], 4, FALSE), VLOOKUP(RTATimings[[#This Row],[Vehicle No.]], VehLicense,2,FALSE))</f>
        <v>#N/A</v>
      </c>
      <c r="E1919" s="126"/>
      <c r="F1919" s="185" t="e">
        <f>VLOOKUP(RTATimings[[#This Row],[Route Code]], TrueRouteCodes[], 2, FALSE)</f>
        <v>#N/A</v>
      </c>
      <c r="H1919" s="194" t="str">
        <f>REPLACE(SUBSTITUTE(SUBSTITUTE(SUBSTITUTE(SUBSTITUTE(SUBSTITUTE(TRIM(RTATimings[[#This Row],[Dep Txt]]), ": ",":"), "a.m", "AM",1), "p.m", "PM"),"  AM"," AM"),"  PM", " PM"), 9,100,"")</f>
        <v/>
      </c>
      <c r="I1919" s="195" t="e">
        <f>TIMEVALUE(RTATimings[[#This Row],[Dep Tm Txt]])</f>
        <v>#VALUE!</v>
      </c>
      <c r="N19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20" spans="1:14" x14ac:dyDescent="0.35">
      <c r="A1920" s="113"/>
      <c r="B1920" s="119"/>
      <c r="C1920" s="119"/>
      <c r="D1920" s="185" t="e">
        <f>IF(ISBLANK(RTATimings[[#This Row],[Vehicle No.]]), VLOOKUP(RTATimings[[#This Row],[Rotation Group]], Table9[#All], 4, FALSE), VLOOKUP(RTATimings[[#This Row],[Vehicle No.]], VehLicense,2,FALSE))</f>
        <v>#N/A</v>
      </c>
      <c r="E1920" s="126"/>
      <c r="F1920" s="185" t="e">
        <f>VLOOKUP(RTATimings[[#This Row],[Route Code]], TrueRouteCodes[], 2, FALSE)</f>
        <v>#N/A</v>
      </c>
      <c r="H1920" s="194" t="str">
        <f>REPLACE(SUBSTITUTE(SUBSTITUTE(SUBSTITUTE(SUBSTITUTE(SUBSTITUTE(TRIM(RTATimings[[#This Row],[Dep Txt]]), ": ",":"), "a.m", "AM",1), "p.m", "PM"),"  AM"," AM"),"  PM", " PM"), 9,100,"")</f>
        <v/>
      </c>
      <c r="I1920" s="195" t="e">
        <f>TIMEVALUE(RTATimings[[#This Row],[Dep Tm Txt]])</f>
        <v>#VALUE!</v>
      </c>
      <c r="N19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21" spans="1:14" x14ac:dyDescent="0.35">
      <c r="A1921" s="113"/>
      <c r="B1921" s="119"/>
      <c r="C1921" s="119"/>
      <c r="D1921" s="185" t="e">
        <f>IF(ISBLANK(RTATimings[[#This Row],[Vehicle No.]]), VLOOKUP(RTATimings[[#This Row],[Rotation Group]], Table9[#All], 4, FALSE), VLOOKUP(RTATimings[[#This Row],[Vehicle No.]], VehLicense,2,FALSE))</f>
        <v>#N/A</v>
      </c>
      <c r="E1921" s="126"/>
      <c r="F1921" s="185" t="e">
        <f>VLOOKUP(RTATimings[[#This Row],[Route Code]], TrueRouteCodes[], 2, FALSE)</f>
        <v>#N/A</v>
      </c>
      <c r="H1921" s="194" t="str">
        <f>REPLACE(SUBSTITUTE(SUBSTITUTE(SUBSTITUTE(SUBSTITUTE(SUBSTITUTE(TRIM(RTATimings[[#This Row],[Dep Txt]]), ": ",":"), "a.m", "AM",1), "p.m", "PM"),"  AM"," AM"),"  PM", " PM"), 9,100,"")</f>
        <v/>
      </c>
      <c r="I1921" s="195" t="e">
        <f>TIMEVALUE(RTATimings[[#This Row],[Dep Tm Txt]])</f>
        <v>#VALUE!</v>
      </c>
      <c r="N19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22" spans="1:14" x14ac:dyDescent="0.35">
      <c r="A1922" s="113"/>
      <c r="B1922" s="119"/>
      <c r="C1922" s="119"/>
      <c r="D1922" s="185" t="e">
        <f>IF(ISBLANK(RTATimings[[#This Row],[Vehicle No.]]), VLOOKUP(RTATimings[[#This Row],[Rotation Group]], Table9[#All], 4, FALSE), VLOOKUP(RTATimings[[#This Row],[Vehicle No.]], VehLicense,2,FALSE))</f>
        <v>#N/A</v>
      </c>
      <c r="E1922" s="126"/>
      <c r="F1922" s="185" t="e">
        <f>VLOOKUP(RTATimings[[#This Row],[Route Code]], TrueRouteCodes[], 2, FALSE)</f>
        <v>#N/A</v>
      </c>
      <c r="H1922" s="194" t="str">
        <f>REPLACE(SUBSTITUTE(SUBSTITUTE(SUBSTITUTE(SUBSTITUTE(SUBSTITUTE(TRIM(RTATimings[[#This Row],[Dep Txt]]), ": ",":"), "a.m", "AM",1), "p.m", "PM"),"  AM"," AM"),"  PM", " PM"), 9,100,"")</f>
        <v/>
      </c>
      <c r="I1922" s="195" t="e">
        <f>TIMEVALUE(RTATimings[[#This Row],[Dep Tm Txt]])</f>
        <v>#VALUE!</v>
      </c>
      <c r="N19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23" spans="1:14" x14ac:dyDescent="0.35">
      <c r="A1923" s="113"/>
      <c r="B1923" s="119"/>
      <c r="C1923" s="119"/>
      <c r="D1923" s="185" t="e">
        <f>IF(ISBLANK(RTATimings[[#This Row],[Vehicle No.]]), VLOOKUP(RTATimings[[#This Row],[Rotation Group]], Table9[#All], 4, FALSE), VLOOKUP(RTATimings[[#This Row],[Vehicle No.]], VehLicense,2,FALSE))</f>
        <v>#N/A</v>
      </c>
      <c r="E1923" s="126"/>
      <c r="F1923" s="185" t="e">
        <f>VLOOKUP(RTATimings[[#This Row],[Route Code]], TrueRouteCodes[], 2, FALSE)</f>
        <v>#N/A</v>
      </c>
      <c r="H1923" s="194" t="str">
        <f>REPLACE(SUBSTITUTE(SUBSTITUTE(SUBSTITUTE(SUBSTITUTE(SUBSTITUTE(TRIM(RTATimings[[#This Row],[Dep Txt]]), ": ",":"), "a.m", "AM",1), "p.m", "PM"),"  AM"," AM"),"  PM", " PM"), 9,100,"")</f>
        <v/>
      </c>
      <c r="I1923" s="195" t="e">
        <f>TIMEVALUE(RTATimings[[#This Row],[Dep Tm Txt]])</f>
        <v>#VALUE!</v>
      </c>
      <c r="N19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24" spans="1:14" x14ac:dyDescent="0.35">
      <c r="A1924" s="113"/>
      <c r="B1924" s="119"/>
      <c r="C1924" s="119"/>
      <c r="D1924" s="185" t="e">
        <f>IF(ISBLANK(RTATimings[[#This Row],[Vehicle No.]]), VLOOKUP(RTATimings[[#This Row],[Rotation Group]], Table9[#All], 4, FALSE), VLOOKUP(RTATimings[[#This Row],[Vehicle No.]], VehLicense,2,FALSE))</f>
        <v>#N/A</v>
      </c>
      <c r="E1924" s="126"/>
      <c r="F1924" s="185" t="e">
        <f>VLOOKUP(RTATimings[[#This Row],[Route Code]], TrueRouteCodes[], 2, FALSE)</f>
        <v>#N/A</v>
      </c>
      <c r="H1924" s="194" t="str">
        <f>REPLACE(SUBSTITUTE(SUBSTITUTE(SUBSTITUTE(SUBSTITUTE(SUBSTITUTE(TRIM(RTATimings[[#This Row],[Dep Txt]]), ": ",":"), "a.m", "AM",1), "p.m", "PM"),"  AM"," AM"),"  PM", " PM"), 9,100,"")</f>
        <v/>
      </c>
      <c r="I1924" s="195" t="e">
        <f>TIMEVALUE(RTATimings[[#This Row],[Dep Tm Txt]])</f>
        <v>#VALUE!</v>
      </c>
      <c r="N19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25" spans="1:14" x14ac:dyDescent="0.35">
      <c r="A1925" s="113"/>
      <c r="B1925" s="119"/>
      <c r="C1925" s="119"/>
      <c r="D1925" s="185" t="e">
        <f>IF(ISBLANK(RTATimings[[#This Row],[Vehicle No.]]), VLOOKUP(RTATimings[[#This Row],[Rotation Group]], Table9[#All], 4, FALSE), VLOOKUP(RTATimings[[#This Row],[Vehicle No.]], VehLicense,2,FALSE))</f>
        <v>#N/A</v>
      </c>
      <c r="E1925" s="126"/>
      <c r="F1925" s="185" t="e">
        <f>VLOOKUP(RTATimings[[#This Row],[Route Code]], TrueRouteCodes[], 2, FALSE)</f>
        <v>#N/A</v>
      </c>
      <c r="H1925" s="194" t="str">
        <f>REPLACE(SUBSTITUTE(SUBSTITUTE(SUBSTITUTE(SUBSTITUTE(SUBSTITUTE(TRIM(RTATimings[[#This Row],[Dep Txt]]), ": ",":"), "a.m", "AM",1), "p.m", "PM"),"  AM"," AM"),"  PM", " PM"), 9,100,"")</f>
        <v/>
      </c>
      <c r="I1925" s="195" t="e">
        <f>TIMEVALUE(RTATimings[[#This Row],[Dep Tm Txt]])</f>
        <v>#VALUE!</v>
      </c>
      <c r="N19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26" spans="1:14" x14ac:dyDescent="0.35">
      <c r="A1926" s="113"/>
      <c r="B1926" s="119"/>
      <c r="C1926" s="119"/>
      <c r="D1926" s="185" t="e">
        <f>IF(ISBLANK(RTATimings[[#This Row],[Vehicle No.]]), VLOOKUP(RTATimings[[#This Row],[Rotation Group]], Table9[#All], 4, FALSE), VLOOKUP(RTATimings[[#This Row],[Vehicle No.]], VehLicense,2,FALSE))</f>
        <v>#N/A</v>
      </c>
      <c r="E1926" s="126"/>
      <c r="F1926" s="185" t="e">
        <f>VLOOKUP(RTATimings[[#This Row],[Route Code]], TrueRouteCodes[], 2, FALSE)</f>
        <v>#N/A</v>
      </c>
      <c r="H1926" s="194" t="str">
        <f>REPLACE(SUBSTITUTE(SUBSTITUTE(SUBSTITUTE(SUBSTITUTE(SUBSTITUTE(TRIM(RTATimings[[#This Row],[Dep Txt]]), ": ",":"), "a.m", "AM",1), "p.m", "PM"),"  AM"," AM"),"  PM", " PM"), 9,100,"")</f>
        <v/>
      </c>
      <c r="I1926" s="195" t="e">
        <f>TIMEVALUE(RTATimings[[#This Row],[Dep Tm Txt]])</f>
        <v>#VALUE!</v>
      </c>
      <c r="N19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27" spans="1:14" x14ac:dyDescent="0.35">
      <c r="A1927" s="113"/>
      <c r="B1927" s="119"/>
      <c r="C1927" s="119"/>
      <c r="D1927" s="185" t="e">
        <f>IF(ISBLANK(RTATimings[[#This Row],[Vehicle No.]]), VLOOKUP(RTATimings[[#This Row],[Rotation Group]], Table9[#All], 4, FALSE), VLOOKUP(RTATimings[[#This Row],[Vehicle No.]], VehLicense,2,FALSE))</f>
        <v>#N/A</v>
      </c>
      <c r="E1927" s="126"/>
      <c r="F1927" s="185" t="e">
        <f>VLOOKUP(RTATimings[[#This Row],[Route Code]], TrueRouteCodes[], 2, FALSE)</f>
        <v>#N/A</v>
      </c>
      <c r="H1927" s="194" t="str">
        <f>REPLACE(SUBSTITUTE(SUBSTITUTE(SUBSTITUTE(SUBSTITUTE(SUBSTITUTE(TRIM(RTATimings[[#This Row],[Dep Txt]]), ": ",":"), "a.m", "AM",1), "p.m", "PM"),"  AM"," AM"),"  PM", " PM"), 9,100,"")</f>
        <v/>
      </c>
      <c r="I1927" s="195" t="e">
        <f>TIMEVALUE(RTATimings[[#This Row],[Dep Tm Txt]])</f>
        <v>#VALUE!</v>
      </c>
      <c r="N19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28" spans="1:14" x14ac:dyDescent="0.35">
      <c r="A1928" s="113"/>
      <c r="B1928" s="119"/>
      <c r="C1928" s="119"/>
      <c r="D1928" s="185" t="e">
        <f>IF(ISBLANK(RTATimings[[#This Row],[Vehicle No.]]), VLOOKUP(RTATimings[[#This Row],[Rotation Group]], Table9[#All], 4, FALSE), VLOOKUP(RTATimings[[#This Row],[Vehicle No.]], VehLicense,2,FALSE))</f>
        <v>#N/A</v>
      </c>
      <c r="E1928" s="126"/>
      <c r="F1928" s="185" t="e">
        <f>VLOOKUP(RTATimings[[#This Row],[Route Code]], TrueRouteCodes[], 2, FALSE)</f>
        <v>#N/A</v>
      </c>
      <c r="H1928" s="194" t="str">
        <f>REPLACE(SUBSTITUTE(SUBSTITUTE(SUBSTITUTE(SUBSTITUTE(SUBSTITUTE(TRIM(RTATimings[[#This Row],[Dep Txt]]), ": ",":"), "a.m", "AM",1), "p.m", "PM"),"  AM"," AM"),"  PM", " PM"), 9,100,"")</f>
        <v/>
      </c>
      <c r="I1928" s="195" t="e">
        <f>TIMEVALUE(RTATimings[[#This Row],[Dep Tm Txt]])</f>
        <v>#VALUE!</v>
      </c>
      <c r="N19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29" spans="1:14" x14ac:dyDescent="0.35">
      <c r="A1929" s="113"/>
      <c r="B1929" s="119"/>
      <c r="C1929" s="119"/>
      <c r="D1929" s="185" t="e">
        <f>IF(ISBLANK(RTATimings[[#This Row],[Vehicle No.]]), VLOOKUP(RTATimings[[#This Row],[Rotation Group]], Table9[#All], 4, FALSE), VLOOKUP(RTATimings[[#This Row],[Vehicle No.]], VehLicense,2,FALSE))</f>
        <v>#N/A</v>
      </c>
      <c r="E1929" s="126"/>
      <c r="F1929" s="185" t="e">
        <f>VLOOKUP(RTATimings[[#This Row],[Route Code]], TrueRouteCodes[], 2, FALSE)</f>
        <v>#N/A</v>
      </c>
      <c r="H1929" s="194" t="str">
        <f>REPLACE(SUBSTITUTE(SUBSTITUTE(SUBSTITUTE(SUBSTITUTE(SUBSTITUTE(TRIM(RTATimings[[#This Row],[Dep Txt]]), ": ",":"), "a.m", "AM",1), "p.m", "PM"),"  AM"," AM"),"  PM", " PM"), 9,100,"")</f>
        <v/>
      </c>
      <c r="I1929" s="195" t="e">
        <f>TIMEVALUE(RTATimings[[#This Row],[Dep Tm Txt]])</f>
        <v>#VALUE!</v>
      </c>
      <c r="N19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30" spans="1:14" x14ac:dyDescent="0.35">
      <c r="A1930" s="113"/>
      <c r="B1930" s="119"/>
      <c r="C1930" s="119"/>
      <c r="D1930" s="185" t="e">
        <f>IF(ISBLANK(RTATimings[[#This Row],[Vehicle No.]]), VLOOKUP(RTATimings[[#This Row],[Rotation Group]], Table9[#All], 4, FALSE), VLOOKUP(RTATimings[[#This Row],[Vehicle No.]], VehLicense,2,FALSE))</f>
        <v>#N/A</v>
      </c>
      <c r="E1930" s="126"/>
      <c r="F1930" s="185" t="e">
        <f>VLOOKUP(RTATimings[[#This Row],[Route Code]], TrueRouteCodes[], 2, FALSE)</f>
        <v>#N/A</v>
      </c>
      <c r="H1930" s="194" t="str">
        <f>REPLACE(SUBSTITUTE(SUBSTITUTE(SUBSTITUTE(SUBSTITUTE(SUBSTITUTE(TRIM(RTATimings[[#This Row],[Dep Txt]]), ": ",":"), "a.m", "AM",1), "p.m", "PM"),"  AM"," AM"),"  PM", " PM"), 9,100,"")</f>
        <v/>
      </c>
      <c r="I1930" s="195" t="e">
        <f>TIMEVALUE(RTATimings[[#This Row],[Dep Tm Txt]])</f>
        <v>#VALUE!</v>
      </c>
      <c r="N19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31" spans="1:14" x14ac:dyDescent="0.35">
      <c r="A1931" s="113"/>
      <c r="B1931" s="119"/>
      <c r="C1931" s="119"/>
      <c r="D1931" s="185" t="e">
        <f>IF(ISBLANK(RTATimings[[#This Row],[Vehicle No.]]), VLOOKUP(RTATimings[[#This Row],[Rotation Group]], Table9[#All], 4, FALSE), VLOOKUP(RTATimings[[#This Row],[Vehicle No.]], VehLicense,2,FALSE))</f>
        <v>#N/A</v>
      </c>
      <c r="E1931" s="126"/>
      <c r="F1931" s="185" t="e">
        <f>VLOOKUP(RTATimings[[#This Row],[Route Code]], TrueRouteCodes[], 2, FALSE)</f>
        <v>#N/A</v>
      </c>
      <c r="H1931" s="194" t="str">
        <f>REPLACE(SUBSTITUTE(SUBSTITUTE(SUBSTITUTE(SUBSTITUTE(SUBSTITUTE(TRIM(RTATimings[[#This Row],[Dep Txt]]), ": ",":"), "a.m", "AM",1), "p.m", "PM"),"  AM"," AM"),"  PM", " PM"), 9,100,"")</f>
        <v/>
      </c>
      <c r="I1931" s="195" t="e">
        <f>TIMEVALUE(RTATimings[[#This Row],[Dep Tm Txt]])</f>
        <v>#VALUE!</v>
      </c>
      <c r="N19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32" spans="1:14" x14ac:dyDescent="0.35">
      <c r="A1932" s="113"/>
      <c r="B1932" s="119"/>
      <c r="C1932" s="119"/>
      <c r="D1932" s="185" t="e">
        <f>IF(ISBLANK(RTATimings[[#This Row],[Vehicle No.]]), VLOOKUP(RTATimings[[#This Row],[Rotation Group]], Table9[#All], 4, FALSE), VLOOKUP(RTATimings[[#This Row],[Vehicle No.]], VehLicense,2,FALSE))</f>
        <v>#N/A</v>
      </c>
      <c r="E1932" s="126"/>
      <c r="F1932" s="185" t="e">
        <f>VLOOKUP(RTATimings[[#This Row],[Route Code]], TrueRouteCodes[], 2, FALSE)</f>
        <v>#N/A</v>
      </c>
      <c r="H1932" s="194" t="str">
        <f>REPLACE(SUBSTITUTE(SUBSTITUTE(SUBSTITUTE(SUBSTITUTE(SUBSTITUTE(TRIM(RTATimings[[#This Row],[Dep Txt]]), ": ",":"), "a.m", "AM",1), "p.m", "PM"),"  AM"," AM"),"  PM", " PM"), 9,100,"")</f>
        <v/>
      </c>
      <c r="I1932" s="195" t="e">
        <f>TIMEVALUE(RTATimings[[#This Row],[Dep Tm Txt]])</f>
        <v>#VALUE!</v>
      </c>
      <c r="N19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33" spans="1:14" x14ac:dyDescent="0.35">
      <c r="A1933" s="113"/>
      <c r="B1933" s="119"/>
      <c r="C1933" s="119"/>
      <c r="D1933" s="185" t="e">
        <f>IF(ISBLANK(RTATimings[[#This Row],[Vehicle No.]]), VLOOKUP(RTATimings[[#This Row],[Rotation Group]], Table9[#All], 4, FALSE), VLOOKUP(RTATimings[[#This Row],[Vehicle No.]], VehLicense,2,FALSE))</f>
        <v>#N/A</v>
      </c>
      <c r="E1933" s="126"/>
      <c r="F1933" s="185" t="e">
        <f>VLOOKUP(RTATimings[[#This Row],[Route Code]], TrueRouteCodes[], 2, FALSE)</f>
        <v>#N/A</v>
      </c>
      <c r="H1933" s="194" t="str">
        <f>REPLACE(SUBSTITUTE(SUBSTITUTE(SUBSTITUTE(SUBSTITUTE(SUBSTITUTE(TRIM(RTATimings[[#This Row],[Dep Txt]]), ": ",":"), "a.m", "AM",1), "p.m", "PM"),"  AM"," AM"),"  PM", " PM"), 9,100,"")</f>
        <v/>
      </c>
      <c r="I1933" s="195" t="e">
        <f>TIMEVALUE(RTATimings[[#This Row],[Dep Tm Txt]])</f>
        <v>#VALUE!</v>
      </c>
      <c r="N19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34" spans="1:14" x14ac:dyDescent="0.35">
      <c r="A1934" s="113"/>
      <c r="B1934" s="119"/>
      <c r="C1934" s="119"/>
      <c r="D1934" s="185" t="e">
        <f>IF(ISBLANK(RTATimings[[#This Row],[Vehicle No.]]), VLOOKUP(RTATimings[[#This Row],[Rotation Group]], Table9[#All], 4, FALSE), VLOOKUP(RTATimings[[#This Row],[Vehicle No.]], VehLicense,2,FALSE))</f>
        <v>#N/A</v>
      </c>
      <c r="E1934" s="126"/>
      <c r="F1934" s="185" t="e">
        <f>VLOOKUP(RTATimings[[#This Row],[Route Code]], TrueRouteCodes[], 2, FALSE)</f>
        <v>#N/A</v>
      </c>
      <c r="H1934" s="194" t="str">
        <f>REPLACE(SUBSTITUTE(SUBSTITUTE(SUBSTITUTE(SUBSTITUTE(SUBSTITUTE(TRIM(RTATimings[[#This Row],[Dep Txt]]), ": ",":"), "a.m", "AM",1), "p.m", "PM"),"  AM"," AM"),"  PM", " PM"), 9,100,"")</f>
        <v/>
      </c>
      <c r="I1934" s="195" t="e">
        <f>TIMEVALUE(RTATimings[[#This Row],[Dep Tm Txt]])</f>
        <v>#VALUE!</v>
      </c>
      <c r="N19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35" spans="1:14" x14ac:dyDescent="0.35">
      <c r="A1935" s="113"/>
      <c r="B1935" s="119"/>
      <c r="C1935" s="119"/>
      <c r="D1935" s="185" t="e">
        <f>IF(ISBLANK(RTATimings[[#This Row],[Vehicle No.]]), VLOOKUP(RTATimings[[#This Row],[Rotation Group]], Table9[#All], 4, FALSE), VLOOKUP(RTATimings[[#This Row],[Vehicle No.]], VehLicense,2,FALSE))</f>
        <v>#N/A</v>
      </c>
      <c r="E1935" s="126"/>
      <c r="F1935" s="185" t="e">
        <f>VLOOKUP(RTATimings[[#This Row],[Route Code]], TrueRouteCodes[], 2, FALSE)</f>
        <v>#N/A</v>
      </c>
      <c r="H1935" s="194" t="str">
        <f>REPLACE(SUBSTITUTE(SUBSTITUTE(SUBSTITUTE(SUBSTITUTE(SUBSTITUTE(TRIM(RTATimings[[#This Row],[Dep Txt]]), ": ",":"), "a.m", "AM",1), "p.m", "PM"),"  AM"," AM"),"  PM", " PM"), 9,100,"")</f>
        <v/>
      </c>
      <c r="I1935" s="195" t="e">
        <f>TIMEVALUE(RTATimings[[#This Row],[Dep Tm Txt]])</f>
        <v>#VALUE!</v>
      </c>
      <c r="N19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36" spans="1:14" x14ac:dyDescent="0.35">
      <c r="A1936" s="113"/>
      <c r="B1936" s="119"/>
      <c r="C1936" s="119"/>
      <c r="D1936" s="185" t="e">
        <f>IF(ISBLANK(RTATimings[[#This Row],[Vehicle No.]]), VLOOKUP(RTATimings[[#This Row],[Rotation Group]], Table9[#All], 4, FALSE), VLOOKUP(RTATimings[[#This Row],[Vehicle No.]], VehLicense,2,FALSE))</f>
        <v>#N/A</v>
      </c>
      <c r="E1936" s="126"/>
      <c r="F1936" s="185" t="e">
        <f>VLOOKUP(RTATimings[[#This Row],[Route Code]], TrueRouteCodes[], 2, FALSE)</f>
        <v>#N/A</v>
      </c>
      <c r="H1936" s="194" t="str">
        <f>REPLACE(SUBSTITUTE(SUBSTITUTE(SUBSTITUTE(SUBSTITUTE(SUBSTITUTE(TRIM(RTATimings[[#This Row],[Dep Txt]]), ": ",":"), "a.m", "AM",1), "p.m", "PM"),"  AM"," AM"),"  PM", " PM"), 9,100,"")</f>
        <v/>
      </c>
      <c r="I1936" s="195" t="e">
        <f>TIMEVALUE(RTATimings[[#This Row],[Dep Tm Txt]])</f>
        <v>#VALUE!</v>
      </c>
      <c r="N19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37" spans="1:14" x14ac:dyDescent="0.35">
      <c r="A1937" s="113"/>
      <c r="B1937" s="119"/>
      <c r="C1937" s="119"/>
      <c r="D1937" s="185" t="e">
        <f>IF(ISBLANK(RTATimings[[#This Row],[Vehicle No.]]), VLOOKUP(RTATimings[[#This Row],[Rotation Group]], Table9[#All], 4, FALSE), VLOOKUP(RTATimings[[#This Row],[Vehicle No.]], VehLicense,2,FALSE))</f>
        <v>#N/A</v>
      </c>
      <c r="E1937" s="126"/>
      <c r="F1937" s="185" t="e">
        <f>VLOOKUP(RTATimings[[#This Row],[Route Code]], TrueRouteCodes[], 2, FALSE)</f>
        <v>#N/A</v>
      </c>
      <c r="H1937" s="194" t="str">
        <f>REPLACE(SUBSTITUTE(SUBSTITUTE(SUBSTITUTE(SUBSTITUTE(SUBSTITUTE(TRIM(RTATimings[[#This Row],[Dep Txt]]), ": ",":"), "a.m", "AM",1), "p.m", "PM"),"  AM"," AM"),"  PM", " PM"), 9,100,"")</f>
        <v/>
      </c>
      <c r="I1937" s="195" t="e">
        <f>TIMEVALUE(RTATimings[[#This Row],[Dep Tm Txt]])</f>
        <v>#VALUE!</v>
      </c>
      <c r="N19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38" spans="1:14" x14ac:dyDescent="0.35">
      <c r="A1938" s="113"/>
      <c r="B1938" s="119"/>
      <c r="C1938" s="119"/>
      <c r="D1938" s="185" t="e">
        <f>IF(ISBLANK(RTATimings[[#This Row],[Vehicle No.]]), VLOOKUP(RTATimings[[#This Row],[Rotation Group]], Table9[#All], 4, FALSE), VLOOKUP(RTATimings[[#This Row],[Vehicle No.]], VehLicense,2,FALSE))</f>
        <v>#N/A</v>
      </c>
      <c r="E1938" s="126"/>
      <c r="F1938" s="185" t="e">
        <f>VLOOKUP(RTATimings[[#This Row],[Route Code]], TrueRouteCodes[], 2, FALSE)</f>
        <v>#N/A</v>
      </c>
      <c r="H1938" s="194" t="str">
        <f>REPLACE(SUBSTITUTE(SUBSTITUTE(SUBSTITUTE(SUBSTITUTE(SUBSTITUTE(TRIM(RTATimings[[#This Row],[Dep Txt]]), ": ",":"), "a.m", "AM",1), "p.m", "PM"),"  AM"," AM"),"  PM", " PM"), 9,100,"")</f>
        <v/>
      </c>
      <c r="I1938" s="195" t="e">
        <f>TIMEVALUE(RTATimings[[#This Row],[Dep Tm Txt]])</f>
        <v>#VALUE!</v>
      </c>
      <c r="N19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39" spans="1:14" x14ac:dyDescent="0.35">
      <c r="A1939" s="113"/>
      <c r="B1939" s="119"/>
      <c r="C1939" s="119"/>
      <c r="D1939" s="185" t="e">
        <f>IF(ISBLANK(RTATimings[[#This Row],[Vehicle No.]]), VLOOKUP(RTATimings[[#This Row],[Rotation Group]], Table9[#All], 4, FALSE), VLOOKUP(RTATimings[[#This Row],[Vehicle No.]], VehLicense,2,FALSE))</f>
        <v>#N/A</v>
      </c>
      <c r="E1939" s="126"/>
      <c r="F1939" s="185" t="e">
        <f>VLOOKUP(RTATimings[[#This Row],[Route Code]], TrueRouteCodes[], 2, FALSE)</f>
        <v>#N/A</v>
      </c>
      <c r="H1939" s="194" t="str">
        <f>REPLACE(SUBSTITUTE(SUBSTITUTE(SUBSTITUTE(SUBSTITUTE(SUBSTITUTE(TRIM(RTATimings[[#This Row],[Dep Txt]]), ": ",":"), "a.m", "AM",1), "p.m", "PM"),"  AM"," AM"),"  PM", " PM"), 9,100,"")</f>
        <v/>
      </c>
      <c r="I1939" s="195" t="e">
        <f>TIMEVALUE(RTATimings[[#This Row],[Dep Tm Txt]])</f>
        <v>#VALUE!</v>
      </c>
      <c r="N19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40" spans="1:14" x14ac:dyDescent="0.35">
      <c r="A1940" s="113"/>
      <c r="B1940" s="119"/>
      <c r="C1940" s="119"/>
      <c r="D1940" s="185" t="e">
        <f>IF(ISBLANK(RTATimings[[#This Row],[Vehicle No.]]), VLOOKUP(RTATimings[[#This Row],[Rotation Group]], Table9[#All], 4, FALSE), VLOOKUP(RTATimings[[#This Row],[Vehicle No.]], VehLicense,2,FALSE))</f>
        <v>#N/A</v>
      </c>
      <c r="E1940" s="126"/>
      <c r="F1940" s="185" t="e">
        <f>VLOOKUP(RTATimings[[#This Row],[Route Code]], TrueRouteCodes[], 2, FALSE)</f>
        <v>#N/A</v>
      </c>
      <c r="H1940" s="194" t="str">
        <f>REPLACE(SUBSTITUTE(SUBSTITUTE(SUBSTITUTE(SUBSTITUTE(SUBSTITUTE(TRIM(RTATimings[[#This Row],[Dep Txt]]), ": ",":"), "a.m", "AM",1), "p.m", "PM"),"  AM"," AM"),"  PM", " PM"), 9,100,"")</f>
        <v/>
      </c>
      <c r="I1940" s="195" t="e">
        <f>TIMEVALUE(RTATimings[[#This Row],[Dep Tm Txt]])</f>
        <v>#VALUE!</v>
      </c>
      <c r="N19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41" spans="1:14" x14ac:dyDescent="0.35">
      <c r="A1941" s="113"/>
      <c r="B1941" s="119"/>
      <c r="C1941" s="119"/>
      <c r="D1941" s="185" t="e">
        <f>IF(ISBLANK(RTATimings[[#This Row],[Vehicle No.]]), VLOOKUP(RTATimings[[#This Row],[Rotation Group]], Table9[#All], 4, FALSE), VLOOKUP(RTATimings[[#This Row],[Vehicle No.]], VehLicense,2,FALSE))</f>
        <v>#N/A</v>
      </c>
      <c r="E1941" s="126"/>
      <c r="F1941" s="185" t="e">
        <f>VLOOKUP(RTATimings[[#This Row],[Route Code]], TrueRouteCodes[], 2, FALSE)</f>
        <v>#N/A</v>
      </c>
      <c r="H1941" s="194" t="str">
        <f>REPLACE(SUBSTITUTE(SUBSTITUTE(SUBSTITUTE(SUBSTITUTE(SUBSTITUTE(TRIM(RTATimings[[#This Row],[Dep Txt]]), ": ",":"), "a.m", "AM",1), "p.m", "PM"),"  AM"," AM"),"  PM", " PM"), 9,100,"")</f>
        <v/>
      </c>
      <c r="I1941" s="195" t="e">
        <f>TIMEVALUE(RTATimings[[#This Row],[Dep Tm Txt]])</f>
        <v>#VALUE!</v>
      </c>
      <c r="N19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42" spans="1:14" x14ac:dyDescent="0.35">
      <c r="A1942" s="113"/>
      <c r="B1942" s="119"/>
      <c r="C1942" s="119"/>
      <c r="D1942" s="185" t="e">
        <f>IF(ISBLANK(RTATimings[[#This Row],[Vehicle No.]]), VLOOKUP(RTATimings[[#This Row],[Rotation Group]], Table9[#All], 4, FALSE), VLOOKUP(RTATimings[[#This Row],[Vehicle No.]], VehLicense,2,FALSE))</f>
        <v>#N/A</v>
      </c>
      <c r="E1942" s="126"/>
      <c r="F1942" s="185" t="e">
        <f>VLOOKUP(RTATimings[[#This Row],[Route Code]], TrueRouteCodes[], 2, FALSE)</f>
        <v>#N/A</v>
      </c>
      <c r="H1942" s="194" t="str">
        <f>REPLACE(SUBSTITUTE(SUBSTITUTE(SUBSTITUTE(SUBSTITUTE(SUBSTITUTE(TRIM(RTATimings[[#This Row],[Dep Txt]]), ": ",":"), "a.m", "AM",1), "p.m", "PM"),"  AM"," AM"),"  PM", " PM"), 9,100,"")</f>
        <v/>
      </c>
      <c r="I1942" s="195" t="e">
        <f>TIMEVALUE(RTATimings[[#This Row],[Dep Tm Txt]])</f>
        <v>#VALUE!</v>
      </c>
      <c r="N19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43" spans="1:14" x14ac:dyDescent="0.35">
      <c r="A1943" s="113"/>
      <c r="B1943" s="119"/>
      <c r="C1943" s="119"/>
      <c r="D1943" s="185" t="e">
        <f>IF(ISBLANK(RTATimings[[#This Row],[Vehicle No.]]), VLOOKUP(RTATimings[[#This Row],[Rotation Group]], Table9[#All], 4, FALSE), VLOOKUP(RTATimings[[#This Row],[Vehicle No.]], VehLicense,2,FALSE))</f>
        <v>#N/A</v>
      </c>
      <c r="E1943" s="126"/>
      <c r="F1943" s="185" t="e">
        <f>VLOOKUP(RTATimings[[#This Row],[Route Code]], TrueRouteCodes[], 2, FALSE)</f>
        <v>#N/A</v>
      </c>
      <c r="H1943" s="194" t="str">
        <f>REPLACE(SUBSTITUTE(SUBSTITUTE(SUBSTITUTE(SUBSTITUTE(SUBSTITUTE(TRIM(RTATimings[[#This Row],[Dep Txt]]), ": ",":"), "a.m", "AM",1), "p.m", "PM"),"  AM"," AM"),"  PM", " PM"), 9,100,"")</f>
        <v/>
      </c>
      <c r="I1943" s="195" t="e">
        <f>TIMEVALUE(RTATimings[[#This Row],[Dep Tm Txt]])</f>
        <v>#VALUE!</v>
      </c>
      <c r="N19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44" spans="1:14" x14ac:dyDescent="0.35">
      <c r="A1944" s="113"/>
      <c r="B1944" s="119"/>
      <c r="C1944" s="119"/>
      <c r="D1944" s="185" t="e">
        <f>IF(ISBLANK(RTATimings[[#This Row],[Vehicle No.]]), VLOOKUP(RTATimings[[#This Row],[Rotation Group]], Table9[#All], 4, FALSE), VLOOKUP(RTATimings[[#This Row],[Vehicle No.]], VehLicense,2,FALSE))</f>
        <v>#N/A</v>
      </c>
      <c r="E1944" s="126"/>
      <c r="F1944" s="185" t="e">
        <f>VLOOKUP(RTATimings[[#This Row],[Route Code]], TrueRouteCodes[], 2, FALSE)</f>
        <v>#N/A</v>
      </c>
      <c r="H1944" s="194" t="str">
        <f>REPLACE(SUBSTITUTE(SUBSTITUTE(SUBSTITUTE(SUBSTITUTE(SUBSTITUTE(TRIM(RTATimings[[#This Row],[Dep Txt]]), ": ",":"), "a.m", "AM",1), "p.m", "PM"),"  AM"," AM"),"  PM", " PM"), 9,100,"")</f>
        <v/>
      </c>
      <c r="I1944" s="195" t="e">
        <f>TIMEVALUE(RTATimings[[#This Row],[Dep Tm Txt]])</f>
        <v>#VALUE!</v>
      </c>
      <c r="N19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45" spans="1:14" x14ac:dyDescent="0.35">
      <c r="A1945" s="113"/>
      <c r="B1945" s="119"/>
      <c r="C1945" s="119"/>
      <c r="D1945" s="185" t="e">
        <f>IF(ISBLANK(RTATimings[[#This Row],[Vehicle No.]]), VLOOKUP(RTATimings[[#This Row],[Rotation Group]], Table9[#All], 4, FALSE), VLOOKUP(RTATimings[[#This Row],[Vehicle No.]], VehLicense,2,FALSE))</f>
        <v>#N/A</v>
      </c>
      <c r="E1945" s="126"/>
      <c r="F1945" s="185" t="e">
        <f>VLOOKUP(RTATimings[[#This Row],[Route Code]], TrueRouteCodes[], 2, FALSE)</f>
        <v>#N/A</v>
      </c>
      <c r="H1945" s="194" t="str">
        <f>REPLACE(SUBSTITUTE(SUBSTITUTE(SUBSTITUTE(SUBSTITUTE(SUBSTITUTE(TRIM(RTATimings[[#This Row],[Dep Txt]]), ": ",":"), "a.m", "AM",1), "p.m", "PM"),"  AM"," AM"),"  PM", " PM"), 9,100,"")</f>
        <v/>
      </c>
      <c r="I1945" s="195" t="e">
        <f>TIMEVALUE(RTATimings[[#This Row],[Dep Tm Txt]])</f>
        <v>#VALUE!</v>
      </c>
      <c r="N19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46" spans="1:14" x14ac:dyDescent="0.35">
      <c r="A1946" s="113"/>
      <c r="B1946" s="119"/>
      <c r="C1946" s="119"/>
      <c r="D1946" s="185" t="e">
        <f>IF(ISBLANK(RTATimings[[#This Row],[Vehicle No.]]), VLOOKUP(RTATimings[[#This Row],[Rotation Group]], Table9[#All], 4, FALSE), VLOOKUP(RTATimings[[#This Row],[Vehicle No.]], VehLicense,2,FALSE))</f>
        <v>#N/A</v>
      </c>
      <c r="E1946" s="126"/>
      <c r="F1946" s="185" t="e">
        <f>VLOOKUP(RTATimings[[#This Row],[Route Code]], TrueRouteCodes[], 2, FALSE)</f>
        <v>#N/A</v>
      </c>
      <c r="H1946" s="194" t="str">
        <f>REPLACE(SUBSTITUTE(SUBSTITUTE(SUBSTITUTE(SUBSTITUTE(SUBSTITUTE(TRIM(RTATimings[[#This Row],[Dep Txt]]), ": ",":"), "a.m", "AM",1), "p.m", "PM"),"  AM"," AM"),"  PM", " PM"), 9,100,"")</f>
        <v/>
      </c>
      <c r="I1946" s="195" t="e">
        <f>TIMEVALUE(RTATimings[[#This Row],[Dep Tm Txt]])</f>
        <v>#VALUE!</v>
      </c>
      <c r="N19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47" spans="1:14" x14ac:dyDescent="0.35">
      <c r="A1947" s="113"/>
      <c r="B1947" s="119"/>
      <c r="C1947" s="119"/>
      <c r="D1947" s="185" t="e">
        <f>IF(ISBLANK(RTATimings[[#This Row],[Vehicle No.]]), VLOOKUP(RTATimings[[#This Row],[Rotation Group]], Table9[#All], 4, FALSE), VLOOKUP(RTATimings[[#This Row],[Vehicle No.]], VehLicense,2,FALSE))</f>
        <v>#N/A</v>
      </c>
      <c r="E1947" s="126"/>
      <c r="F1947" s="185" t="e">
        <f>VLOOKUP(RTATimings[[#This Row],[Route Code]], TrueRouteCodes[], 2, FALSE)</f>
        <v>#N/A</v>
      </c>
      <c r="H1947" s="194" t="str">
        <f>REPLACE(SUBSTITUTE(SUBSTITUTE(SUBSTITUTE(SUBSTITUTE(SUBSTITUTE(TRIM(RTATimings[[#This Row],[Dep Txt]]), ": ",":"), "a.m", "AM",1), "p.m", "PM"),"  AM"," AM"),"  PM", " PM"), 9,100,"")</f>
        <v/>
      </c>
      <c r="I1947" s="195" t="e">
        <f>TIMEVALUE(RTATimings[[#This Row],[Dep Tm Txt]])</f>
        <v>#VALUE!</v>
      </c>
      <c r="N19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48" spans="1:14" x14ac:dyDescent="0.35">
      <c r="A1948" s="113"/>
      <c r="B1948" s="119"/>
      <c r="C1948" s="119"/>
      <c r="D1948" s="185" t="e">
        <f>IF(ISBLANK(RTATimings[[#This Row],[Vehicle No.]]), VLOOKUP(RTATimings[[#This Row],[Rotation Group]], Table9[#All], 4, FALSE), VLOOKUP(RTATimings[[#This Row],[Vehicle No.]], VehLicense,2,FALSE))</f>
        <v>#N/A</v>
      </c>
      <c r="E1948" s="126"/>
      <c r="F1948" s="185" t="e">
        <f>VLOOKUP(RTATimings[[#This Row],[Route Code]], TrueRouteCodes[], 2, FALSE)</f>
        <v>#N/A</v>
      </c>
      <c r="H1948" s="194" t="str">
        <f>REPLACE(SUBSTITUTE(SUBSTITUTE(SUBSTITUTE(SUBSTITUTE(SUBSTITUTE(TRIM(RTATimings[[#This Row],[Dep Txt]]), ": ",":"), "a.m", "AM",1), "p.m", "PM"),"  AM"," AM"),"  PM", " PM"), 9,100,"")</f>
        <v/>
      </c>
      <c r="I1948" s="195" t="e">
        <f>TIMEVALUE(RTATimings[[#This Row],[Dep Tm Txt]])</f>
        <v>#VALUE!</v>
      </c>
      <c r="N19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49" spans="1:14" x14ac:dyDescent="0.35">
      <c r="A1949" s="113"/>
      <c r="B1949" s="119"/>
      <c r="C1949" s="119"/>
      <c r="D1949" s="185" t="e">
        <f>IF(ISBLANK(RTATimings[[#This Row],[Vehicle No.]]), VLOOKUP(RTATimings[[#This Row],[Rotation Group]], Table9[#All], 4, FALSE), VLOOKUP(RTATimings[[#This Row],[Vehicle No.]], VehLicense,2,FALSE))</f>
        <v>#N/A</v>
      </c>
      <c r="E1949" s="126"/>
      <c r="F1949" s="185" t="e">
        <f>VLOOKUP(RTATimings[[#This Row],[Route Code]], TrueRouteCodes[], 2, FALSE)</f>
        <v>#N/A</v>
      </c>
      <c r="H1949" s="194" t="str">
        <f>REPLACE(SUBSTITUTE(SUBSTITUTE(SUBSTITUTE(SUBSTITUTE(SUBSTITUTE(TRIM(RTATimings[[#This Row],[Dep Txt]]), ": ",":"), "a.m", "AM",1), "p.m", "PM"),"  AM"," AM"),"  PM", " PM"), 9,100,"")</f>
        <v/>
      </c>
      <c r="I1949" s="195" t="e">
        <f>TIMEVALUE(RTATimings[[#This Row],[Dep Tm Txt]])</f>
        <v>#VALUE!</v>
      </c>
      <c r="N19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50" spans="1:14" x14ac:dyDescent="0.35">
      <c r="A1950" s="113"/>
      <c r="B1950" s="119"/>
      <c r="C1950" s="119"/>
      <c r="D1950" s="185" t="e">
        <f>IF(ISBLANK(RTATimings[[#This Row],[Vehicle No.]]), VLOOKUP(RTATimings[[#This Row],[Rotation Group]], Table9[#All], 4, FALSE), VLOOKUP(RTATimings[[#This Row],[Vehicle No.]], VehLicense,2,FALSE))</f>
        <v>#N/A</v>
      </c>
      <c r="E1950" s="126"/>
      <c r="F1950" s="185" t="e">
        <f>VLOOKUP(RTATimings[[#This Row],[Route Code]], TrueRouteCodes[], 2, FALSE)</f>
        <v>#N/A</v>
      </c>
      <c r="H1950" s="194" t="str">
        <f>REPLACE(SUBSTITUTE(SUBSTITUTE(SUBSTITUTE(SUBSTITUTE(SUBSTITUTE(TRIM(RTATimings[[#This Row],[Dep Txt]]), ": ",":"), "a.m", "AM",1), "p.m", "PM"),"  AM"," AM"),"  PM", " PM"), 9,100,"")</f>
        <v/>
      </c>
      <c r="I1950" s="195" t="e">
        <f>TIMEVALUE(RTATimings[[#This Row],[Dep Tm Txt]])</f>
        <v>#VALUE!</v>
      </c>
      <c r="N19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51" spans="1:14" x14ac:dyDescent="0.35">
      <c r="A1951" s="113"/>
      <c r="B1951" s="119"/>
      <c r="C1951" s="119"/>
      <c r="D1951" s="185" t="e">
        <f>IF(ISBLANK(RTATimings[[#This Row],[Vehicle No.]]), VLOOKUP(RTATimings[[#This Row],[Rotation Group]], Table9[#All], 4, FALSE), VLOOKUP(RTATimings[[#This Row],[Vehicle No.]], VehLicense,2,FALSE))</f>
        <v>#N/A</v>
      </c>
      <c r="E1951" s="126"/>
      <c r="F1951" s="185" t="e">
        <f>VLOOKUP(RTATimings[[#This Row],[Route Code]], TrueRouteCodes[], 2, FALSE)</f>
        <v>#N/A</v>
      </c>
      <c r="H1951" s="194" t="str">
        <f>REPLACE(SUBSTITUTE(SUBSTITUTE(SUBSTITUTE(SUBSTITUTE(SUBSTITUTE(TRIM(RTATimings[[#This Row],[Dep Txt]]), ": ",":"), "a.m", "AM",1), "p.m", "PM"),"  AM"," AM"),"  PM", " PM"), 9,100,"")</f>
        <v/>
      </c>
      <c r="I1951" s="195" t="e">
        <f>TIMEVALUE(RTATimings[[#This Row],[Dep Tm Txt]])</f>
        <v>#VALUE!</v>
      </c>
      <c r="N19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52" spans="1:14" x14ac:dyDescent="0.35">
      <c r="A1952" s="113"/>
      <c r="B1952" s="119"/>
      <c r="C1952" s="119"/>
      <c r="D1952" s="185" t="e">
        <f>IF(ISBLANK(RTATimings[[#This Row],[Vehicle No.]]), VLOOKUP(RTATimings[[#This Row],[Rotation Group]], Table9[#All], 4, FALSE), VLOOKUP(RTATimings[[#This Row],[Vehicle No.]], VehLicense,2,FALSE))</f>
        <v>#N/A</v>
      </c>
      <c r="E1952" s="126"/>
      <c r="F1952" s="185" t="e">
        <f>VLOOKUP(RTATimings[[#This Row],[Route Code]], TrueRouteCodes[], 2, FALSE)</f>
        <v>#N/A</v>
      </c>
      <c r="H1952" s="194" t="str">
        <f>REPLACE(SUBSTITUTE(SUBSTITUTE(SUBSTITUTE(SUBSTITUTE(SUBSTITUTE(TRIM(RTATimings[[#This Row],[Dep Txt]]), ": ",":"), "a.m", "AM",1), "p.m", "PM"),"  AM"," AM"),"  PM", " PM"), 9,100,"")</f>
        <v/>
      </c>
      <c r="I1952" s="195" t="e">
        <f>TIMEVALUE(RTATimings[[#This Row],[Dep Tm Txt]])</f>
        <v>#VALUE!</v>
      </c>
      <c r="N19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53" spans="1:14" x14ac:dyDescent="0.35">
      <c r="A1953" s="113"/>
      <c r="B1953" s="119"/>
      <c r="C1953" s="119"/>
      <c r="D1953" s="185" t="e">
        <f>IF(ISBLANK(RTATimings[[#This Row],[Vehicle No.]]), VLOOKUP(RTATimings[[#This Row],[Rotation Group]], Table9[#All], 4, FALSE), VLOOKUP(RTATimings[[#This Row],[Vehicle No.]], VehLicense,2,FALSE))</f>
        <v>#N/A</v>
      </c>
      <c r="E1953" s="126"/>
      <c r="F1953" s="185" t="e">
        <f>VLOOKUP(RTATimings[[#This Row],[Route Code]], TrueRouteCodes[], 2, FALSE)</f>
        <v>#N/A</v>
      </c>
      <c r="H1953" s="194" t="str">
        <f>REPLACE(SUBSTITUTE(SUBSTITUTE(SUBSTITUTE(SUBSTITUTE(SUBSTITUTE(TRIM(RTATimings[[#This Row],[Dep Txt]]), ": ",":"), "a.m", "AM",1), "p.m", "PM"),"  AM"," AM"),"  PM", " PM"), 9,100,"")</f>
        <v/>
      </c>
      <c r="I1953" s="195" t="e">
        <f>TIMEVALUE(RTATimings[[#This Row],[Dep Tm Txt]])</f>
        <v>#VALUE!</v>
      </c>
      <c r="N19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54" spans="1:14" x14ac:dyDescent="0.35">
      <c r="A1954" s="113"/>
      <c r="B1954" s="119"/>
      <c r="C1954" s="119"/>
      <c r="D1954" s="185" t="e">
        <f>IF(ISBLANK(RTATimings[[#This Row],[Vehicle No.]]), VLOOKUP(RTATimings[[#This Row],[Rotation Group]], Table9[#All], 4, FALSE), VLOOKUP(RTATimings[[#This Row],[Vehicle No.]], VehLicense,2,FALSE))</f>
        <v>#N/A</v>
      </c>
      <c r="E1954" s="126"/>
      <c r="F1954" s="185" t="e">
        <f>VLOOKUP(RTATimings[[#This Row],[Route Code]], TrueRouteCodes[], 2, FALSE)</f>
        <v>#N/A</v>
      </c>
      <c r="H1954" s="194" t="str">
        <f>REPLACE(SUBSTITUTE(SUBSTITUTE(SUBSTITUTE(SUBSTITUTE(SUBSTITUTE(TRIM(RTATimings[[#This Row],[Dep Txt]]), ": ",":"), "a.m", "AM",1), "p.m", "PM"),"  AM"," AM"),"  PM", " PM"), 9,100,"")</f>
        <v/>
      </c>
      <c r="I1954" s="195" t="e">
        <f>TIMEVALUE(RTATimings[[#This Row],[Dep Tm Txt]])</f>
        <v>#VALUE!</v>
      </c>
      <c r="N19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55" spans="1:14" x14ac:dyDescent="0.35">
      <c r="A1955" s="113"/>
      <c r="B1955" s="119"/>
      <c r="C1955" s="119"/>
      <c r="D1955" s="185" t="e">
        <f>IF(ISBLANK(RTATimings[[#This Row],[Vehicle No.]]), VLOOKUP(RTATimings[[#This Row],[Rotation Group]], Table9[#All], 4, FALSE), VLOOKUP(RTATimings[[#This Row],[Vehicle No.]], VehLicense,2,FALSE))</f>
        <v>#N/A</v>
      </c>
      <c r="E1955" s="126"/>
      <c r="F1955" s="185" t="e">
        <f>VLOOKUP(RTATimings[[#This Row],[Route Code]], TrueRouteCodes[], 2, FALSE)</f>
        <v>#N/A</v>
      </c>
      <c r="H1955" s="194" t="str">
        <f>REPLACE(SUBSTITUTE(SUBSTITUTE(SUBSTITUTE(SUBSTITUTE(SUBSTITUTE(TRIM(RTATimings[[#This Row],[Dep Txt]]), ": ",":"), "a.m", "AM",1), "p.m", "PM"),"  AM"," AM"),"  PM", " PM"), 9,100,"")</f>
        <v/>
      </c>
      <c r="I1955" s="195" t="e">
        <f>TIMEVALUE(RTATimings[[#This Row],[Dep Tm Txt]])</f>
        <v>#VALUE!</v>
      </c>
      <c r="N19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56" spans="1:14" x14ac:dyDescent="0.35">
      <c r="A1956" s="113"/>
      <c r="B1956" s="119"/>
      <c r="C1956" s="119"/>
      <c r="D1956" s="185" t="e">
        <f>IF(ISBLANK(RTATimings[[#This Row],[Vehicle No.]]), VLOOKUP(RTATimings[[#This Row],[Rotation Group]], Table9[#All], 4, FALSE), VLOOKUP(RTATimings[[#This Row],[Vehicle No.]], VehLicense,2,FALSE))</f>
        <v>#N/A</v>
      </c>
      <c r="E1956" s="126"/>
      <c r="F1956" s="185" t="e">
        <f>VLOOKUP(RTATimings[[#This Row],[Route Code]], TrueRouteCodes[], 2, FALSE)</f>
        <v>#N/A</v>
      </c>
      <c r="H1956" s="194" t="str">
        <f>REPLACE(SUBSTITUTE(SUBSTITUTE(SUBSTITUTE(SUBSTITUTE(SUBSTITUTE(TRIM(RTATimings[[#This Row],[Dep Txt]]), ": ",":"), "a.m", "AM",1), "p.m", "PM"),"  AM"," AM"),"  PM", " PM"), 9,100,"")</f>
        <v/>
      </c>
      <c r="I1956" s="195" t="e">
        <f>TIMEVALUE(RTATimings[[#This Row],[Dep Tm Txt]])</f>
        <v>#VALUE!</v>
      </c>
      <c r="N19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57" spans="1:14" x14ac:dyDescent="0.35">
      <c r="A1957" s="113"/>
      <c r="B1957" s="119"/>
      <c r="C1957" s="119"/>
      <c r="D1957" s="185" t="e">
        <f>IF(ISBLANK(RTATimings[[#This Row],[Vehicle No.]]), VLOOKUP(RTATimings[[#This Row],[Rotation Group]], Table9[#All], 4, FALSE), VLOOKUP(RTATimings[[#This Row],[Vehicle No.]], VehLicense,2,FALSE))</f>
        <v>#N/A</v>
      </c>
      <c r="E1957" s="126"/>
      <c r="F1957" s="185" t="e">
        <f>VLOOKUP(RTATimings[[#This Row],[Route Code]], TrueRouteCodes[], 2, FALSE)</f>
        <v>#N/A</v>
      </c>
      <c r="H1957" s="194" t="str">
        <f>REPLACE(SUBSTITUTE(SUBSTITUTE(SUBSTITUTE(SUBSTITUTE(SUBSTITUTE(TRIM(RTATimings[[#This Row],[Dep Txt]]), ": ",":"), "a.m", "AM",1), "p.m", "PM"),"  AM"," AM"),"  PM", " PM"), 9,100,"")</f>
        <v/>
      </c>
      <c r="I1957" s="195" t="e">
        <f>TIMEVALUE(RTATimings[[#This Row],[Dep Tm Txt]])</f>
        <v>#VALUE!</v>
      </c>
      <c r="N19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58" spans="1:14" x14ac:dyDescent="0.35">
      <c r="A1958" s="113"/>
      <c r="B1958" s="119"/>
      <c r="C1958" s="119"/>
      <c r="D1958" s="185" t="e">
        <f>IF(ISBLANK(RTATimings[[#This Row],[Vehicle No.]]), VLOOKUP(RTATimings[[#This Row],[Rotation Group]], Table9[#All], 4, FALSE), VLOOKUP(RTATimings[[#This Row],[Vehicle No.]], VehLicense,2,FALSE))</f>
        <v>#N/A</v>
      </c>
      <c r="E1958" s="126"/>
      <c r="F1958" s="185" t="e">
        <f>VLOOKUP(RTATimings[[#This Row],[Route Code]], TrueRouteCodes[], 2, FALSE)</f>
        <v>#N/A</v>
      </c>
      <c r="H1958" s="194" t="str">
        <f>REPLACE(SUBSTITUTE(SUBSTITUTE(SUBSTITUTE(SUBSTITUTE(SUBSTITUTE(TRIM(RTATimings[[#This Row],[Dep Txt]]), ": ",":"), "a.m", "AM",1), "p.m", "PM"),"  AM"," AM"),"  PM", " PM"), 9,100,"")</f>
        <v/>
      </c>
      <c r="I1958" s="195" t="e">
        <f>TIMEVALUE(RTATimings[[#This Row],[Dep Tm Txt]])</f>
        <v>#VALUE!</v>
      </c>
      <c r="N19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59" spans="1:14" x14ac:dyDescent="0.35">
      <c r="A1959" s="113"/>
      <c r="B1959" s="119"/>
      <c r="C1959" s="119"/>
      <c r="D1959" s="185" t="e">
        <f>IF(ISBLANK(RTATimings[[#This Row],[Vehicle No.]]), VLOOKUP(RTATimings[[#This Row],[Rotation Group]], Table9[#All], 4, FALSE), VLOOKUP(RTATimings[[#This Row],[Vehicle No.]], VehLicense,2,FALSE))</f>
        <v>#N/A</v>
      </c>
      <c r="E1959" s="126"/>
      <c r="F1959" s="185" t="e">
        <f>VLOOKUP(RTATimings[[#This Row],[Route Code]], TrueRouteCodes[], 2, FALSE)</f>
        <v>#N/A</v>
      </c>
      <c r="H1959" s="194" t="str">
        <f>REPLACE(SUBSTITUTE(SUBSTITUTE(SUBSTITUTE(SUBSTITUTE(SUBSTITUTE(TRIM(RTATimings[[#This Row],[Dep Txt]]), ": ",":"), "a.m", "AM",1), "p.m", "PM"),"  AM"," AM"),"  PM", " PM"), 9,100,"")</f>
        <v/>
      </c>
      <c r="I1959" s="195" t="e">
        <f>TIMEVALUE(RTATimings[[#This Row],[Dep Tm Txt]])</f>
        <v>#VALUE!</v>
      </c>
      <c r="N19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60" spans="1:14" x14ac:dyDescent="0.35">
      <c r="A1960" s="113"/>
      <c r="B1960" s="119"/>
      <c r="C1960" s="119"/>
      <c r="D1960" s="185" t="e">
        <f>IF(ISBLANK(RTATimings[[#This Row],[Vehicle No.]]), VLOOKUP(RTATimings[[#This Row],[Rotation Group]], Table9[#All], 4, FALSE), VLOOKUP(RTATimings[[#This Row],[Vehicle No.]], VehLicense,2,FALSE))</f>
        <v>#N/A</v>
      </c>
      <c r="E1960" s="126"/>
      <c r="F1960" s="185" t="e">
        <f>VLOOKUP(RTATimings[[#This Row],[Route Code]], TrueRouteCodes[], 2, FALSE)</f>
        <v>#N/A</v>
      </c>
      <c r="H1960" s="194" t="str">
        <f>REPLACE(SUBSTITUTE(SUBSTITUTE(SUBSTITUTE(SUBSTITUTE(SUBSTITUTE(TRIM(RTATimings[[#This Row],[Dep Txt]]), ": ",":"), "a.m", "AM",1), "p.m", "PM"),"  AM"," AM"),"  PM", " PM"), 9,100,"")</f>
        <v/>
      </c>
      <c r="I1960" s="195" t="e">
        <f>TIMEVALUE(RTATimings[[#This Row],[Dep Tm Txt]])</f>
        <v>#VALUE!</v>
      </c>
      <c r="N19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61" spans="1:14" x14ac:dyDescent="0.35">
      <c r="A1961" s="113"/>
      <c r="B1961" s="119"/>
      <c r="C1961" s="119"/>
      <c r="D1961" s="185" t="e">
        <f>IF(ISBLANK(RTATimings[[#This Row],[Vehicle No.]]), VLOOKUP(RTATimings[[#This Row],[Rotation Group]], Table9[#All], 4, FALSE), VLOOKUP(RTATimings[[#This Row],[Vehicle No.]], VehLicense,2,FALSE))</f>
        <v>#N/A</v>
      </c>
      <c r="E1961" s="126"/>
      <c r="F1961" s="185" t="e">
        <f>VLOOKUP(RTATimings[[#This Row],[Route Code]], TrueRouteCodes[], 2, FALSE)</f>
        <v>#N/A</v>
      </c>
      <c r="H1961" s="194" t="str">
        <f>REPLACE(SUBSTITUTE(SUBSTITUTE(SUBSTITUTE(SUBSTITUTE(SUBSTITUTE(TRIM(RTATimings[[#This Row],[Dep Txt]]), ": ",":"), "a.m", "AM",1), "p.m", "PM"),"  AM"," AM"),"  PM", " PM"), 9,100,"")</f>
        <v/>
      </c>
      <c r="I1961" s="195" t="e">
        <f>TIMEVALUE(RTATimings[[#This Row],[Dep Tm Txt]])</f>
        <v>#VALUE!</v>
      </c>
      <c r="N19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62" spans="1:14" x14ac:dyDescent="0.35">
      <c r="A1962" s="113"/>
      <c r="B1962" s="119"/>
      <c r="C1962" s="119"/>
      <c r="D1962" s="185" t="e">
        <f>IF(ISBLANK(RTATimings[[#This Row],[Vehicle No.]]), VLOOKUP(RTATimings[[#This Row],[Rotation Group]], Table9[#All], 4, FALSE), VLOOKUP(RTATimings[[#This Row],[Vehicle No.]], VehLicense,2,FALSE))</f>
        <v>#N/A</v>
      </c>
      <c r="E1962" s="126"/>
      <c r="F1962" s="185" t="e">
        <f>VLOOKUP(RTATimings[[#This Row],[Route Code]], TrueRouteCodes[], 2, FALSE)</f>
        <v>#N/A</v>
      </c>
      <c r="H1962" s="194" t="str">
        <f>REPLACE(SUBSTITUTE(SUBSTITUTE(SUBSTITUTE(SUBSTITUTE(SUBSTITUTE(TRIM(RTATimings[[#This Row],[Dep Txt]]), ": ",":"), "a.m", "AM",1), "p.m", "PM"),"  AM"," AM"),"  PM", " PM"), 9,100,"")</f>
        <v/>
      </c>
      <c r="I1962" s="195" t="e">
        <f>TIMEVALUE(RTATimings[[#This Row],[Dep Tm Txt]])</f>
        <v>#VALUE!</v>
      </c>
      <c r="N19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63" spans="1:14" x14ac:dyDescent="0.35">
      <c r="A1963" s="113"/>
      <c r="B1963" s="119"/>
      <c r="C1963" s="119"/>
      <c r="D1963" s="185" t="e">
        <f>IF(ISBLANK(RTATimings[[#This Row],[Vehicle No.]]), VLOOKUP(RTATimings[[#This Row],[Rotation Group]], Table9[#All], 4, FALSE), VLOOKUP(RTATimings[[#This Row],[Vehicle No.]], VehLicense,2,FALSE))</f>
        <v>#N/A</v>
      </c>
      <c r="E1963" s="126"/>
      <c r="F1963" s="185" t="e">
        <f>VLOOKUP(RTATimings[[#This Row],[Route Code]], TrueRouteCodes[], 2, FALSE)</f>
        <v>#N/A</v>
      </c>
      <c r="H1963" s="194" t="str">
        <f>REPLACE(SUBSTITUTE(SUBSTITUTE(SUBSTITUTE(SUBSTITUTE(SUBSTITUTE(TRIM(RTATimings[[#This Row],[Dep Txt]]), ": ",":"), "a.m", "AM",1), "p.m", "PM"),"  AM"," AM"),"  PM", " PM"), 9,100,"")</f>
        <v/>
      </c>
      <c r="I1963" s="195" t="e">
        <f>TIMEVALUE(RTATimings[[#This Row],[Dep Tm Txt]])</f>
        <v>#VALUE!</v>
      </c>
      <c r="N19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64" spans="1:14" x14ac:dyDescent="0.35">
      <c r="A1964" s="113"/>
      <c r="B1964" s="119"/>
      <c r="C1964" s="119"/>
      <c r="D1964" s="185" t="e">
        <f>IF(ISBLANK(RTATimings[[#This Row],[Vehicle No.]]), VLOOKUP(RTATimings[[#This Row],[Rotation Group]], Table9[#All], 4, FALSE), VLOOKUP(RTATimings[[#This Row],[Vehicle No.]], VehLicense,2,FALSE))</f>
        <v>#N/A</v>
      </c>
      <c r="E1964" s="126"/>
      <c r="F1964" s="185" t="e">
        <f>VLOOKUP(RTATimings[[#This Row],[Route Code]], TrueRouteCodes[], 2, FALSE)</f>
        <v>#N/A</v>
      </c>
      <c r="H1964" s="194" t="str">
        <f>REPLACE(SUBSTITUTE(SUBSTITUTE(SUBSTITUTE(SUBSTITUTE(SUBSTITUTE(TRIM(RTATimings[[#This Row],[Dep Txt]]), ": ",":"), "a.m", "AM",1), "p.m", "PM"),"  AM"," AM"),"  PM", " PM"), 9,100,"")</f>
        <v/>
      </c>
      <c r="I1964" s="195" t="e">
        <f>TIMEVALUE(RTATimings[[#This Row],[Dep Tm Txt]])</f>
        <v>#VALUE!</v>
      </c>
      <c r="N19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65" spans="1:14" x14ac:dyDescent="0.35">
      <c r="A1965" s="113"/>
      <c r="B1965" s="119"/>
      <c r="C1965" s="119"/>
      <c r="D1965" s="185" t="e">
        <f>IF(ISBLANK(RTATimings[[#This Row],[Vehicle No.]]), VLOOKUP(RTATimings[[#This Row],[Rotation Group]], Table9[#All], 4, FALSE), VLOOKUP(RTATimings[[#This Row],[Vehicle No.]], VehLicense,2,FALSE))</f>
        <v>#N/A</v>
      </c>
      <c r="E1965" s="126"/>
      <c r="F1965" s="185" t="e">
        <f>VLOOKUP(RTATimings[[#This Row],[Route Code]], TrueRouteCodes[], 2, FALSE)</f>
        <v>#N/A</v>
      </c>
      <c r="H1965" s="194" t="str">
        <f>REPLACE(SUBSTITUTE(SUBSTITUTE(SUBSTITUTE(SUBSTITUTE(SUBSTITUTE(TRIM(RTATimings[[#This Row],[Dep Txt]]), ": ",":"), "a.m", "AM",1), "p.m", "PM"),"  AM"," AM"),"  PM", " PM"), 9,100,"")</f>
        <v/>
      </c>
      <c r="I1965" s="195" t="e">
        <f>TIMEVALUE(RTATimings[[#This Row],[Dep Tm Txt]])</f>
        <v>#VALUE!</v>
      </c>
      <c r="N19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66" spans="1:14" x14ac:dyDescent="0.35">
      <c r="A1966" s="113"/>
      <c r="B1966" s="119"/>
      <c r="C1966" s="119"/>
      <c r="D1966" s="185" t="e">
        <f>IF(ISBLANK(RTATimings[[#This Row],[Vehicle No.]]), VLOOKUP(RTATimings[[#This Row],[Rotation Group]], Table9[#All], 4, FALSE), VLOOKUP(RTATimings[[#This Row],[Vehicle No.]], VehLicense,2,FALSE))</f>
        <v>#N/A</v>
      </c>
      <c r="E1966" s="126"/>
      <c r="F1966" s="185" t="e">
        <f>VLOOKUP(RTATimings[[#This Row],[Route Code]], TrueRouteCodes[], 2, FALSE)</f>
        <v>#N/A</v>
      </c>
      <c r="H1966" s="194" t="str">
        <f>REPLACE(SUBSTITUTE(SUBSTITUTE(SUBSTITUTE(SUBSTITUTE(SUBSTITUTE(TRIM(RTATimings[[#This Row],[Dep Txt]]), ": ",":"), "a.m", "AM",1), "p.m", "PM"),"  AM"," AM"),"  PM", " PM"), 9,100,"")</f>
        <v/>
      </c>
      <c r="I1966" s="195" t="e">
        <f>TIMEVALUE(RTATimings[[#This Row],[Dep Tm Txt]])</f>
        <v>#VALUE!</v>
      </c>
      <c r="N19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67" spans="1:14" x14ac:dyDescent="0.35">
      <c r="A1967" s="113"/>
      <c r="B1967" s="119"/>
      <c r="C1967" s="119"/>
      <c r="D1967" s="185" t="e">
        <f>IF(ISBLANK(RTATimings[[#This Row],[Vehicle No.]]), VLOOKUP(RTATimings[[#This Row],[Rotation Group]], Table9[#All], 4, FALSE), VLOOKUP(RTATimings[[#This Row],[Vehicle No.]], VehLicense,2,FALSE))</f>
        <v>#N/A</v>
      </c>
      <c r="E1967" s="126"/>
      <c r="F1967" s="185" t="e">
        <f>VLOOKUP(RTATimings[[#This Row],[Route Code]], TrueRouteCodes[], 2, FALSE)</f>
        <v>#N/A</v>
      </c>
      <c r="H1967" s="194" t="str">
        <f>REPLACE(SUBSTITUTE(SUBSTITUTE(SUBSTITUTE(SUBSTITUTE(SUBSTITUTE(TRIM(RTATimings[[#This Row],[Dep Txt]]), ": ",":"), "a.m", "AM",1), "p.m", "PM"),"  AM"," AM"),"  PM", " PM"), 9,100,"")</f>
        <v/>
      </c>
      <c r="I1967" s="195" t="e">
        <f>TIMEVALUE(RTATimings[[#This Row],[Dep Tm Txt]])</f>
        <v>#VALUE!</v>
      </c>
      <c r="N19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68" spans="1:14" x14ac:dyDescent="0.35">
      <c r="A1968" s="113"/>
      <c r="B1968" s="119"/>
      <c r="C1968" s="119"/>
      <c r="D1968" s="185" t="e">
        <f>IF(ISBLANK(RTATimings[[#This Row],[Vehicle No.]]), VLOOKUP(RTATimings[[#This Row],[Rotation Group]], Table9[#All], 4, FALSE), VLOOKUP(RTATimings[[#This Row],[Vehicle No.]], VehLicense,2,FALSE))</f>
        <v>#N/A</v>
      </c>
      <c r="E1968" s="126"/>
      <c r="F1968" s="185" t="e">
        <f>VLOOKUP(RTATimings[[#This Row],[Route Code]], TrueRouteCodes[], 2, FALSE)</f>
        <v>#N/A</v>
      </c>
      <c r="H1968" s="194" t="str">
        <f>REPLACE(SUBSTITUTE(SUBSTITUTE(SUBSTITUTE(SUBSTITUTE(SUBSTITUTE(TRIM(RTATimings[[#This Row],[Dep Txt]]), ": ",":"), "a.m", "AM",1), "p.m", "PM"),"  AM"," AM"),"  PM", " PM"), 9,100,"")</f>
        <v/>
      </c>
      <c r="I1968" s="195" t="e">
        <f>TIMEVALUE(RTATimings[[#This Row],[Dep Tm Txt]])</f>
        <v>#VALUE!</v>
      </c>
      <c r="N19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69" spans="1:14" x14ac:dyDescent="0.35">
      <c r="A1969" s="113"/>
      <c r="B1969" s="119"/>
      <c r="C1969" s="119"/>
      <c r="D1969" s="185" t="e">
        <f>IF(ISBLANK(RTATimings[[#This Row],[Vehicle No.]]), VLOOKUP(RTATimings[[#This Row],[Rotation Group]], Table9[#All], 4, FALSE), VLOOKUP(RTATimings[[#This Row],[Vehicle No.]], VehLicense,2,FALSE))</f>
        <v>#N/A</v>
      </c>
      <c r="E1969" s="126"/>
      <c r="F1969" s="185" t="e">
        <f>VLOOKUP(RTATimings[[#This Row],[Route Code]], TrueRouteCodes[], 2, FALSE)</f>
        <v>#N/A</v>
      </c>
      <c r="H1969" s="194" t="str">
        <f>REPLACE(SUBSTITUTE(SUBSTITUTE(SUBSTITUTE(SUBSTITUTE(SUBSTITUTE(TRIM(RTATimings[[#This Row],[Dep Txt]]), ": ",":"), "a.m", "AM",1), "p.m", "PM"),"  AM"," AM"),"  PM", " PM"), 9,100,"")</f>
        <v/>
      </c>
      <c r="I1969" s="195" t="e">
        <f>TIMEVALUE(RTATimings[[#This Row],[Dep Tm Txt]])</f>
        <v>#VALUE!</v>
      </c>
      <c r="N19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70" spans="1:14" x14ac:dyDescent="0.35">
      <c r="A1970" s="113"/>
      <c r="B1970" s="119"/>
      <c r="C1970" s="119"/>
      <c r="D1970" s="185" t="e">
        <f>IF(ISBLANK(RTATimings[[#This Row],[Vehicle No.]]), VLOOKUP(RTATimings[[#This Row],[Rotation Group]], Table9[#All], 4, FALSE), VLOOKUP(RTATimings[[#This Row],[Vehicle No.]], VehLicense,2,FALSE))</f>
        <v>#N/A</v>
      </c>
      <c r="E1970" s="126"/>
      <c r="F1970" s="185" t="e">
        <f>VLOOKUP(RTATimings[[#This Row],[Route Code]], TrueRouteCodes[], 2, FALSE)</f>
        <v>#N/A</v>
      </c>
      <c r="H1970" s="194" t="str">
        <f>REPLACE(SUBSTITUTE(SUBSTITUTE(SUBSTITUTE(SUBSTITUTE(SUBSTITUTE(TRIM(RTATimings[[#This Row],[Dep Txt]]), ": ",":"), "a.m", "AM",1), "p.m", "PM"),"  AM"," AM"),"  PM", " PM"), 9,100,"")</f>
        <v/>
      </c>
      <c r="I1970" s="195" t="e">
        <f>TIMEVALUE(RTATimings[[#This Row],[Dep Tm Txt]])</f>
        <v>#VALUE!</v>
      </c>
      <c r="N19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71" spans="1:14" x14ac:dyDescent="0.35">
      <c r="A1971" s="113"/>
      <c r="B1971" s="119"/>
      <c r="C1971" s="119"/>
      <c r="D1971" s="185" t="e">
        <f>IF(ISBLANK(RTATimings[[#This Row],[Vehicle No.]]), VLOOKUP(RTATimings[[#This Row],[Rotation Group]], Table9[#All], 4, FALSE), VLOOKUP(RTATimings[[#This Row],[Vehicle No.]], VehLicense,2,FALSE))</f>
        <v>#N/A</v>
      </c>
      <c r="E1971" s="126"/>
      <c r="F1971" s="185" t="e">
        <f>VLOOKUP(RTATimings[[#This Row],[Route Code]], TrueRouteCodes[], 2, FALSE)</f>
        <v>#N/A</v>
      </c>
      <c r="H1971" s="194" t="str">
        <f>REPLACE(SUBSTITUTE(SUBSTITUTE(SUBSTITUTE(SUBSTITUTE(SUBSTITUTE(TRIM(RTATimings[[#This Row],[Dep Txt]]), ": ",":"), "a.m", "AM",1), "p.m", "PM"),"  AM"," AM"),"  PM", " PM"), 9,100,"")</f>
        <v/>
      </c>
      <c r="I1971" s="195" t="e">
        <f>TIMEVALUE(RTATimings[[#This Row],[Dep Tm Txt]])</f>
        <v>#VALUE!</v>
      </c>
      <c r="N19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72" spans="1:14" x14ac:dyDescent="0.35">
      <c r="A1972" s="113"/>
      <c r="B1972" s="119"/>
      <c r="C1972" s="119"/>
      <c r="D1972" s="185" t="e">
        <f>IF(ISBLANK(RTATimings[[#This Row],[Vehicle No.]]), VLOOKUP(RTATimings[[#This Row],[Rotation Group]], Table9[#All], 4, FALSE), VLOOKUP(RTATimings[[#This Row],[Vehicle No.]], VehLicense,2,FALSE))</f>
        <v>#N/A</v>
      </c>
      <c r="E1972" s="126"/>
      <c r="F1972" s="185" t="e">
        <f>VLOOKUP(RTATimings[[#This Row],[Route Code]], TrueRouteCodes[], 2, FALSE)</f>
        <v>#N/A</v>
      </c>
      <c r="H1972" s="194" t="str">
        <f>REPLACE(SUBSTITUTE(SUBSTITUTE(SUBSTITUTE(SUBSTITUTE(SUBSTITUTE(TRIM(RTATimings[[#This Row],[Dep Txt]]), ": ",":"), "a.m", "AM",1), "p.m", "PM"),"  AM"," AM"),"  PM", " PM"), 9,100,"")</f>
        <v/>
      </c>
      <c r="I1972" s="195" t="e">
        <f>TIMEVALUE(RTATimings[[#This Row],[Dep Tm Txt]])</f>
        <v>#VALUE!</v>
      </c>
      <c r="N19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73" spans="1:14" x14ac:dyDescent="0.35">
      <c r="A1973" s="113"/>
      <c r="B1973" s="119"/>
      <c r="C1973" s="119"/>
      <c r="D1973" s="185" t="e">
        <f>IF(ISBLANK(RTATimings[[#This Row],[Vehicle No.]]), VLOOKUP(RTATimings[[#This Row],[Rotation Group]], Table9[#All], 4, FALSE), VLOOKUP(RTATimings[[#This Row],[Vehicle No.]], VehLicense,2,FALSE))</f>
        <v>#N/A</v>
      </c>
      <c r="E1973" s="126"/>
      <c r="F1973" s="185" t="e">
        <f>VLOOKUP(RTATimings[[#This Row],[Route Code]], TrueRouteCodes[], 2, FALSE)</f>
        <v>#N/A</v>
      </c>
      <c r="H1973" s="194" t="str">
        <f>REPLACE(SUBSTITUTE(SUBSTITUTE(SUBSTITUTE(SUBSTITUTE(SUBSTITUTE(TRIM(RTATimings[[#This Row],[Dep Txt]]), ": ",":"), "a.m", "AM",1), "p.m", "PM"),"  AM"," AM"),"  PM", " PM"), 9,100,"")</f>
        <v/>
      </c>
      <c r="I1973" s="195" t="e">
        <f>TIMEVALUE(RTATimings[[#This Row],[Dep Tm Txt]])</f>
        <v>#VALUE!</v>
      </c>
      <c r="N19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74" spans="1:14" x14ac:dyDescent="0.35">
      <c r="A1974" s="113"/>
      <c r="B1974" s="119"/>
      <c r="C1974" s="119"/>
      <c r="D1974" s="185" t="e">
        <f>IF(ISBLANK(RTATimings[[#This Row],[Vehicle No.]]), VLOOKUP(RTATimings[[#This Row],[Rotation Group]], Table9[#All], 4, FALSE), VLOOKUP(RTATimings[[#This Row],[Vehicle No.]], VehLicense,2,FALSE))</f>
        <v>#N/A</v>
      </c>
      <c r="E1974" s="126"/>
      <c r="F1974" s="185" t="e">
        <f>VLOOKUP(RTATimings[[#This Row],[Route Code]], TrueRouteCodes[], 2, FALSE)</f>
        <v>#N/A</v>
      </c>
      <c r="H1974" s="194" t="str">
        <f>REPLACE(SUBSTITUTE(SUBSTITUTE(SUBSTITUTE(SUBSTITUTE(SUBSTITUTE(TRIM(RTATimings[[#This Row],[Dep Txt]]), ": ",":"), "a.m", "AM",1), "p.m", "PM"),"  AM"," AM"),"  PM", " PM"), 9,100,"")</f>
        <v/>
      </c>
      <c r="I1974" s="195" t="e">
        <f>TIMEVALUE(RTATimings[[#This Row],[Dep Tm Txt]])</f>
        <v>#VALUE!</v>
      </c>
      <c r="N19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75" spans="1:14" x14ac:dyDescent="0.35">
      <c r="A1975" s="113"/>
      <c r="B1975" s="119"/>
      <c r="C1975" s="119"/>
      <c r="D1975" s="185" t="e">
        <f>IF(ISBLANK(RTATimings[[#This Row],[Vehicle No.]]), VLOOKUP(RTATimings[[#This Row],[Rotation Group]], Table9[#All], 4, FALSE), VLOOKUP(RTATimings[[#This Row],[Vehicle No.]], VehLicense,2,FALSE))</f>
        <v>#N/A</v>
      </c>
      <c r="E1975" s="126"/>
      <c r="F1975" s="185" t="e">
        <f>VLOOKUP(RTATimings[[#This Row],[Route Code]], TrueRouteCodes[], 2, FALSE)</f>
        <v>#N/A</v>
      </c>
      <c r="H1975" s="194" t="str">
        <f>REPLACE(SUBSTITUTE(SUBSTITUTE(SUBSTITUTE(SUBSTITUTE(SUBSTITUTE(TRIM(RTATimings[[#This Row],[Dep Txt]]), ": ",":"), "a.m", "AM",1), "p.m", "PM"),"  AM"," AM"),"  PM", " PM"), 9,100,"")</f>
        <v/>
      </c>
      <c r="I1975" s="195" t="e">
        <f>TIMEVALUE(RTATimings[[#This Row],[Dep Tm Txt]])</f>
        <v>#VALUE!</v>
      </c>
      <c r="N19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76" spans="1:14" x14ac:dyDescent="0.35">
      <c r="A1976" s="113"/>
      <c r="B1976" s="119"/>
      <c r="C1976" s="119"/>
      <c r="D1976" s="185" t="e">
        <f>IF(ISBLANK(RTATimings[[#This Row],[Vehicle No.]]), VLOOKUP(RTATimings[[#This Row],[Rotation Group]], Table9[#All], 4, FALSE), VLOOKUP(RTATimings[[#This Row],[Vehicle No.]], VehLicense,2,FALSE))</f>
        <v>#N/A</v>
      </c>
      <c r="E1976" s="126"/>
      <c r="F1976" s="185" t="e">
        <f>VLOOKUP(RTATimings[[#This Row],[Route Code]], TrueRouteCodes[], 2, FALSE)</f>
        <v>#N/A</v>
      </c>
      <c r="H1976" s="194" t="str">
        <f>REPLACE(SUBSTITUTE(SUBSTITUTE(SUBSTITUTE(SUBSTITUTE(SUBSTITUTE(TRIM(RTATimings[[#This Row],[Dep Txt]]), ": ",":"), "a.m", "AM",1), "p.m", "PM"),"  AM"," AM"),"  PM", " PM"), 9,100,"")</f>
        <v/>
      </c>
      <c r="I1976" s="195" t="e">
        <f>TIMEVALUE(RTATimings[[#This Row],[Dep Tm Txt]])</f>
        <v>#VALUE!</v>
      </c>
      <c r="N19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77" spans="1:14" x14ac:dyDescent="0.35">
      <c r="A1977" s="113"/>
      <c r="B1977" s="119"/>
      <c r="C1977" s="119"/>
      <c r="D1977" s="185" t="e">
        <f>IF(ISBLANK(RTATimings[[#This Row],[Vehicle No.]]), VLOOKUP(RTATimings[[#This Row],[Rotation Group]], Table9[#All], 4, FALSE), VLOOKUP(RTATimings[[#This Row],[Vehicle No.]], VehLicense,2,FALSE))</f>
        <v>#N/A</v>
      </c>
      <c r="E1977" s="126"/>
      <c r="F1977" s="185" t="e">
        <f>VLOOKUP(RTATimings[[#This Row],[Route Code]], TrueRouteCodes[], 2, FALSE)</f>
        <v>#N/A</v>
      </c>
      <c r="H1977" s="194" t="str">
        <f>REPLACE(SUBSTITUTE(SUBSTITUTE(SUBSTITUTE(SUBSTITUTE(SUBSTITUTE(TRIM(RTATimings[[#This Row],[Dep Txt]]), ": ",":"), "a.m", "AM",1), "p.m", "PM"),"  AM"," AM"),"  PM", " PM"), 9,100,"")</f>
        <v/>
      </c>
      <c r="I1977" s="195" t="e">
        <f>TIMEVALUE(RTATimings[[#This Row],[Dep Tm Txt]])</f>
        <v>#VALUE!</v>
      </c>
      <c r="N19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78" spans="1:14" x14ac:dyDescent="0.35">
      <c r="A1978" s="113"/>
      <c r="B1978" s="119"/>
      <c r="C1978" s="119"/>
      <c r="D1978" s="185" t="e">
        <f>IF(ISBLANK(RTATimings[[#This Row],[Vehicle No.]]), VLOOKUP(RTATimings[[#This Row],[Rotation Group]], Table9[#All], 4, FALSE), VLOOKUP(RTATimings[[#This Row],[Vehicle No.]], VehLicense,2,FALSE))</f>
        <v>#N/A</v>
      </c>
      <c r="E1978" s="126"/>
      <c r="F1978" s="185" t="e">
        <f>VLOOKUP(RTATimings[[#This Row],[Route Code]], TrueRouteCodes[], 2, FALSE)</f>
        <v>#N/A</v>
      </c>
      <c r="H1978" s="194" t="str">
        <f>REPLACE(SUBSTITUTE(SUBSTITUTE(SUBSTITUTE(SUBSTITUTE(SUBSTITUTE(TRIM(RTATimings[[#This Row],[Dep Txt]]), ": ",":"), "a.m", "AM",1), "p.m", "PM"),"  AM"," AM"),"  PM", " PM"), 9,100,"")</f>
        <v/>
      </c>
      <c r="I1978" s="195" t="e">
        <f>TIMEVALUE(RTATimings[[#This Row],[Dep Tm Txt]])</f>
        <v>#VALUE!</v>
      </c>
      <c r="N19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79" spans="1:14" x14ac:dyDescent="0.35">
      <c r="A1979" s="113"/>
      <c r="B1979" s="119"/>
      <c r="C1979" s="119"/>
      <c r="D1979" s="185" t="e">
        <f>IF(ISBLANK(RTATimings[[#This Row],[Vehicle No.]]), VLOOKUP(RTATimings[[#This Row],[Rotation Group]], Table9[#All], 4, FALSE), VLOOKUP(RTATimings[[#This Row],[Vehicle No.]], VehLicense,2,FALSE))</f>
        <v>#N/A</v>
      </c>
      <c r="E1979" s="126"/>
      <c r="F1979" s="185" t="e">
        <f>VLOOKUP(RTATimings[[#This Row],[Route Code]], TrueRouteCodes[], 2, FALSE)</f>
        <v>#N/A</v>
      </c>
      <c r="H1979" s="194" t="str">
        <f>REPLACE(SUBSTITUTE(SUBSTITUTE(SUBSTITUTE(SUBSTITUTE(SUBSTITUTE(TRIM(RTATimings[[#This Row],[Dep Txt]]), ": ",":"), "a.m", "AM",1), "p.m", "PM"),"  AM"," AM"),"  PM", " PM"), 9,100,"")</f>
        <v/>
      </c>
      <c r="I1979" s="195" t="e">
        <f>TIMEVALUE(RTATimings[[#This Row],[Dep Tm Txt]])</f>
        <v>#VALUE!</v>
      </c>
      <c r="N19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80" spans="1:14" x14ac:dyDescent="0.35">
      <c r="A1980" s="113"/>
      <c r="B1980" s="119"/>
      <c r="C1980" s="119"/>
      <c r="D1980" s="185" t="e">
        <f>IF(ISBLANK(RTATimings[[#This Row],[Vehicle No.]]), VLOOKUP(RTATimings[[#This Row],[Rotation Group]], Table9[#All], 4, FALSE), VLOOKUP(RTATimings[[#This Row],[Vehicle No.]], VehLicense,2,FALSE))</f>
        <v>#N/A</v>
      </c>
      <c r="E1980" s="126"/>
      <c r="F1980" s="185" t="e">
        <f>VLOOKUP(RTATimings[[#This Row],[Route Code]], TrueRouteCodes[], 2, FALSE)</f>
        <v>#N/A</v>
      </c>
      <c r="H1980" s="194" t="str">
        <f>REPLACE(SUBSTITUTE(SUBSTITUTE(SUBSTITUTE(SUBSTITUTE(SUBSTITUTE(TRIM(RTATimings[[#This Row],[Dep Txt]]), ": ",":"), "a.m", "AM",1), "p.m", "PM"),"  AM"," AM"),"  PM", " PM"), 9,100,"")</f>
        <v/>
      </c>
      <c r="I1980" s="195" t="e">
        <f>TIMEVALUE(RTATimings[[#This Row],[Dep Tm Txt]])</f>
        <v>#VALUE!</v>
      </c>
      <c r="N19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81" spans="1:14" x14ac:dyDescent="0.35">
      <c r="A1981" s="113"/>
      <c r="B1981" s="119"/>
      <c r="C1981" s="119"/>
      <c r="D1981" s="185" t="e">
        <f>IF(ISBLANK(RTATimings[[#This Row],[Vehicle No.]]), VLOOKUP(RTATimings[[#This Row],[Rotation Group]], Table9[#All], 4, FALSE), VLOOKUP(RTATimings[[#This Row],[Vehicle No.]], VehLicense,2,FALSE))</f>
        <v>#N/A</v>
      </c>
      <c r="E1981" s="126"/>
      <c r="F1981" s="185" t="e">
        <f>VLOOKUP(RTATimings[[#This Row],[Route Code]], TrueRouteCodes[], 2, FALSE)</f>
        <v>#N/A</v>
      </c>
      <c r="H1981" s="194" t="str">
        <f>REPLACE(SUBSTITUTE(SUBSTITUTE(SUBSTITUTE(SUBSTITUTE(SUBSTITUTE(TRIM(RTATimings[[#This Row],[Dep Txt]]), ": ",":"), "a.m", "AM",1), "p.m", "PM"),"  AM"," AM"),"  PM", " PM"), 9,100,"")</f>
        <v/>
      </c>
      <c r="I1981" s="195" t="e">
        <f>TIMEVALUE(RTATimings[[#This Row],[Dep Tm Txt]])</f>
        <v>#VALUE!</v>
      </c>
      <c r="N19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82" spans="1:14" x14ac:dyDescent="0.35">
      <c r="A1982" s="113"/>
      <c r="B1982" s="119"/>
      <c r="C1982" s="119"/>
      <c r="D1982" s="185" t="e">
        <f>IF(ISBLANK(RTATimings[[#This Row],[Vehicle No.]]), VLOOKUP(RTATimings[[#This Row],[Rotation Group]], Table9[#All], 4, FALSE), VLOOKUP(RTATimings[[#This Row],[Vehicle No.]], VehLicense,2,FALSE))</f>
        <v>#N/A</v>
      </c>
      <c r="E1982" s="126"/>
      <c r="F1982" s="185" t="e">
        <f>VLOOKUP(RTATimings[[#This Row],[Route Code]], TrueRouteCodes[], 2, FALSE)</f>
        <v>#N/A</v>
      </c>
      <c r="H1982" s="194" t="str">
        <f>REPLACE(SUBSTITUTE(SUBSTITUTE(SUBSTITUTE(SUBSTITUTE(SUBSTITUTE(TRIM(RTATimings[[#This Row],[Dep Txt]]), ": ",":"), "a.m", "AM",1), "p.m", "PM"),"  AM"," AM"),"  PM", " PM"), 9,100,"")</f>
        <v/>
      </c>
      <c r="I1982" s="195" t="e">
        <f>TIMEVALUE(RTATimings[[#This Row],[Dep Tm Txt]])</f>
        <v>#VALUE!</v>
      </c>
      <c r="N19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83" spans="1:14" x14ac:dyDescent="0.35">
      <c r="A1983" s="113"/>
      <c r="B1983" s="119"/>
      <c r="C1983" s="119"/>
      <c r="D1983" s="185" t="e">
        <f>IF(ISBLANK(RTATimings[[#This Row],[Vehicle No.]]), VLOOKUP(RTATimings[[#This Row],[Rotation Group]], Table9[#All], 4, FALSE), VLOOKUP(RTATimings[[#This Row],[Vehicle No.]], VehLicense,2,FALSE))</f>
        <v>#N/A</v>
      </c>
      <c r="E1983" s="126"/>
      <c r="F1983" s="185" t="e">
        <f>VLOOKUP(RTATimings[[#This Row],[Route Code]], TrueRouteCodes[], 2, FALSE)</f>
        <v>#N/A</v>
      </c>
      <c r="H1983" s="194" t="str">
        <f>REPLACE(SUBSTITUTE(SUBSTITUTE(SUBSTITUTE(SUBSTITUTE(SUBSTITUTE(TRIM(RTATimings[[#This Row],[Dep Txt]]), ": ",":"), "a.m", "AM",1), "p.m", "PM"),"  AM"," AM"),"  PM", " PM"), 9,100,"")</f>
        <v/>
      </c>
      <c r="I1983" s="195" t="e">
        <f>TIMEVALUE(RTATimings[[#This Row],[Dep Tm Txt]])</f>
        <v>#VALUE!</v>
      </c>
      <c r="N19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84" spans="1:14" x14ac:dyDescent="0.35">
      <c r="A1984" s="113"/>
      <c r="B1984" s="119"/>
      <c r="C1984" s="119"/>
      <c r="D1984" s="185" t="e">
        <f>IF(ISBLANK(RTATimings[[#This Row],[Vehicle No.]]), VLOOKUP(RTATimings[[#This Row],[Rotation Group]], Table9[#All], 4, FALSE), VLOOKUP(RTATimings[[#This Row],[Vehicle No.]], VehLicense,2,FALSE))</f>
        <v>#N/A</v>
      </c>
      <c r="E1984" s="126"/>
      <c r="F1984" s="185" t="e">
        <f>VLOOKUP(RTATimings[[#This Row],[Route Code]], TrueRouteCodes[], 2, FALSE)</f>
        <v>#N/A</v>
      </c>
      <c r="H1984" s="194" t="str">
        <f>REPLACE(SUBSTITUTE(SUBSTITUTE(SUBSTITUTE(SUBSTITUTE(SUBSTITUTE(TRIM(RTATimings[[#This Row],[Dep Txt]]), ": ",":"), "a.m", "AM",1), "p.m", "PM"),"  AM"," AM"),"  PM", " PM"), 9,100,"")</f>
        <v/>
      </c>
      <c r="I1984" s="195" t="e">
        <f>TIMEVALUE(RTATimings[[#This Row],[Dep Tm Txt]])</f>
        <v>#VALUE!</v>
      </c>
      <c r="N19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85" spans="1:14" x14ac:dyDescent="0.35">
      <c r="A1985" s="113"/>
      <c r="B1985" s="119"/>
      <c r="C1985" s="119"/>
      <c r="D1985" s="185" t="e">
        <f>IF(ISBLANK(RTATimings[[#This Row],[Vehicle No.]]), VLOOKUP(RTATimings[[#This Row],[Rotation Group]], Table9[#All], 4, FALSE), VLOOKUP(RTATimings[[#This Row],[Vehicle No.]], VehLicense,2,FALSE))</f>
        <v>#N/A</v>
      </c>
      <c r="E1985" s="126"/>
      <c r="F1985" s="185" t="e">
        <f>VLOOKUP(RTATimings[[#This Row],[Route Code]], TrueRouteCodes[], 2, FALSE)</f>
        <v>#N/A</v>
      </c>
      <c r="H1985" s="194" t="str">
        <f>REPLACE(SUBSTITUTE(SUBSTITUTE(SUBSTITUTE(SUBSTITUTE(SUBSTITUTE(TRIM(RTATimings[[#This Row],[Dep Txt]]), ": ",":"), "a.m", "AM",1), "p.m", "PM"),"  AM"," AM"),"  PM", " PM"), 9,100,"")</f>
        <v/>
      </c>
      <c r="I1985" s="195" t="e">
        <f>TIMEVALUE(RTATimings[[#This Row],[Dep Tm Txt]])</f>
        <v>#VALUE!</v>
      </c>
      <c r="N19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86" spans="1:14" x14ac:dyDescent="0.35">
      <c r="A1986" s="113"/>
      <c r="B1986" s="119"/>
      <c r="C1986" s="119"/>
      <c r="D1986" s="185" t="e">
        <f>IF(ISBLANK(RTATimings[[#This Row],[Vehicle No.]]), VLOOKUP(RTATimings[[#This Row],[Rotation Group]], Table9[#All], 4, FALSE), VLOOKUP(RTATimings[[#This Row],[Vehicle No.]], VehLicense,2,FALSE))</f>
        <v>#N/A</v>
      </c>
      <c r="E1986" s="126"/>
      <c r="F1986" s="185" t="e">
        <f>VLOOKUP(RTATimings[[#This Row],[Route Code]], TrueRouteCodes[], 2, FALSE)</f>
        <v>#N/A</v>
      </c>
      <c r="H1986" s="194" t="str">
        <f>REPLACE(SUBSTITUTE(SUBSTITUTE(SUBSTITUTE(SUBSTITUTE(SUBSTITUTE(TRIM(RTATimings[[#This Row],[Dep Txt]]), ": ",":"), "a.m", "AM",1), "p.m", "PM"),"  AM"," AM"),"  PM", " PM"), 9,100,"")</f>
        <v/>
      </c>
      <c r="I1986" s="195" t="e">
        <f>TIMEVALUE(RTATimings[[#This Row],[Dep Tm Txt]])</f>
        <v>#VALUE!</v>
      </c>
      <c r="N19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87" spans="1:14" x14ac:dyDescent="0.35">
      <c r="A1987" s="113"/>
      <c r="B1987" s="119"/>
      <c r="C1987" s="119"/>
      <c r="D1987" s="185" t="e">
        <f>IF(ISBLANK(RTATimings[[#This Row],[Vehicle No.]]), VLOOKUP(RTATimings[[#This Row],[Rotation Group]], Table9[#All], 4, FALSE), VLOOKUP(RTATimings[[#This Row],[Vehicle No.]], VehLicense,2,FALSE))</f>
        <v>#N/A</v>
      </c>
      <c r="E1987" s="126"/>
      <c r="F1987" s="185" t="e">
        <f>VLOOKUP(RTATimings[[#This Row],[Route Code]], TrueRouteCodes[], 2, FALSE)</f>
        <v>#N/A</v>
      </c>
      <c r="H1987" s="194" t="str">
        <f>REPLACE(SUBSTITUTE(SUBSTITUTE(SUBSTITUTE(SUBSTITUTE(SUBSTITUTE(TRIM(RTATimings[[#This Row],[Dep Txt]]), ": ",":"), "a.m", "AM",1), "p.m", "PM"),"  AM"," AM"),"  PM", " PM"), 9,100,"")</f>
        <v/>
      </c>
      <c r="I1987" s="195" t="e">
        <f>TIMEVALUE(RTATimings[[#This Row],[Dep Tm Txt]])</f>
        <v>#VALUE!</v>
      </c>
      <c r="N19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88" spans="1:14" x14ac:dyDescent="0.35">
      <c r="A1988" s="113"/>
      <c r="B1988" s="119"/>
      <c r="C1988" s="119"/>
      <c r="D1988" s="185" t="e">
        <f>IF(ISBLANK(RTATimings[[#This Row],[Vehicle No.]]), VLOOKUP(RTATimings[[#This Row],[Rotation Group]], Table9[#All], 4, FALSE), VLOOKUP(RTATimings[[#This Row],[Vehicle No.]], VehLicense,2,FALSE))</f>
        <v>#N/A</v>
      </c>
      <c r="E1988" s="126"/>
      <c r="F1988" s="185" t="e">
        <f>VLOOKUP(RTATimings[[#This Row],[Route Code]], TrueRouteCodes[], 2, FALSE)</f>
        <v>#N/A</v>
      </c>
      <c r="H1988" s="194" t="str">
        <f>REPLACE(SUBSTITUTE(SUBSTITUTE(SUBSTITUTE(SUBSTITUTE(SUBSTITUTE(TRIM(RTATimings[[#This Row],[Dep Txt]]), ": ",":"), "a.m", "AM",1), "p.m", "PM"),"  AM"," AM"),"  PM", " PM"), 9,100,"")</f>
        <v/>
      </c>
      <c r="I1988" s="195" t="e">
        <f>TIMEVALUE(RTATimings[[#This Row],[Dep Tm Txt]])</f>
        <v>#VALUE!</v>
      </c>
      <c r="N19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89" spans="1:14" x14ac:dyDescent="0.35">
      <c r="A1989" s="113"/>
      <c r="B1989" s="119"/>
      <c r="C1989" s="119"/>
      <c r="D1989" s="185" t="e">
        <f>IF(ISBLANK(RTATimings[[#This Row],[Vehicle No.]]), VLOOKUP(RTATimings[[#This Row],[Rotation Group]], Table9[#All], 4, FALSE), VLOOKUP(RTATimings[[#This Row],[Vehicle No.]], VehLicense,2,FALSE))</f>
        <v>#N/A</v>
      </c>
      <c r="E1989" s="126"/>
      <c r="F1989" s="185" t="e">
        <f>VLOOKUP(RTATimings[[#This Row],[Route Code]], TrueRouteCodes[], 2, FALSE)</f>
        <v>#N/A</v>
      </c>
      <c r="H1989" s="194" t="str">
        <f>REPLACE(SUBSTITUTE(SUBSTITUTE(SUBSTITUTE(SUBSTITUTE(SUBSTITUTE(TRIM(RTATimings[[#This Row],[Dep Txt]]), ": ",":"), "a.m", "AM",1), "p.m", "PM"),"  AM"," AM"),"  PM", " PM"), 9,100,"")</f>
        <v/>
      </c>
      <c r="I1989" s="195" t="e">
        <f>TIMEVALUE(RTATimings[[#This Row],[Dep Tm Txt]])</f>
        <v>#VALUE!</v>
      </c>
      <c r="N19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90" spans="1:14" x14ac:dyDescent="0.35">
      <c r="A1990" s="113"/>
      <c r="B1990" s="119"/>
      <c r="C1990" s="119"/>
      <c r="D1990" s="185" t="e">
        <f>IF(ISBLANK(RTATimings[[#This Row],[Vehicle No.]]), VLOOKUP(RTATimings[[#This Row],[Rotation Group]], Table9[#All], 4, FALSE), VLOOKUP(RTATimings[[#This Row],[Vehicle No.]], VehLicense,2,FALSE))</f>
        <v>#N/A</v>
      </c>
      <c r="E1990" s="126"/>
      <c r="F1990" s="185" t="e">
        <f>VLOOKUP(RTATimings[[#This Row],[Route Code]], TrueRouteCodes[], 2, FALSE)</f>
        <v>#N/A</v>
      </c>
      <c r="H1990" s="194" t="str">
        <f>REPLACE(SUBSTITUTE(SUBSTITUTE(SUBSTITUTE(SUBSTITUTE(SUBSTITUTE(TRIM(RTATimings[[#This Row],[Dep Txt]]), ": ",":"), "a.m", "AM",1), "p.m", "PM"),"  AM"," AM"),"  PM", " PM"), 9,100,"")</f>
        <v/>
      </c>
      <c r="I1990" s="195" t="e">
        <f>TIMEVALUE(RTATimings[[#This Row],[Dep Tm Txt]])</f>
        <v>#VALUE!</v>
      </c>
      <c r="N19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91" spans="1:14" x14ac:dyDescent="0.35">
      <c r="A1991" s="113"/>
      <c r="B1991" s="119"/>
      <c r="C1991" s="119"/>
      <c r="D1991" s="185" t="e">
        <f>IF(ISBLANK(RTATimings[[#This Row],[Vehicle No.]]), VLOOKUP(RTATimings[[#This Row],[Rotation Group]], Table9[#All], 4, FALSE), VLOOKUP(RTATimings[[#This Row],[Vehicle No.]], VehLicense,2,FALSE))</f>
        <v>#N/A</v>
      </c>
      <c r="E1991" s="126"/>
      <c r="F1991" s="185" t="e">
        <f>VLOOKUP(RTATimings[[#This Row],[Route Code]], TrueRouteCodes[], 2, FALSE)</f>
        <v>#N/A</v>
      </c>
      <c r="H1991" s="194" t="str">
        <f>REPLACE(SUBSTITUTE(SUBSTITUTE(SUBSTITUTE(SUBSTITUTE(SUBSTITUTE(TRIM(RTATimings[[#This Row],[Dep Txt]]), ": ",":"), "a.m", "AM",1), "p.m", "PM"),"  AM"," AM"),"  PM", " PM"), 9,100,"")</f>
        <v/>
      </c>
      <c r="I1991" s="195" t="e">
        <f>TIMEVALUE(RTATimings[[#This Row],[Dep Tm Txt]])</f>
        <v>#VALUE!</v>
      </c>
      <c r="N19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92" spans="1:14" x14ac:dyDescent="0.35">
      <c r="A1992" s="113"/>
      <c r="B1992" s="119"/>
      <c r="C1992" s="119"/>
      <c r="D1992" s="185" t="e">
        <f>IF(ISBLANK(RTATimings[[#This Row],[Vehicle No.]]), VLOOKUP(RTATimings[[#This Row],[Rotation Group]], Table9[#All], 4, FALSE), VLOOKUP(RTATimings[[#This Row],[Vehicle No.]], VehLicense,2,FALSE))</f>
        <v>#N/A</v>
      </c>
      <c r="E1992" s="126"/>
      <c r="F1992" s="185" t="e">
        <f>VLOOKUP(RTATimings[[#This Row],[Route Code]], TrueRouteCodes[], 2, FALSE)</f>
        <v>#N/A</v>
      </c>
      <c r="H1992" s="194" t="str">
        <f>REPLACE(SUBSTITUTE(SUBSTITUTE(SUBSTITUTE(SUBSTITUTE(SUBSTITUTE(TRIM(RTATimings[[#This Row],[Dep Txt]]), ": ",":"), "a.m", "AM",1), "p.m", "PM"),"  AM"," AM"),"  PM", " PM"), 9,100,"")</f>
        <v/>
      </c>
      <c r="I1992" s="195" t="e">
        <f>TIMEVALUE(RTATimings[[#This Row],[Dep Tm Txt]])</f>
        <v>#VALUE!</v>
      </c>
      <c r="N19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93" spans="1:14" x14ac:dyDescent="0.35">
      <c r="A1993" s="113"/>
      <c r="B1993" s="119"/>
      <c r="C1993" s="119"/>
      <c r="D1993" s="185" t="e">
        <f>IF(ISBLANK(RTATimings[[#This Row],[Vehicle No.]]), VLOOKUP(RTATimings[[#This Row],[Rotation Group]], Table9[#All], 4, FALSE), VLOOKUP(RTATimings[[#This Row],[Vehicle No.]], VehLicense,2,FALSE))</f>
        <v>#N/A</v>
      </c>
      <c r="E1993" s="126"/>
      <c r="F1993" s="185" t="e">
        <f>VLOOKUP(RTATimings[[#This Row],[Route Code]], TrueRouteCodes[], 2, FALSE)</f>
        <v>#N/A</v>
      </c>
      <c r="H1993" s="194" t="str">
        <f>REPLACE(SUBSTITUTE(SUBSTITUTE(SUBSTITUTE(SUBSTITUTE(SUBSTITUTE(TRIM(RTATimings[[#This Row],[Dep Txt]]), ": ",":"), "a.m", "AM",1), "p.m", "PM"),"  AM"," AM"),"  PM", " PM"), 9,100,"")</f>
        <v/>
      </c>
      <c r="I1993" s="195" t="e">
        <f>TIMEVALUE(RTATimings[[#This Row],[Dep Tm Txt]])</f>
        <v>#VALUE!</v>
      </c>
      <c r="N19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94" spans="1:14" x14ac:dyDescent="0.35">
      <c r="A1994" s="113"/>
      <c r="B1994" s="119"/>
      <c r="C1994" s="119"/>
      <c r="D1994" s="185" t="e">
        <f>IF(ISBLANK(RTATimings[[#This Row],[Vehicle No.]]), VLOOKUP(RTATimings[[#This Row],[Rotation Group]], Table9[#All], 4, FALSE), VLOOKUP(RTATimings[[#This Row],[Vehicle No.]], VehLicense,2,FALSE))</f>
        <v>#N/A</v>
      </c>
      <c r="E1994" s="126"/>
      <c r="F1994" s="185" t="e">
        <f>VLOOKUP(RTATimings[[#This Row],[Route Code]], TrueRouteCodes[], 2, FALSE)</f>
        <v>#N/A</v>
      </c>
      <c r="H1994" s="194" t="str">
        <f>REPLACE(SUBSTITUTE(SUBSTITUTE(SUBSTITUTE(SUBSTITUTE(SUBSTITUTE(TRIM(RTATimings[[#This Row],[Dep Txt]]), ": ",":"), "a.m", "AM",1), "p.m", "PM"),"  AM"," AM"),"  PM", " PM"), 9,100,"")</f>
        <v/>
      </c>
      <c r="I1994" s="195" t="e">
        <f>TIMEVALUE(RTATimings[[#This Row],[Dep Tm Txt]])</f>
        <v>#VALUE!</v>
      </c>
      <c r="N19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95" spans="1:14" x14ac:dyDescent="0.35">
      <c r="A1995" s="113"/>
      <c r="B1995" s="119"/>
      <c r="C1995" s="119"/>
      <c r="D1995" s="185" t="e">
        <f>IF(ISBLANK(RTATimings[[#This Row],[Vehicle No.]]), VLOOKUP(RTATimings[[#This Row],[Rotation Group]], Table9[#All], 4, FALSE), VLOOKUP(RTATimings[[#This Row],[Vehicle No.]], VehLicense,2,FALSE))</f>
        <v>#N/A</v>
      </c>
      <c r="E1995" s="126"/>
      <c r="F1995" s="185" t="e">
        <f>VLOOKUP(RTATimings[[#This Row],[Route Code]], TrueRouteCodes[], 2, FALSE)</f>
        <v>#N/A</v>
      </c>
      <c r="H1995" s="194" t="str">
        <f>REPLACE(SUBSTITUTE(SUBSTITUTE(SUBSTITUTE(SUBSTITUTE(SUBSTITUTE(TRIM(RTATimings[[#This Row],[Dep Txt]]), ": ",":"), "a.m", "AM",1), "p.m", "PM"),"  AM"," AM"),"  PM", " PM"), 9,100,"")</f>
        <v/>
      </c>
      <c r="I1995" s="195" t="e">
        <f>TIMEVALUE(RTATimings[[#This Row],[Dep Tm Txt]])</f>
        <v>#VALUE!</v>
      </c>
      <c r="N19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96" spans="1:14" x14ac:dyDescent="0.35">
      <c r="A1996" s="113"/>
      <c r="B1996" s="119"/>
      <c r="C1996" s="119"/>
      <c r="D1996" s="185" t="e">
        <f>IF(ISBLANK(RTATimings[[#This Row],[Vehicle No.]]), VLOOKUP(RTATimings[[#This Row],[Rotation Group]], Table9[#All], 4, FALSE), VLOOKUP(RTATimings[[#This Row],[Vehicle No.]], VehLicense,2,FALSE))</f>
        <v>#N/A</v>
      </c>
      <c r="E1996" s="126"/>
      <c r="F1996" s="185" t="e">
        <f>VLOOKUP(RTATimings[[#This Row],[Route Code]], TrueRouteCodes[], 2, FALSE)</f>
        <v>#N/A</v>
      </c>
      <c r="H1996" s="194" t="str">
        <f>REPLACE(SUBSTITUTE(SUBSTITUTE(SUBSTITUTE(SUBSTITUTE(SUBSTITUTE(TRIM(RTATimings[[#This Row],[Dep Txt]]), ": ",":"), "a.m", "AM",1), "p.m", "PM"),"  AM"," AM"),"  PM", " PM"), 9,100,"")</f>
        <v/>
      </c>
      <c r="I1996" s="195" t="e">
        <f>TIMEVALUE(RTATimings[[#This Row],[Dep Tm Txt]])</f>
        <v>#VALUE!</v>
      </c>
      <c r="N19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97" spans="1:14" x14ac:dyDescent="0.35">
      <c r="A1997" s="113"/>
      <c r="B1997" s="119"/>
      <c r="C1997" s="119"/>
      <c r="D1997" s="185" t="e">
        <f>IF(ISBLANK(RTATimings[[#This Row],[Vehicle No.]]), VLOOKUP(RTATimings[[#This Row],[Rotation Group]], Table9[#All], 4, FALSE), VLOOKUP(RTATimings[[#This Row],[Vehicle No.]], VehLicense,2,FALSE))</f>
        <v>#N/A</v>
      </c>
      <c r="E1997" s="126"/>
      <c r="F1997" s="185" t="e">
        <f>VLOOKUP(RTATimings[[#This Row],[Route Code]], TrueRouteCodes[], 2, FALSE)</f>
        <v>#N/A</v>
      </c>
      <c r="H1997" s="194" t="str">
        <f>REPLACE(SUBSTITUTE(SUBSTITUTE(SUBSTITUTE(SUBSTITUTE(SUBSTITUTE(TRIM(RTATimings[[#This Row],[Dep Txt]]), ": ",":"), "a.m", "AM",1), "p.m", "PM"),"  AM"," AM"),"  PM", " PM"), 9,100,"")</f>
        <v/>
      </c>
      <c r="I1997" s="195" t="e">
        <f>TIMEVALUE(RTATimings[[#This Row],[Dep Tm Txt]])</f>
        <v>#VALUE!</v>
      </c>
      <c r="N19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98" spans="1:14" x14ac:dyDescent="0.35">
      <c r="A1998" s="113"/>
      <c r="B1998" s="119"/>
      <c r="C1998" s="119"/>
      <c r="D1998" s="185" t="e">
        <f>IF(ISBLANK(RTATimings[[#This Row],[Vehicle No.]]), VLOOKUP(RTATimings[[#This Row],[Rotation Group]], Table9[#All], 4, FALSE), VLOOKUP(RTATimings[[#This Row],[Vehicle No.]], VehLicense,2,FALSE))</f>
        <v>#N/A</v>
      </c>
      <c r="E1998" s="126"/>
      <c r="F1998" s="185" t="e">
        <f>VLOOKUP(RTATimings[[#This Row],[Route Code]], TrueRouteCodes[], 2, FALSE)</f>
        <v>#N/A</v>
      </c>
      <c r="H1998" s="194" t="str">
        <f>REPLACE(SUBSTITUTE(SUBSTITUTE(SUBSTITUTE(SUBSTITUTE(SUBSTITUTE(TRIM(RTATimings[[#This Row],[Dep Txt]]), ": ",":"), "a.m", "AM",1), "p.m", "PM"),"  AM"," AM"),"  PM", " PM"), 9,100,"")</f>
        <v/>
      </c>
      <c r="I1998" s="195" t="e">
        <f>TIMEVALUE(RTATimings[[#This Row],[Dep Tm Txt]])</f>
        <v>#VALUE!</v>
      </c>
      <c r="N19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1999" spans="1:14" x14ac:dyDescent="0.35">
      <c r="A1999" s="113"/>
      <c r="B1999" s="119"/>
      <c r="C1999" s="119"/>
      <c r="D1999" s="185" t="e">
        <f>IF(ISBLANK(RTATimings[[#This Row],[Vehicle No.]]), VLOOKUP(RTATimings[[#This Row],[Rotation Group]], Table9[#All], 4, FALSE), VLOOKUP(RTATimings[[#This Row],[Vehicle No.]], VehLicense,2,FALSE))</f>
        <v>#N/A</v>
      </c>
      <c r="E1999" s="126"/>
      <c r="F1999" s="185" t="e">
        <f>VLOOKUP(RTATimings[[#This Row],[Route Code]], TrueRouteCodes[], 2, FALSE)</f>
        <v>#N/A</v>
      </c>
      <c r="H1999" s="194" t="str">
        <f>REPLACE(SUBSTITUTE(SUBSTITUTE(SUBSTITUTE(SUBSTITUTE(SUBSTITUTE(TRIM(RTATimings[[#This Row],[Dep Txt]]), ": ",":"), "a.m", "AM",1), "p.m", "PM"),"  AM"," AM"),"  PM", " PM"), 9,100,"")</f>
        <v/>
      </c>
      <c r="I1999" s="195" t="e">
        <f>TIMEVALUE(RTATimings[[#This Row],[Dep Tm Txt]])</f>
        <v>#VALUE!</v>
      </c>
      <c r="N19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00" spans="1:14" x14ac:dyDescent="0.35">
      <c r="A2000" s="113"/>
      <c r="B2000" s="119"/>
      <c r="C2000" s="119"/>
      <c r="D2000" s="185" t="e">
        <f>IF(ISBLANK(RTATimings[[#This Row],[Vehicle No.]]), VLOOKUP(RTATimings[[#This Row],[Rotation Group]], Table9[#All], 4, FALSE), VLOOKUP(RTATimings[[#This Row],[Vehicle No.]], VehLicense,2,FALSE))</f>
        <v>#N/A</v>
      </c>
      <c r="E2000" s="126"/>
      <c r="F2000" s="185" t="e">
        <f>VLOOKUP(RTATimings[[#This Row],[Route Code]], TrueRouteCodes[], 2, FALSE)</f>
        <v>#N/A</v>
      </c>
      <c r="H2000" s="194" t="str">
        <f>REPLACE(SUBSTITUTE(SUBSTITUTE(SUBSTITUTE(SUBSTITUTE(SUBSTITUTE(TRIM(RTATimings[[#This Row],[Dep Txt]]), ": ",":"), "a.m", "AM",1), "p.m", "PM"),"  AM"," AM"),"  PM", " PM"), 9,100,"")</f>
        <v/>
      </c>
      <c r="I2000" s="195" t="e">
        <f>TIMEVALUE(RTATimings[[#This Row],[Dep Tm Txt]])</f>
        <v>#VALUE!</v>
      </c>
      <c r="N20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01" spans="1:14" x14ac:dyDescent="0.35">
      <c r="A2001" s="113"/>
      <c r="B2001" s="119"/>
      <c r="C2001" s="119"/>
      <c r="D2001" s="185" t="e">
        <f>IF(ISBLANK(RTATimings[[#This Row],[Vehicle No.]]), VLOOKUP(RTATimings[[#This Row],[Rotation Group]], Table9[#All], 4, FALSE), VLOOKUP(RTATimings[[#This Row],[Vehicle No.]], VehLicense,2,FALSE))</f>
        <v>#N/A</v>
      </c>
      <c r="E2001" s="126"/>
      <c r="F2001" s="185" t="e">
        <f>VLOOKUP(RTATimings[[#This Row],[Route Code]], TrueRouteCodes[], 2, FALSE)</f>
        <v>#N/A</v>
      </c>
      <c r="H2001" s="194" t="str">
        <f>REPLACE(SUBSTITUTE(SUBSTITUTE(SUBSTITUTE(SUBSTITUTE(SUBSTITUTE(TRIM(RTATimings[[#This Row],[Dep Txt]]), ": ",":"), "a.m", "AM",1), "p.m", "PM"),"  AM"," AM"),"  PM", " PM"), 9,100,"")</f>
        <v/>
      </c>
      <c r="I2001" s="195" t="e">
        <f>TIMEVALUE(RTATimings[[#This Row],[Dep Tm Txt]])</f>
        <v>#VALUE!</v>
      </c>
      <c r="N20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02" spans="1:14" x14ac:dyDescent="0.35">
      <c r="A2002" s="113"/>
      <c r="B2002" s="119"/>
      <c r="C2002" s="119"/>
      <c r="D2002" s="185" t="e">
        <f>IF(ISBLANK(RTATimings[[#This Row],[Vehicle No.]]), VLOOKUP(RTATimings[[#This Row],[Rotation Group]], Table9[#All], 4, FALSE), VLOOKUP(RTATimings[[#This Row],[Vehicle No.]], VehLicense,2,FALSE))</f>
        <v>#N/A</v>
      </c>
      <c r="E2002" s="126"/>
      <c r="F2002" s="185" t="e">
        <f>VLOOKUP(RTATimings[[#This Row],[Route Code]], TrueRouteCodes[], 2, FALSE)</f>
        <v>#N/A</v>
      </c>
      <c r="H2002" s="194" t="str">
        <f>REPLACE(SUBSTITUTE(SUBSTITUTE(SUBSTITUTE(SUBSTITUTE(SUBSTITUTE(TRIM(RTATimings[[#This Row],[Dep Txt]]), ": ",":"), "a.m", "AM",1), "p.m", "PM"),"  AM"," AM"),"  PM", " PM"), 9,100,"")</f>
        <v/>
      </c>
      <c r="I2002" s="195" t="e">
        <f>TIMEVALUE(RTATimings[[#This Row],[Dep Tm Txt]])</f>
        <v>#VALUE!</v>
      </c>
      <c r="N20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03" spans="1:14" x14ac:dyDescent="0.35">
      <c r="A2003" s="113"/>
      <c r="B2003" s="119"/>
      <c r="C2003" s="119"/>
      <c r="D2003" s="185" t="e">
        <f>IF(ISBLANK(RTATimings[[#This Row],[Vehicle No.]]), VLOOKUP(RTATimings[[#This Row],[Rotation Group]], Table9[#All], 4, FALSE), VLOOKUP(RTATimings[[#This Row],[Vehicle No.]], VehLicense,2,FALSE))</f>
        <v>#N/A</v>
      </c>
      <c r="E2003" s="126"/>
      <c r="F2003" s="185" t="e">
        <f>VLOOKUP(RTATimings[[#This Row],[Route Code]], TrueRouteCodes[], 2, FALSE)</f>
        <v>#N/A</v>
      </c>
      <c r="H2003" s="194" t="str">
        <f>REPLACE(SUBSTITUTE(SUBSTITUTE(SUBSTITUTE(SUBSTITUTE(SUBSTITUTE(TRIM(RTATimings[[#This Row],[Dep Txt]]), ": ",":"), "a.m", "AM",1), "p.m", "PM"),"  AM"," AM"),"  PM", " PM"), 9,100,"")</f>
        <v/>
      </c>
      <c r="I2003" s="195" t="e">
        <f>TIMEVALUE(RTATimings[[#This Row],[Dep Tm Txt]])</f>
        <v>#VALUE!</v>
      </c>
      <c r="N20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04" spans="1:14" x14ac:dyDescent="0.35">
      <c r="A2004" s="113"/>
      <c r="B2004" s="119"/>
      <c r="C2004" s="119"/>
      <c r="D2004" s="185" t="e">
        <f>IF(ISBLANK(RTATimings[[#This Row],[Vehicle No.]]), VLOOKUP(RTATimings[[#This Row],[Rotation Group]], Table9[#All], 4, FALSE), VLOOKUP(RTATimings[[#This Row],[Vehicle No.]], VehLicense,2,FALSE))</f>
        <v>#N/A</v>
      </c>
      <c r="E2004" s="126"/>
      <c r="F2004" s="185" t="e">
        <f>VLOOKUP(RTATimings[[#This Row],[Route Code]], TrueRouteCodes[], 2, FALSE)</f>
        <v>#N/A</v>
      </c>
      <c r="H2004" s="194" t="str">
        <f>REPLACE(SUBSTITUTE(SUBSTITUTE(SUBSTITUTE(SUBSTITUTE(SUBSTITUTE(TRIM(RTATimings[[#This Row],[Dep Txt]]), ": ",":"), "a.m", "AM",1), "p.m", "PM"),"  AM"," AM"),"  PM", " PM"), 9,100,"")</f>
        <v/>
      </c>
      <c r="I2004" s="195" t="e">
        <f>TIMEVALUE(RTATimings[[#This Row],[Dep Tm Txt]])</f>
        <v>#VALUE!</v>
      </c>
      <c r="N20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05" spans="1:14" x14ac:dyDescent="0.35">
      <c r="A2005" s="113"/>
      <c r="B2005" s="119"/>
      <c r="C2005" s="119"/>
      <c r="D2005" s="185" t="e">
        <f>IF(ISBLANK(RTATimings[[#This Row],[Vehicle No.]]), VLOOKUP(RTATimings[[#This Row],[Rotation Group]], Table9[#All], 4, FALSE), VLOOKUP(RTATimings[[#This Row],[Vehicle No.]], VehLicense,2,FALSE))</f>
        <v>#N/A</v>
      </c>
      <c r="E2005" s="126"/>
      <c r="F2005" s="185" t="e">
        <f>VLOOKUP(RTATimings[[#This Row],[Route Code]], TrueRouteCodes[], 2, FALSE)</f>
        <v>#N/A</v>
      </c>
      <c r="H2005" s="194" t="str">
        <f>REPLACE(SUBSTITUTE(SUBSTITUTE(SUBSTITUTE(SUBSTITUTE(SUBSTITUTE(TRIM(RTATimings[[#This Row],[Dep Txt]]), ": ",":"), "a.m", "AM",1), "p.m", "PM"),"  AM"," AM"),"  PM", " PM"), 9,100,"")</f>
        <v/>
      </c>
      <c r="I2005" s="195" t="e">
        <f>TIMEVALUE(RTATimings[[#This Row],[Dep Tm Txt]])</f>
        <v>#VALUE!</v>
      </c>
      <c r="N20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06" spans="1:14" x14ac:dyDescent="0.35">
      <c r="A2006" s="113"/>
      <c r="B2006" s="119"/>
      <c r="C2006" s="119"/>
      <c r="D2006" s="185" t="e">
        <f>IF(ISBLANK(RTATimings[[#This Row],[Vehicle No.]]), VLOOKUP(RTATimings[[#This Row],[Rotation Group]], Table9[#All], 4, FALSE), VLOOKUP(RTATimings[[#This Row],[Vehicle No.]], VehLicense,2,FALSE))</f>
        <v>#N/A</v>
      </c>
      <c r="E2006" s="126"/>
      <c r="F2006" s="185" t="e">
        <f>VLOOKUP(RTATimings[[#This Row],[Route Code]], TrueRouteCodes[], 2, FALSE)</f>
        <v>#N/A</v>
      </c>
      <c r="H2006" s="194" t="str">
        <f>REPLACE(SUBSTITUTE(SUBSTITUTE(SUBSTITUTE(SUBSTITUTE(SUBSTITUTE(TRIM(RTATimings[[#This Row],[Dep Txt]]), ": ",":"), "a.m", "AM",1), "p.m", "PM"),"  AM"," AM"),"  PM", " PM"), 9,100,"")</f>
        <v/>
      </c>
      <c r="I2006" s="195" t="e">
        <f>TIMEVALUE(RTATimings[[#This Row],[Dep Tm Txt]])</f>
        <v>#VALUE!</v>
      </c>
      <c r="N20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07" spans="1:14" x14ac:dyDescent="0.35">
      <c r="A2007" s="113"/>
      <c r="B2007" s="119"/>
      <c r="C2007" s="119"/>
      <c r="D2007" s="185" t="e">
        <f>IF(ISBLANK(RTATimings[[#This Row],[Vehicle No.]]), VLOOKUP(RTATimings[[#This Row],[Rotation Group]], Table9[#All], 4, FALSE), VLOOKUP(RTATimings[[#This Row],[Vehicle No.]], VehLicense,2,FALSE))</f>
        <v>#N/A</v>
      </c>
      <c r="E2007" s="126"/>
      <c r="F2007" s="185" t="e">
        <f>VLOOKUP(RTATimings[[#This Row],[Route Code]], TrueRouteCodes[], 2, FALSE)</f>
        <v>#N/A</v>
      </c>
      <c r="H2007" s="194" t="str">
        <f>REPLACE(SUBSTITUTE(SUBSTITUTE(SUBSTITUTE(SUBSTITUTE(SUBSTITUTE(TRIM(RTATimings[[#This Row],[Dep Txt]]), ": ",":"), "a.m", "AM",1), "p.m", "PM"),"  AM"," AM"),"  PM", " PM"), 9,100,"")</f>
        <v/>
      </c>
      <c r="I2007" s="195" t="e">
        <f>TIMEVALUE(RTATimings[[#This Row],[Dep Tm Txt]])</f>
        <v>#VALUE!</v>
      </c>
      <c r="N20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08" spans="1:14" x14ac:dyDescent="0.35">
      <c r="A2008" s="113"/>
      <c r="B2008" s="119"/>
      <c r="C2008" s="119"/>
      <c r="D2008" s="185" t="e">
        <f>IF(ISBLANK(RTATimings[[#This Row],[Vehicle No.]]), VLOOKUP(RTATimings[[#This Row],[Rotation Group]], Table9[#All], 4, FALSE), VLOOKUP(RTATimings[[#This Row],[Vehicle No.]], VehLicense,2,FALSE))</f>
        <v>#N/A</v>
      </c>
      <c r="E2008" s="126"/>
      <c r="F2008" s="185" t="e">
        <f>VLOOKUP(RTATimings[[#This Row],[Route Code]], TrueRouteCodes[], 2, FALSE)</f>
        <v>#N/A</v>
      </c>
      <c r="H2008" s="194" t="str">
        <f>REPLACE(SUBSTITUTE(SUBSTITUTE(SUBSTITUTE(SUBSTITUTE(SUBSTITUTE(TRIM(RTATimings[[#This Row],[Dep Txt]]), ": ",":"), "a.m", "AM",1), "p.m", "PM"),"  AM"," AM"),"  PM", " PM"), 9,100,"")</f>
        <v/>
      </c>
      <c r="I2008" s="195" t="e">
        <f>TIMEVALUE(RTATimings[[#This Row],[Dep Tm Txt]])</f>
        <v>#VALUE!</v>
      </c>
      <c r="N20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09" spans="1:14" x14ac:dyDescent="0.35">
      <c r="A2009" s="113"/>
      <c r="B2009" s="119"/>
      <c r="C2009" s="119"/>
      <c r="D2009" s="185" t="e">
        <f>IF(ISBLANK(RTATimings[[#This Row],[Vehicle No.]]), VLOOKUP(RTATimings[[#This Row],[Rotation Group]], Table9[#All], 4, FALSE), VLOOKUP(RTATimings[[#This Row],[Vehicle No.]], VehLicense,2,FALSE))</f>
        <v>#N/A</v>
      </c>
      <c r="E2009" s="126"/>
      <c r="F2009" s="185" t="e">
        <f>VLOOKUP(RTATimings[[#This Row],[Route Code]], TrueRouteCodes[], 2, FALSE)</f>
        <v>#N/A</v>
      </c>
      <c r="H2009" s="194" t="str">
        <f>REPLACE(SUBSTITUTE(SUBSTITUTE(SUBSTITUTE(SUBSTITUTE(SUBSTITUTE(TRIM(RTATimings[[#This Row],[Dep Txt]]), ": ",":"), "a.m", "AM",1), "p.m", "PM"),"  AM"," AM"),"  PM", " PM"), 9,100,"")</f>
        <v/>
      </c>
      <c r="I2009" s="195" t="e">
        <f>TIMEVALUE(RTATimings[[#This Row],[Dep Tm Txt]])</f>
        <v>#VALUE!</v>
      </c>
      <c r="N20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10" spans="1:14" x14ac:dyDescent="0.35">
      <c r="A2010" s="113"/>
      <c r="B2010" s="119"/>
      <c r="C2010" s="119"/>
      <c r="D2010" s="185" t="e">
        <f>IF(ISBLANK(RTATimings[[#This Row],[Vehicle No.]]), VLOOKUP(RTATimings[[#This Row],[Rotation Group]], Table9[#All], 4, FALSE), VLOOKUP(RTATimings[[#This Row],[Vehicle No.]], VehLicense,2,FALSE))</f>
        <v>#N/A</v>
      </c>
      <c r="E2010" s="126"/>
      <c r="F2010" s="185" t="e">
        <f>VLOOKUP(RTATimings[[#This Row],[Route Code]], TrueRouteCodes[], 2, FALSE)</f>
        <v>#N/A</v>
      </c>
      <c r="H2010" s="194" t="str">
        <f>REPLACE(SUBSTITUTE(SUBSTITUTE(SUBSTITUTE(SUBSTITUTE(SUBSTITUTE(TRIM(RTATimings[[#This Row],[Dep Txt]]), ": ",":"), "a.m", "AM",1), "p.m", "PM"),"  AM"," AM"),"  PM", " PM"), 9,100,"")</f>
        <v/>
      </c>
      <c r="I2010" s="195" t="e">
        <f>TIMEVALUE(RTATimings[[#This Row],[Dep Tm Txt]])</f>
        <v>#VALUE!</v>
      </c>
      <c r="N20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11" spans="1:14" x14ac:dyDescent="0.35">
      <c r="A2011" s="113"/>
      <c r="B2011" s="119"/>
      <c r="C2011" s="119"/>
      <c r="D2011" s="185" t="e">
        <f>IF(ISBLANK(RTATimings[[#This Row],[Vehicle No.]]), VLOOKUP(RTATimings[[#This Row],[Rotation Group]], Table9[#All], 4, FALSE), VLOOKUP(RTATimings[[#This Row],[Vehicle No.]], VehLicense,2,FALSE))</f>
        <v>#N/A</v>
      </c>
      <c r="E2011" s="126"/>
      <c r="F2011" s="185" t="e">
        <f>VLOOKUP(RTATimings[[#This Row],[Route Code]], TrueRouteCodes[], 2, FALSE)</f>
        <v>#N/A</v>
      </c>
      <c r="H2011" s="194" t="str">
        <f>REPLACE(SUBSTITUTE(SUBSTITUTE(SUBSTITUTE(SUBSTITUTE(SUBSTITUTE(TRIM(RTATimings[[#This Row],[Dep Txt]]), ": ",":"), "a.m", "AM",1), "p.m", "PM"),"  AM"," AM"),"  PM", " PM"), 9,100,"")</f>
        <v/>
      </c>
      <c r="I2011" s="195" t="e">
        <f>TIMEVALUE(RTATimings[[#This Row],[Dep Tm Txt]])</f>
        <v>#VALUE!</v>
      </c>
      <c r="N20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12" spans="1:14" x14ac:dyDescent="0.35">
      <c r="A2012" s="113"/>
      <c r="B2012" s="119"/>
      <c r="C2012" s="119"/>
      <c r="D2012" s="185" t="e">
        <f>IF(ISBLANK(RTATimings[[#This Row],[Vehicle No.]]), VLOOKUP(RTATimings[[#This Row],[Rotation Group]], Table9[#All], 4, FALSE), VLOOKUP(RTATimings[[#This Row],[Vehicle No.]], VehLicense,2,FALSE))</f>
        <v>#N/A</v>
      </c>
      <c r="E2012" s="126"/>
      <c r="F2012" s="185" t="e">
        <f>VLOOKUP(RTATimings[[#This Row],[Route Code]], TrueRouteCodes[], 2, FALSE)</f>
        <v>#N/A</v>
      </c>
      <c r="H2012" s="194" t="str">
        <f>REPLACE(SUBSTITUTE(SUBSTITUTE(SUBSTITUTE(SUBSTITUTE(SUBSTITUTE(TRIM(RTATimings[[#This Row],[Dep Txt]]), ": ",":"), "a.m", "AM",1), "p.m", "PM"),"  AM"," AM"),"  PM", " PM"), 9,100,"")</f>
        <v/>
      </c>
      <c r="I2012" s="195" t="e">
        <f>TIMEVALUE(RTATimings[[#This Row],[Dep Tm Txt]])</f>
        <v>#VALUE!</v>
      </c>
      <c r="N20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13" spans="1:14" x14ac:dyDescent="0.35">
      <c r="A2013" s="113"/>
      <c r="B2013" s="119"/>
      <c r="C2013" s="119"/>
      <c r="D2013" s="185" t="e">
        <f>IF(ISBLANK(RTATimings[[#This Row],[Vehicle No.]]), VLOOKUP(RTATimings[[#This Row],[Rotation Group]], Table9[#All], 4, FALSE), VLOOKUP(RTATimings[[#This Row],[Vehicle No.]], VehLicense,2,FALSE))</f>
        <v>#N/A</v>
      </c>
      <c r="E2013" s="126"/>
      <c r="F2013" s="185" t="e">
        <f>VLOOKUP(RTATimings[[#This Row],[Route Code]], TrueRouteCodes[], 2, FALSE)</f>
        <v>#N/A</v>
      </c>
      <c r="H2013" s="194" t="str">
        <f>REPLACE(SUBSTITUTE(SUBSTITUTE(SUBSTITUTE(SUBSTITUTE(SUBSTITUTE(TRIM(RTATimings[[#This Row],[Dep Txt]]), ": ",":"), "a.m", "AM",1), "p.m", "PM"),"  AM"," AM"),"  PM", " PM"), 9,100,"")</f>
        <v/>
      </c>
      <c r="I2013" s="195" t="e">
        <f>TIMEVALUE(RTATimings[[#This Row],[Dep Tm Txt]])</f>
        <v>#VALUE!</v>
      </c>
      <c r="N20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14" spans="1:14" x14ac:dyDescent="0.35">
      <c r="A2014" s="113"/>
      <c r="B2014" s="119"/>
      <c r="C2014" s="119"/>
      <c r="D2014" s="185" t="e">
        <f>IF(ISBLANK(RTATimings[[#This Row],[Vehicle No.]]), VLOOKUP(RTATimings[[#This Row],[Rotation Group]], Table9[#All], 4, FALSE), VLOOKUP(RTATimings[[#This Row],[Vehicle No.]], VehLicense,2,FALSE))</f>
        <v>#N/A</v>
      </c>
      <c r="E2014" s="126"/>
      <c r="F2014" s="185" t="e">
        <f>VLOOKUP(RTATimings[[#This Row],[Route Code]], TrueRouteCodes[], 2, FALSE)</f>
        <v>#N/A</v>
      </c>
      <c r="H2014" s="194" t="str">
        <f>REPLACE(SUBSTITUTE(SUBSTITUTE(SUBSTITUTE(SUBSTITUTE(SUBSTITUTE(TRIM(RTATimings[[#This Row],[Dep Txt]]), ": ",":"), "a.m", "AM",1), "p.m", "PM"),"  AM"," AM"),"  PM", " PM"), 9,100,"")</f>
        <v/>
      </c>
      <c r="I2014" s="195" t="e">
        <f>TIMEVALUE(RTATimings[[#This Row],[Dep Tm Txt]])</f>
        <v>#VALUE!</v>
      </c>
      <c r="N20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15" spans="1:14" x14ac:dyDescent="0.35">
      <c r="A2015" s="113"/>
      <c r="B2015" s="119"/>
      <c r="C2015" s="119"/>
      <c r="D2015" s="185" t="e">
        <f>IF(ISBLANK(RTATimings[[#This Row],[Vehicle No.]]), VLOOKUP(RTATimings[[#This Row],[Rotation Group]], Table9[#All], 4, FALSE), VLOOKUP(RTATimings[[#This Row],[Vehicle No.]], VehLicense,2,FALSE))</f>
        <v>#N/A</v>
      </c>
      <c r="E2015" s="126"/>
      <c r="F2015" s="185" t="e">
        <f>VLOOKUP(RTATimings[[#This Row],[Route Code]], TrueRouteCodes[], 2, FALSE)</f>
        <v>#N/A</v>
      </c>
      <c r="H2015" s="194" t="str">
        <f>REPLACE(SUBSTITUTE(SUBSTITUTE(SUBSTITUTE(SUBSTITUTE(SUBSTITUTE(TRIM(RTATimings[[#This Row],[Dep Txt]]), ": ",":"), "a.m", "AM",1), "p.m", "PM"),"  AM"," AM"),"  PM", " PM"), 9,100,"")</f>
        <v/>
      </c>
      <c r="I2015" s="195" t="e">
        <f>TIMEVALUE(RTATimings[[#This Row],[Dep Tm Txt]])</f>
        <v>#VALUE!</v>
      </c>
      <c r="N20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16" spans="1:14" x14ac:dyDescent="0.35">
      <c r="A2016" s="113"/>
      <c r="B2016" s="119"/>
      <c r="C2016" s="119"/>
      <c r="D2016" s="185" t="e">
        <f>IF(ISBLANK(RTATimings[[#This Row],[Vehicle No.]]), VLOOKUP(RTATimings[[#This Row],[Rotation Group]], Table9[#All], 4, FALSE), VLOOKUP(RTATimings[[#This Row],[Vehicle No.]], VehLicense,2,FALSE))</f>
        <v>#N/A</v>
      </c>
      <c r="E2016" s="126"/>
      <c r="F2016" s="185" t="e">
        <f>VLOOKUP(RTATimings[[#This Row],[Route Code]], TrueRouteCodes[], 2, FALSE)</f>
        <v>#N/A</v>
      </c>
      <c r="H2016" s="194" t="str">
        <f>REPLACE(SUBSTITUTE(SUBSTITUTE(SUBSTITUTE(SUBSTITUTE(SUBSTITUTE(TRIM(RTATimings[[#This Row],[Dep Txt]]), ": ",":"), "a.m", "AM",1), "p.m", "PM"),"  AM"," AM"),"  PM", " PM"), 9,100,"")</f>
        <v/>
      </c>
      <c r="I2016" s="195" t="e">
        <f>TIMEVALUE(RTATimings[[#This Row],[Dep Tm Txt]])</f>
        <v>#VALUE!</v>
      </c>
      <c r="N20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17" spans="1:14" x14ac:dyDescent="0.35">
      <c r="A2017" s="113"/>
      <c r="B2017" s="119"/>
      <c r="C2017" s="119"/>
      <c r="D2017" s="185" t="e">
        <f>IF(ISBLANK(RTATimings[[#This Row],[Vehicle No.]]), VLOOKUP(RTATimings[[#This Row],[Rotation Group]], Table9[#All], 4, FALSE), VLOOKUP(RTATimings[[#This Row],[Vehicle No.]], VehLicense,2,FALSE))</f>
        <v>#N/A</v>
      </c>
      <c r="E2017" s="126"/>
      <c r="F2017" s="185" t="e">
        <f>VLOOKUP(RTATimings[[#This Row],[Route Code]], TrueRouteCodes[], 2, FALSE)</f>
        <v>#N/A</v>
      </c>
      <c r="H2017" s="194" t="str">
        <f>REPLACE(SUBSTITUTE(SUBSTITUTE(SUBSTITUTE(SUBSTITUTE(SUBSTITUTE(TRIM(RTATimings[[#This Row],[Dep Txt]]), ": ",":"), "a.m", "AM",1), "p.m", "PM"),"  AM"," AM"),"  PM", " PM"), 9,100,"")</f>
        <v/>
      </c>
      <c r="I2017" s="195" t="e">
        <f>TIMEVALUE(RTATimings[[#This Row],[Dep Tm Txt]])</f>
        <v>#VALUE!</v>
      </c>
      <c r="N20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18" spans="1:14" x14ac:dyDescent="0.35">
      <c r="A2018" s="113"/>
      <c r="B2018" s="119"/>
      <c r="C2018" s="119"/>
      <c r="D2018" s="185" t="e">
        <f>IF(ISBLANK(RTATimings[[#This Row],[Vehicle No.]]), VLOOKUP(RTATimings[[#This Row],[Rotation Group]], Table9[#All], 4, FALSE), VLOOKUP(RTATimings[[#This Row],[Vehicle No.]], VehLicense,2,FALSE))</f>
        <v>#N/A</v>
      </c>
      <c r="E2018" s="126"/>
      <c r="F2018" s="185" t="e">
        <f>VLOOKUP(RTATimings[[#This Row],[Route Code]], TrueRouteCodes[], 2, FALSE)</f>
        <v>#N/A</v>
      </c>
      <c r="H2018" s="194" t="str">
        <f>REPLACE(SUBSTITUTE(SUBSTITUTE(SUBSTITUTE(SUBSTITUTE(SUBSTITUTE(TRIM(RTATimings[[#This Row],[Dep Txt]]), ": ",":"), "a.m", "AM",1), "p.m", "PM"),"  AM"," AM"),"  PM", " PM"), 9,100,"")</f>
        <v/>
      </c>
      <c r="I2018" s="195" t="e">
        <f>TIMEVALUE(RTATimings[[#This Row],[Dep Tm Txt]])</f>
        <v>#VALUE!</v>
      </c>
      <c r="N20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19" spans="1:14" x14ac:dyDescent="0.35">
      <c r="A2019" s="113"/>
      <c r="B2019" s="119"/>
      <c r="C2019" s="119"/>
      <c r="D2019" s="185" t="e">
        <f>IF(ISBLANK(RTATimings[[#This Row],[Vehicle No.]]), VLOOKUP(RTATimings[[#This Row],[Rotation Group]], Table9[#All], 4, FALSE), VLOOKUP(RTATimings[[#This Row],[Vehicle No.]], VehLicense,2,FALSE))</f>
        <v>#N/A</v>
      </c>
      <c r="E2019" s="126"/>
      <c r="F2019" s="185" t="e">
        <f>VLOOKUP(RTATimings[[#This Row],[Route Code]], TrueRouteCodes[], 2, FALSE)</f>
        <v>#N/A</v>
      </c>
      <c r="H2019" s="194" t="str">
        <f>REPLACE(SUBSTITUTE(SUBSTITUTE(SUBSTITUTE(SUBSTITUTE(SUBSTITUTE(TRIM(RTATimings[[#This Row],[Dep Txt]]), ": ",":"), "a.m", "AM",1), "p.m", "PM"),"  AM"," AM"),"  PM", " PM"), 9,100,"")</f>
        <v/>
      </c>
      <c r="I2019" s="195" t="e">
        <f>TIMEVALUE(RTATimings[[#This Row],[Dep Tm Txt]])</f>
        <v>#VALUE!</v>
      </c>
      <c r="N20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20" spans="1:14" x14ac:dyDescent="0.35">
      <c r="A2020" s="113"/>
      <c r="B2020" s="119"/>
      <c r="C2020" s="119"/>
      <c r="D2020" s="185" t="e">
        <f>IF(ISBLANK(RTATimings[[#This Row],[Vehicle No.]]), VLOOKUP(RTATimings[[#This Row],[Rotation Group]], Table9[#All], 4, FALSE), VLOOKUP(RTATimings[[#This Row],[Vehicle No.]], VehLicense,2,FALSE))</f>
        <v>#N/A</v>
      </c>
      <c r="E2020" s="126"/>
      <c r="F2020" s="185" t="e">
        <f>VLOOKUP(RTATimings[[#This Row],[Route Code]], TrueRouteCodes[], 2, FALSE)</f>
        <v>#N/A</v>
      </c>
      <c r="H2020" s="194" t="str">
        <f>REPLACE(SUBSTITUTE(SUBSTITUTE(SUBSTITUTE(SUBSTITUTE(SUBSTITUTE(TRIM(RTATimings[[#This Row],[Dep Txt]]), ": ",":"), "a.m", "AM",1), "p.m", "PM"),"  AM"," AM"),"  PM", " PM"), 9,100,"")</f>
        <v/>
      </c>
      <c r="I2020" s="195" t="e">
        <f>TIMEVALUE(RTATimings[[#This Row],[Dep Tm Txt]])</f>
        <v>#VALUE!</v>
      </c>
      <c r="N20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21" spans="1:14" x14ac:dyDescent="0.35">
      <c r="A2021" s="113"/>
      <c r="B2021" s="119"/>
      <c r="C2021" s="119"/>
      <c r="D2021" s="185" t="e">
        <f>IF(ISBLANK(RTATimings[[#This Row],[Vehicle No.]]), VLOOKUP(RTATimings[[#This Row],[Rotation Group]], Table9[#All], 4, FALSE), VLOOKUP(RTATimings[[#This Row],[Vehicle No.]], VehLicense,2,FALSE))</f>
        <v>#N/A</v>
      </c>
      <c r="E2021" s="126"/>
      <c r="F2021" s="185" t="e">
        <f>VLOOKUP(RTATimings[[#This Row],[Route Code]], TrueRouteCodes[], 2, FALSE)</f>
        <v>#N/A</v>
      </c>
      <c r="H2021" s="194" t="str">
        <f>REPLACE(SUBSTITUTE(SUBSTITUTE(SUBSTITUTE(SUBSTITUTE(SUBSTITUTE(TRIM(RTATimings[[#This Row],[Dep Txt]]), ": ",":"), "a.m", "AM",1), "p.m", "PM"),"  AM"," AM"),"  PM", " PM"), 9,100,"")</f>
        <v/>
      </c>
      <c r="I2021" s="195" t="e">
        <f>TIMEVALUE(RTATimings[[#This Row],[Dep Tm Txt]])</f>
        <v>#VALUE!</v>
      </c>
      <c r="N20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22" spans="1:14" x14ac:dyDescent="0.35">
      <c r="A2022" s="113"/>
      <c r="B2022" s="119"/>
      <c r="C2022" s="119"/>
      <c r="D2022" s="185" t="e">
        <f>IF(ISBLANK(RTATimings[[#This Row],[Vehicle No.]]), VLOOKUP(RTATimings[[#This Row],[Rotation Group]], Table9[#All], 4, FALSE), VLOOKUP(RTATimings[[#This Row],[Vehicle No.]], VehLicense,2,FALSE))</f>
        <v>#N/A</v>
      </c>
      <c r="E2022" s="126"/>
      <c r="F2022" s="185" t="e">
        <f>VLOOKUP(RTATimings[[#This Row],[Route Code]], TrueRouteCodes[], 2, FALSE)</f>
        <v>#N/A</v>
      </c>
      <c r="H2022" s="194" t="str">
        <f>REPLACE(SUBSTITUTE(SUBSTITUTE(SUBSTITUTE(SUBSTITUTE(SUBSTITUTE(TRIM(RTATimings[[#This Row],[Dep Txt]]), ": ",":"), "a.m", "AM",1), "p.m", "PM"),"  AM"," AM"),"  PM", " PM"), 9,100,"")</f>
        <v/>
      </c>
      <c r="I2022" s="195" t="e">
        <f>TIMEVALUE(RTATimings[[#This Row],[Dep Tm Txt]])</f>
        <v>#VALUE!</v>
      </c>
      <c r="N20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23" spans="1:14" x14ac:dyDescent="0.35">
      <c r="A2023" s="113"/>
      <c r="B2023" s="119"/>
      <c r="C2023" s="119"/>
      <c r="D2023" s="185" t="e">
        <f>IF(ISBLANK(RTATimings[[#This Row],[Vehicle No.]]), VLOOKUP(RTATimings[[#This Row],[Rotation Group]], Table9[#All], 4, FALSE), VLOOKUP(RTATimings[[#This Row],[Vehicle No.]], VehLicense,2,FALSE))</f>
        <v>#N/A</v>
      </c>
      <c r="E2023" s="126"/>
      <c r="F2023" s="185" t="e">
        <f>VLOOKUP(RTATimings[[#This Row],[Route Code]], TrueRouteCodes[], 2, FALSE)</f>
        <v>#N/A</v>
      </c>
      <c r="H2023" s="194" t="str">
        <f>REPLACE(SUBSTITUTE(SUBSTITUTE(SUBSTITUTE(SUBSTITUTE(SUBSTITUTE(TRIM(RTATimings[[#This Row],[Dep Txt]]), ": ",":"), "a.m", "AM",1), "p.m", "PM"),"  AM"," AM"),"  PM", " PM"), 9,100,"")</f>
        <v/>
      </c>
      <c r="I2023" s="195" t="e">
        <f>TIMEVALUE(RTATimings[[#This Row],[Dep Tm Txt]])</f>
        <v>#VALUE!</v>
      </c>
      <c r="N20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24" spans="1:14" x14ac:dyDescent="0.35">
      <c r="A2024" s="113"/>
      <c r="B2024" s="119"/>
      <c r="C2024" s="119"/>
      <c r="D2024" s="185" t="e">
        <f>IF(ISBLANK(RTATimings[[#This Row],[Vehicle No.]]), VLOOKUP(RTATimings[[#This Row],[Rotation Group]], Table9[#All], 4, FALSE), VLOOKUP(RTATimings[[#This Row],[Vehicle No.]], VehLicense,2,FALSE))</f>
        <v>#N/A</v>
      </c>
      <c r="E2024" s="126"/>
      <c r="F2024" s="185" t="e">
        <f>VLOOKUP(RTATimings[[#This Row],[Route Code]], TrueRouteCodes[], 2, FALSE)</f>
        <v>#N/A</v>
      </c>
      <c r="H2024" s="194" t="str">
        <f>REPLACE(SUBSTITUTE(SUBSTITUTE(SUBSTITUTE(SUBSTITUTE(SUBSTITUTE(TRIM(RTATimings[[#This Row],[Dep Txt]]), ": ",":"), "a.m", "AM",1), "p.m", "PM"),"  AM"," AM"),"  PM", " PM"), 9,100,"")</f>
        <v/>
      </c>
      <c r="I2024" s="195" t="e">
        <f>TIMEVALUE(RTATimings[[#This Row],[Dep Tm Txt]])</f>
        <v>#VALUE!</v>
      </c>
      <c r="N20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25" spans="1:14" x14ac:dyDescent="0.35">
      <c r="A2025" s="113"/>
      <c r="B2025" s="119"/>
      <c r="C2025" s="119"/>
      <c r="D2025" s="185" t="e">
        <f>IF(ISBLANK(RTATimings[[#This Row],[Vehicle No.]]), VLOOKUP(RTATimings[[#This Row],[Rotation Group]], Table9[#All], 4, FALSE), VLOOKUP(RTATimings[[#This Row],[Vehicle No.]], VehLicense,2,FALSE))</f>
        <v>#N/A</v>
      </c>
      <c r="E2025" s="126"/>
      <c r="F2025" s="185" t="e">
        <f>VLOOKUP(RTATimings[[#This Row],[Route Code]], TrueRouteCodes[], 2, FALSE)</f>
        <v>#N/A</v>
      </c>
      <c r="H2025" s="194" t="str">
        <f>REPLACE(SUBSTITUTE(SUBSTITUTE(SUBSTITUTE(SUBSTITUTE(SUBSTITUTE(TRIM(RTATimings[[#This Row],[Dep Txt]]), ": ",":"), "a.m", "AM",1), "p.m", "PM"),"  AM"," AM"),"  PM", " PM"), 9,100,"")</f>
        <v/>
      </c>
      <c r="I2025" s="195" t="e">
        <f>TIMEVALUE(RTATimings[[#This Row],[Dep Tm Txt]])</f>
        <v>#VALUE!</v>
      </c>
      <c r="N20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26" spans="1:14" x14ac:dyDescent="0.35">
      <c r="A2026" s="113"/>
      <c r="B2026" s="119"/>
      <c r="C2026" s="119"/>
      <c r="D2026" s="185" t="e">
        <f>IF(ISBLANK(RTATimings[[#This Row],[Vehicle No.]]), VLOOKUP(RTATimings[[#This Row],[Rotation Group]], Table9[#All], 4, FALSE), VLOOKUP(RTATimings[[#This Row],[Vehicle No.]], VehLicense,2,FALSE))</f>
        <v>#N/A</v>
      </c>
      <c r="E2026" s="126"/>
      <c r="F2026" s="185" t="e">
        <f>VLOOKUP(RTATimings[[#This Row],[Route Code]], TrueRouteCodes[], 2, FALSE)</f>
        <v>#N/A</v>
      </c>
      <c r="H2026" s="194" t="str">
        <f>REPLACE(SUBSTITUTE(SUBSTITUTE(SUBSTITUTE(SUBSTITUTE(SUBSTITUTE(TRIM(RTATimings[[#This Row],[Dep Txt]]), ": ",":"), "a.m", "AM",1), "p.m", "PM"),"  AM"," AM"),"  PM", " PM"), 9,100,"")</f>
        <v/>
      </c>
      <c r="I2026" s="195" t="e">
        <f>TIMEVALUE(RTATimings[[#This Row],[Dep Tm Txt]])</f>
        <v>#VALUE!</v>
      </c>
      <c r="N20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27" spans="1:14" x14ac:dyDescent="0.35">
      <c r="A2027" s="113"/>
      <c r="B2027" s="119"/>
      <c r="C2027" s="119"/>
      <c r="D2027" s="185" t="e">
        <f>IF(ISBLANK(RTATimings[[#This Row],[Vehicle No.]]), VLOOKUP(RTATimings[[#This Row],[Rotation Group]], Table9[#All], 4, FALSE), VLOOKUP(RTATimings[[#This Row],[Vehicle No.]], VehLicense,2,FALSE))</f>
        <v>#N/A</v>
      </c>
      <c r="E2027" s="126"/>
      <c r="F2027" s="185" t="e">
        <f>VLOOKUP(RTATimings[[#This Row],[Route Code]], TrueRouteCodes[], 2, FALSE)</f>
        <v>#N/A</v>
      </c>
      <c r="H2027" s="194" t="str">
        <f>REPLACE(SUBSTITUTE(SUBSTITUTE(SUBSTITUTE(SUBSTITUTE(SUBSTITUTE(TRIM(RTATimings[[#This Row],[Dep Txt]]), ": ",":"), "a.m", "AM",1), "p.m", "PM"),"  AM"," AM"),"  PM", " PM"), 9,100,"")</f>
        <v/>
      </c>
      <c r="I2027" s="195" t="e">
        <f>TIMEVALUE(RTATimings[[#This Row],[Dep Tm Txt]])</f>
        <v>#VALUE!</v>
      </c>
      <c r="N20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28" spans="1:14" x14ac:dyDescent="0.35">
      <c r="A2028" s="113"/>
      <c r="B2028" s="119"/>
      <c r="C2028" s="119"/>
      <c r="D2028" s="185" t="e">
        <f>IF(ISBLANK(RTATimings[[#This Row],[Vehicle No.]]), VLOOKUP(RTATimings[[#This Row],[Rotation Group]], Table9[#All], 4, FALSE), VLOOKUP(RTATimings[[#This Row],[Vehicle No.]], VehLicense,2,FALSE))</f>
        <v>#N/A</v>
      </c>
      <c r="E2028" s="126"/>
      <c r="F2028" s="185" t="e">
        <f>VLOOKUP(RTATimings[[#This Row],[Route Code]], TrueRouteCodes[], 2, FALSE)</f>
        <v>#N/A</v>
      </c>
      <c r="H2028" s="194" t="str">
        <f>REPLACE(SUBSTITUTE(SUBSTITUTE(SUBSTITUTE(SUBSTITUTE(SUBSTITUTE(TRIM(RTATimings[[#This Row],[Dep Txt]]), ": ",":"), "a.m", "AM",1), "p.m", "PM"),"  AM"," AM"),"  PM", " PM"), 9,100,"")</f>
        <v/>
      </c>
      <c r="I2028" s="195" t="e">
        <f>TIMEVALUE(RTATimings[[#This Row],[Dep Tm Txt]])</f>
        <v>#VALUE!</v>
      </c>
      <c r="N20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29" spans="1:14" x14ac:dyDescent="0.35">
      <c r="A2029" s="113"/>
      <c r="B2029" s="119"/>
      <c r="C2029" s="119"/>
      <c r="D2029" s="185" t="e">
        <f>IF(ISBLANK(RTATimings[[#This Row],[Vehicle No.]]), VLOOKUP(RTATimings[[#This Row],[Rotation Group]], Table9[#All], 4, FALSE), VLOOKUP(RTATimings[[#This Row],[Vehicle No.]], VehLicense,2,FALSE))</f>
        <v>#N/A</v>
      </c>
      <c r="E2029" s="126"/>
      <c r="F2029" s="185" t="e">
        <f>VLOOKUP(RTATimings[[#This Row],[Route Code]], TrueRouteCodes[], 2, FALSE)</f>
        <v>#N/A</v>
      </c>
      <c r="H2029" s="194" t="str">
        <f>REPLACE(SUBSTITUTE(SUBSTITUTE(SUBSTITUTE(SUBSTITUTE(SUBSTITUTE(TRIM(RTATimings[[#This Row],[Dep Txt]]), ": ",":"), "a.m", "AM",1), "p.m", "PM"),"  AM"," AM"),"  PM", " PM"), 9,100,"")</f>
        <v/>
      </c>
      <c r="I2029" s="195" t="e">
        <f>TIMEVALUE(RTATimings[[#This Row],[Dep Tm Txt]])</f>
        <v>#VALUE!</v>
      </c>
      <c r="N20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30" spans="1:14" x14ac:dyDescent="0.35">
      <c r="A2030" s="113"/>
      <c r="B2030" s="119"/>
      <c r="C2030" s="119"/>
      <c r="D2030" s="185" t="e">
        <f>IF(ISBLANK(RTATimings[[#This Row],[Vehicle No.]]), VLOOKUP(RTATimings[[#This Row],[Rotation Group]], Table9[#All], 4, FALSE), VLOOKUP(RTATimings[[#This Row],[Vehicle No.]], VehLicense,2,FALSE))</f>
        <v>#N/A</v>
      </c>
      <c r="E2030" s="126"/>
      <c r="F2030" s="185" t="e">
        <f>VLOOKUP(RTATimings[[#This Row],[Route Code]], TrueRouteCodes[], 2, FALSE)</f>
        <v>#N/A</v>
      </c>
      <c r="H2030" s="194" t="str">
        <f>REPLACE(SUBSTITUTE(SUBSTITUTE(SUBSTITUTE(SUBSTITUTE(SUBSTITUTE(TRIM(RTATimings[[#This Row],[Dep Txt]]), ": ",":"), "a.m", "AM",1), "p.m", "PM"),"  AM"," AM"),"  PM", " PM"), 9,100,"")</f>
        <v/>
      </c>
      <c r="I2030" s="195" t="e">
        <f>TIMEVALUE(RTATimings[[#This Row],[Dep Tm Txt]])</f>
        <v>#VALUE!</v>
      </c>
      <c r="N20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31" spans="1:14" x14ac:dyDescent="0.35">
      <c r="A2031" s="113"/>
      <c r="B2031" s="119"/>
      <c r="C2031" s="119"/>
      <c r="D2031" s="185" t="e">
        <f>IF(ISBLANK(RTATimings[[#This Row],[Vehicle No.]]), VLOOKUP(RTATimings[[#This Row],[Rotation Group]], Table9[#All], 4, FALSE), VLOOKUP(RTATimings[[#This Row],[Vehicle No.]], VehLicense,2,FALSE))</f>
        <v>#N/A</v>
      </c>
      <c r="E2031" s="126"/>
      <c r="F2031" s="185" t="e">
        <f>VLOOKUP(RTATimings[[#This Row],[Route Code]], TrueRouteCodes[], 2, FALSE)</f>
        <v>#N/A</v>
      </c>
      <c r="H2031" s="194" t="str">
        <f>REPLACE(SUBSTITUTE(SUBSTITUTE(SUBSTITUTE(SUBSTITUTE(SUBSTITUTE(TRIM(RTATimings[[#This Row],[Dep Txt]]), ": ",":"), "a.m", "AM",1), "p.m", "PM"),"  AM"," AM"),"  PM", " PM"), 9,100,"")</f>
        <v/>
      </c>
      <c r="I2031" s="195" t="e">
        <f>TIMEVALUE(RTATimings[[#This Row],[Dep Tm Txt]])</f>
        <v>#VALUE!</v>
      </c>
      <c r="N20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32" spans="1:14" x14ac:dyDescent="0.35">
      <c r="A2032" s="113"/>
      <c r="B2032" s="119"/>
      <c r="C2032" s="119"/>
      <c r="D2032" s="185" t="e">
        <f>IF(ISBLANK(RTATimings[[#This Row],[Vehicle No.]]), VLOOKUP(RTATimings[[#This Row],[Rotation Group]], Table9[#All], 4, FALSE), VLOOKUP(RTATimings[[#This Row],[Vehicle No.]], VehLicense,2,FALSE))</f>
        <v>#N/A</v>
      </c>
      <c r="E2032" s="126"/>
      <c r="F2032" s="185" t="e">
        <f>VLOOKUP(RTATimings[[#This Row],[Route Code]], TrueRouteCodes[], 2, FALSE)</f>
        <v>#N/A</v>
      </c>
      <c r="H2032" s="194" t="str">
        <f>REPLACE(SUBSTITUTE(SUBSTITUTE(SUBSTITUTE(SUBSTITUTE(SUBSTITUTE(TRIM(RTATimings[[#This Row],[Dep Txt]]), ": ",":"), "a.m", "AM",1), "p.m", "PM"),"  AM"," AM"),"  PM", " PM"), 9,100,"")</f>
        <v/>
      </c>
      <c r="I2032" s="195" t="e">
        <f>TIMEVALUE(RTATimings[[#This Row],[Dep Tm Txt]])</f>
        <v>#VALUE!</v>
      </c>
      <c r="N20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33" spans="1:14" x14ac:dyDescent="0.35">
      <c r="A2033" s="113"/>
      <c r="B2033" s="119"/>
      <c r="C2033" s="119"/>
      <c r="D2033" s="185" t="e">
        <f>IF(ISBLANK(RTATimings[[#This Row],[Vehicle No.]]), VLOOKUP(RTATimings[[#This Row],[Rotation Group]], Table9[#All], 4, FALSE), VLOOKUP(RTATimings[[#This Row],[Vehicle No.]], VehLicense,2,FALSE))</f>
        <v>#N/A</v>
      </c>
      <c r="E2033" s="126"/>
      <c r="F2033" s="185" t="e">
        <f>VLOOKUP(RTATimings[[#This Row],[Route Code]], TrueRouteCodes[], 2, FALSE)</f>
        <v>#N/A</v>
      </c>
      <c r="H2033" s="194" t="str">
        <f>REPLACE(SUBSTITUTE(SUBSTITUTE(SUBSTITUTE(SUBSTITUTE(SUBSTITUTE(TRIM(RTATimings[[#This Row],[Dep Txt]]), ": ",":"), "a.m", "AM",1), "p.m", "PM"),"  AM"," AM"),"  PM", " PM"), 9,100,"")</f>
        <v/>
      </c>
      <c r="I2033" s="195" t="e">
        <f>TIMEVALUE(RTATimings[[#This Row],[Dep Tm Txt]])</f>
        <v>#VALUE!</v>
      </c>
      <c r="N20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34" spans="1:14" x14ac:dyDescent="0.35">
      <c r="A2034" s="113"/>
      <c r="B2034" s="119"/>
      <c r="C2034" s="119"/>
      <c r="D2034" s="185" t="e">
        <f>IF(ISBLANK(RTATimings[[#This Row],[Vehicle No.]]), VLOOKUP(RTATimings[[#This Row],[Rotation Group]], Table9[#All], 4, FALSE), VLOOKUP(RTATimings[[#This Row],[Vehicle No.]], VehLicense,2,FALSE))</f>
        <v>#N/A</v>
      </c>
      <c r="E2034" s="126"/>
      <c r="F2034" s="185" t="e">
        <f>VLOOKUP(RTATimings[[#This Row],[Route Code]], TrueRouteCodes[], 2, FALSE)</f>
        <v>#N/A</v>
      </c>
      <c r="H2034" s="194" t="str">
        <f>REPLACE(SUBSTITUTE(SUBSTITUTE(SUBSTITUTE(SUBSTITUTE(SUBSTITUTE(TRIM(RTATimings[[#This Row],[Dep Txt]]), ": ",":"), "a.m", "AM",1), "p.m", "PM"),"  AM"," AM"),"  PM", " PM"), 9,100,"")</f>
        <v/>
      </c>
      <c r="I2034" s="195" t="e">
        <f>TIMEVALUE(RTATimings[[#This Row],[Dep Tm Txt]])</f>
        <v>#VALUE!</v>
      </c>
      <c r="N20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35" spans="1:14" x14ac:dyDescent="0.35">
      <c r="A2035" s="113"/>
      <c r="B2035" s="119"/>
      <c r="C2035" s="119"/>
      <c r="D2035" s="185" t="e">
        <f>IF(ISBLANK(RTATimings[[#This Row],[Vehicle No.]]), VLOOKUP(RTATimings[[#This Row],[Rotation Group]], Table9[#All], 4, FALSE), VLOOKUP(RTATimings[[#This Row],[Vehicle No.]], VehLicense,2,FALSE))</f>
        <v>#N/A</v>
      </c>
      <c r="E2035" s="126"/>
      <c r="F2035" s="185" t="e">
        <f>VLOOKUP(RTATimings[[#This Row],[Route Code]], TrueRouteCodes[], 2, FALSE)</f>
        <v>#N/A</v>
      </c>
      <c r="H2035" s="194" t="str">
        <f>REPLACE(SUBSTITUTE(SUBSTITUTE(SUBSTITUTE(SUBSTITUTE(SUBSTITUTE(TRIM(RTATimings[[#This Row],[Dep Txt]]), ": ",":"), "a.m", "AM",1), "p.m", "PM"),"  AM"," AM"),"  PM", " PM"), 9,100,"")</f>
        <v/>
      </c>
      <c r="I2035" s="195" t="e">
        <f>TIMEVALUE(RTATimings[[#This Row],[Dep Tm Txt]])</f>
        <v>#VALUE!</v>
      </c>
      <c r="N20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36" spans="1:14" x14ac:dyDescent="0.35">
      <c r="A2036" s="113"/>
      <c r="B2036" s="119"/>
      <c r="C2036" s="119"/>
      <c r="D2036" s="185" t="e">
        <f>IF(ISBLANK(RTATimings[[#This Row],[Vehicle No.]]), VLOOKUP(RTATimings[[#This Row],[Rotation Group]], Table9[#All], 4, FALSE), VLOOKUP(RTATimings[[#This Row],[Vehicle No.]], VehLicense,2,FALSE))</f>
        <v>#N/A</v>
      </c>
      <c r="E2036" s="126"/>
      <c r="F2036" s="185" t="e">
        <f>VLOOKUP(RTATimings[[#This Row],[Route Code]], TrueRouteCodes[], 2, FALSE)</f>
        <v>#N/A</v>
      </c>
      <c r="H2036" s="194" t="str">
        <f>REPLACE(SUBSTITUTE(SUBSTITUTE(SUBSTITUTE(SUBSTITUTE(SUBSTITUTE(TRIM(RTATimings[[#This Row],[Dep Txt]]), ": ",":"), "a.m", "AM",1), "p.m", "PM"),"  AM"," AM"),"  PM", " PM"), 9,100,"")</f>
        <v/>
      </c>
      <c r="I2036" s="195" t="e">
        <f>TIMEVALUE(RTATimings[[#This Row],[Dep Tm Txt]])</f>
        <v>#VALUE!</v>
      </c>
      <c r="N20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37" spans="1:14" x14ac:dyDescent="0.35">
      <c r="A2037" s="113"/>
      <c r="B2037" s="119"/>
      <c r="C2037" s="119"/>
      <c r="D2037" s="185" t="e">
        <f>IF(ISBLANK(RTATimings[[#This Row],[Vehicle No.]]), VLOOKUP(RTATimings[[#This Row],[Rotation Group]], Table9[#All], 4, FALSE), VLOOKUP(RTATimings[[#This Row],[Vehicle No.]], VehLicense,2,FALSE))</f>
        <v>#N/A</v>
      </c>
      <c r="E2037" s="126"/>
      <c r="F2037" s="185" t="e">
        <f>VLOOKUP(RTATimings[[#This Row],[Route Code]], TrueRouteCodes[], 2, FALSE)</f>
        <v>#N/A</v>
      </c>
      <c r="H2037" s="194" t="str">
        <f>REPLACE(SUBSTITUTE(SUBSTITUTE(SUBSTITUTE(SUBSTITUTE(SUBSTITUTE(TRIM(RTATimings[[#This Row],[Dep Txt]]), ": ",":"), "a.m", "AM",1), "p.m", "PM"),"  AM"," AM"),"  PM", " PM"), 9,100,"")</f>
        <v/>
      </c>
      <c r="I2037" s="195" t="e">
        <f>TIMEVALUE(RTATimings[[#This Row],[Dep Tm Txt]])</f>
        <v>#VALUE!</v>
      </c>
      <c r="N20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38" spans="1:14" x14ac:dyDescent="0.35">
      <c r="A2038" s="113"/>
      <c r="B2038" s="119"/>
      <c r="C2038" s="119"/>
      <c r="D2038" s="185" t="e">
        <f>IF(ISBLANK(RTATimings[[#This Row],[Vehicle No.]]), VLOOKUP(RTATimings[[#This Row],[Rotation Group]], Table9[#All], 4, FALSE), VLOOKUP(RTATimings[[#This Row],[Vehicle No.]], VehLicense,2,FALSE))</f>
        <v>#N/A</v>
      </c>
      <c r="E2038" s="126"/>
      <c r="F2038" s="185" t="e">
        <f>VLOOKUP(RTATimings[[#This Row],[Route Code]], TrueRouteCodes[], 2, FALSE)</f>
        <v>#N/A</v>
      </c>
      <c r="H2038" s="194" t="str">
        <f>REPLACE(SUBSTITUTE(SUBSTITUTE(SUBSTITUTE(SUBSTITUTE(SUBSTITUTE(TRIM(RTATimings[[#This Row],[Dep Txt]]), ": ",":"), "a.m", "AM",1), "p.m", "PM"),"  AM"," AM"),"  PM", " PM"), 9,100,"")</f>
        <v/>
      </c>
      <c r="I2038" s="195" t="e">
        <f>TIMEVALUE(RTATimings[[#This Row],[Dep Tm Txt]])</f>
        <v>#VALUE!</v>
      </c>
      <c r="N20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39" spans="1:14" x14ac:dyDescent="0.35">
      <c r="A2039" s="113"/>
      <c r="B2039" s="119"/>
      <c r="C2039" s="119"/>
      <c r="D2039" s="185" t="e">
        <f>IF(ISBLANK(RTATimings[[#This Row],[Vehicle No.]]), VLOOKUP(RTATimings[[#This Row],[Rotation Group]], Table9[#All], 4, FALSE), VLOOKUP(RTATimings[[#This Row],[Vehicle No.]], VehLicense,2,FALSE))</f>
        <v>#N/A</v>
      </c>
      <c r="E2039" s="126"/>
      <c r="F2039" s="185" t="e">
        <f>VLOOKUP(RTATimings[[#This Row],[Route Code]], TrueRouteCodes[], 2, FALSE)</f>
        <v>#N/A</v>
      </c>
      <c r="H2039" s="194" t="str">
        <f>REPLACE(SUBSTITUTE(SUBSTITUTE(SUBSTITUTE(SUBSTITUTE(SUBSTITUTE(TRIM(RTATimings[[#This Row],[Dep Txt]]), ": ",":"), "a.m", "AM",1), "p.m", "PM"),"  AM"," AM"),"  PM", " PM"), 9,100,"")</f>
        <v/>
      </c>
      <c r="I2039" s="195" t="e">
        <f>TIMEVALUE(RTATimings[[#This Row],[Dep Tm Txt]])</f>
        <v>#VALUE!</v>
      </c>
      <c r="N20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40" spans="1:14" x14ac:dyDescent="0.35">
      <c r="A2040" s="113"/>
      <c r="B2040" s="119"/>
      <c r="C2040" s="119"/>
      <c r="D2040" s="185" t="e">
        <f>IF(ISBLANK(RTATimings[[#This Row],[Vehicle No.]]), VLOOKUP(RTATimings[[#This Row],[Rotation Group]], Table9[#All], 4, FALSE), VLOOKUP(RTATimings[[#This Row],[Vehicle No.]], VehLicense,2,FALSE))</f>
        <v>#N/A</v>
      </c>
      <c r="E2040" s="126"/>
      <c r="F2040" s="185" t="e">
        <f>VLOOKUP(RTATimings[[#This Row],[Route Code]], TrueRouteCodes[], 2, FALSE)</f>
        <v>#N/A</v>
      </c>
      <c r="H2040" s="194" t="str">
        <f>REPLACE(SUBSTITUTE(SUBSTITUTE(SUBSTITUTE(SUBSTITUTE(SUBSTITUTE(TRIM(RTATimings[[#This Row],[Dep Txt]]), ": ",":"), "a.m", "AM",1), "p.m", "PM"),"  AM"," AM"),"  PM", " PM"), 9,100,"")</f>
        <v/>
      </c>
      <c r="I2040" s="195" t="e">
        <f>TIMEVALUE(RTATimings[[#This Row],[Dep Tm Txt]])</f>
        <v>#VALUE!</v>
      </c>
      <c r="N20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41" spans="1:14" x14ac:dyDescent="0.35">
      <c r="A2041" s="113"/>
      <c r="B2041" s="119"/>
      <c r="C2041" s="119"/>
      <c r="D2041" s="185" t="e">
        <f>IF(ISBLANK(RTATimings[[#This Row],[Vehicle No.]]), VLOOKUP(RTATimings[[#This Row],[Rotation Group]], Table9[#All], 4, FALSE), VLOOKUP(RTATimings[[#This Row],[Vehicle No.]], VehLicense,2,FALSE))</f>
        <v>#N/A</v>
      </c>
      <c r="E2041" s="126"/>
      <c r="F2041" s="185" t="e">
        <f>VLOOKUP(RTATimings[[#This Row],[Route Code]], TrueRouteCodes[], 2, FALSE)</f>
        <v>#N/A</v>
      </c>
      <c r="H2041" s="194" t="str">
        <f>REPLACE(SUBSTITUTE(SUBSTITUTE(SUBSTITUTE(SUBSTITUTE(SUBSTITUTE(TRIM(RTATimings[[#This Row],[Dep Txt]]), ": ",":"), "a.m", "AM",1), "p.m", "PM"),"  AM"," AM"),"  PM", " PM"), 9,100,"")</f>
        <v/>
      </c>
      <c r="I2041" s="195" t="e">
        <f>TIMEVALUE(RTATimings[[#This Row],[Dep Tm Txt]])</f>
        <v>#VALUE!</v>
      </c>
      <c r="N20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42" spans="1:14" x14ac:dyDescent="0.35">
      <c r="A2042" s="113"/>
      <c r="B2042" s="119"/>
      <c r="C2042" s="119"/>
      <c r="D2042" s="185" t="e">
        <f>IF(ISBLANK(RTATimings[[#This Row],[Vehicle No.]]), VLOOKUP(RTATimings[[#This Row],[Rotation Group]], Table9[#All], 4, FALSE), VLOOKUP(RTATimings[[#This Row],[Vehicle No.]], VehLicense,2,FALSE))</f>
        <v>#N/A</v>
      </c>
      <c r="E2042" s="126"/>
      <c r="F2042" s="185" t="e">
        <f>VLOOKUP(RTATimings[[#This Row],[Route Code]], TrueRouteCodes[], 2, FALSE)</f>
        <v>#N/A</v>
      </c>
      <c r="H2042" s="194" t="str">
        <f>REPLACE(SUBSTITUTE(SUBSTITUTE(SUBSTITUTE(SUBSTITUTE(SUBSTITUTE(TRIM(RTATimings[[#This Row],[Dep Txt]]), ": ",":"), "a.m", "AM",1), "p.m", "PM"),"  AM"," AM"),"  PM", " PM"), 9,100,"")</f>
        <v/>
      </c>
      <c r="I2042" s="195" t="e">
        <f>TIMEVALUE(RTATimings[[#This Row],[Dep Tm Txt]])</f>
        <v>#VALUE!</v>
      </c>
      <c r="N20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43" spans="1:14" x14ac:dyDescent="0.35">
      <c r="A2043" s="113"/>
      <c r="B2043" s="119"/>
      <c r="C2043" s="119"/>
      <c r="D2043" s="185" t="e">
        <f>IF(ISBLANK(RTATimings[[#This Row],[Vehicle No.]]), VLOOKUP(RTATimings[[#This Row],[Rotation Group]], Table9[#All], 4, FALSE), VLOOKUP(RTATimings[[#This Row],[Vehicle No.]], VehLicense,2,FALSE))</f>
        <v>#N/A</v>
      </c>
      <c r="E2043" s="126"/>
      <c r="F2043" s="185" t="e">
        <f>VLOOKUP(RTATimings[[#This Row],[Route Code]], TrueRouteCodes[], 2, FALSE)</f>
        <v>#N/A</v>
      </c>
      <c r="H2043" s="194" t="str">
        <f>REPLACE(SUBSTITUTE(SUBSTITUTE(SUBSTITUTE(SUBSTITUTE(SUBSTITUTE(TRIM(RTATimings[[#This Row],[Dep Txt]]), ": ",":"), "a.m", "AM",1), "p.m", "PM"),"  AM"," AM"),"  PM", " PM"), 9,100,"")</f>
        <v/>
      </c>
      <c r="I2043" s="195" t="e">
        <f>TIMEVALUE(RTATimings[[#This Row],[Dep Tm Txt]])</f>
        <v>#VALUE!</v>
      </c>
      <c r="N20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44" spans="1:14" x14ac:dyDescent="0.35">
      <c r="A2044" s="113"/>
      <c r="B2044" s="119"/>
      <c r="C2044" s="119"/>
      <c r="D2044" s="185" t="e">
        <f>IF(ISBLANK(RTATimings[[#This Row],[Vehicle No.]]), VLOOKUP(RTATimings[[#This Row],[Rotation Group]], Table9[#All], 4, FALSE), VLOOKUP(RTATimings[[#This Row],[Vehicle No.]], VehLicense,2,FALSE))</f>
        <v>#N/A</v>
      </c>
      <c r="E2044" s="126"/>
      <c r="F2044" s="185" t="e">
        <f>VLOOKUP(RTATimings[[#This Row],[Route Code]], TrueRouteCodes[], 2, FALSE)</f>
        <v>#N/A</v>
      </c>
      <c r="H2044" s="194" t="str">
        <f>REPLACE(SUBSTITUTE(SUBSTITUTE(SUBSTITUTE(SUBSTITUTE(SUBSTITUTE(TRIM(RTATimings[[#This Row],[Dep Txt]]), ": ",":"), "a.m", "AM",1), "p.m", "PM"),"  AM"," AM"),"  PM", " PM"), 9,100,"")</f>
        <v/>
      </c>
      <c r="I2044" s="195" t="e">
        <f>TIMEVALUE(RTATimings[[#This Row],[Dep Tm Txt]])</f>
        <v>#VALUE!</v>
      </c>
      <c r="N20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45" spans="1:14" x14ac:dyDescent="0.35">
      <c r="A2045" s="113"/>
      <c r="B2045" s="119"/>
      <c r="C2045" s="119"/>
      <c r="D2045" s="185" t="e">
        <f>IF(ISBLANK(RTATimings[[#This Row],[Vehicle No.]]), VLOOKUP(RTATimings[[#This Row],[Rotation Group]], Table9[#All], 4, FALSE), VLOOKUP(RTATimings[[#This Row],[Vehicle No.]], VehLicense,2,FALSE))</f>
        <v>#N/A</v>
      </c>
      <c r="E2045" s="126"/>
      <c r="F2045" s="185" t="e">
        <f>VLOOKUP(RTATimings[[#This Row],[Route Code]], TrueRouteCodes[], 2, FALSE)</f>
        <v>#N/A</v>
      </c>
      <c r="H2045" s="194" t="str">
        <f>REPLACE(SUBSTITUTE(SUBSTITUTE(SUBSTITUTE(SUBSTITUTE(SUBSTITUTE(TRIM(RTATimings[[#This Row],[Dep Txt]]), ": ",":"), "a.m", "AM",1), "p.m", "PM"),"  AM"," AM"),"  PM", " PM"), 9,100,"")</f>
        <v/>
      </c>
      <c r="I2045" s="195" t="e">
        <f>TIMEVALUE(RTATimings[[#This Row],[Dep Tm Txt]])</f>
        <v>#VALUE!</v>
      </c>
      <c r="N20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46" spans="1:14" x14ac:dyDescent="0.35">
      <c r="A2046" s="113"/>
      <c r="B2046" s="119"/>
      <c r="C2046" s="119"/>
      <c r="D2046" s="185" t="e">
        <f>IF(ISBLANK(RTATimings[[#This Row],[Vehicle No.]]), VLOOKUP(RTATimings[[#This Row],[Rotation Group]], Table9[#All], 4, FALSE), VLOOKUP(RTATimings[[#This Row],[Vehicle No.]], VehLicense,2,FALSE))</f>
        <v>#N/A</v>
      </c>
      <c r="E2046" s="126"/>
      <c r="F2046" s="185" t="e">
        <f>VLOOKUP(RTATimings[[#This Row],[Route Code]], TrueRouteCodes[], 2, FALSE)</f>
        <v>#N/A</v>
      </c>
      <c r="H2046" s="194" t="str">
        <f>REPLACE(SUBSTITUTE(SUBSTITUTE(SUBSTITUTE(SUBSTITUTE(SUBSTITUTE(TRIM(RTATimings[[#This Row],[Dep Txt]]), ": ",":"), "a.m", "AM",1), "p.m", "PM"),"  AM"," AM"),"  PM", " PM"), 9,100,"")</f>
        <v/>
      </c>
      <c r="I2046" s="195" t="e">
        <f>TIMEVALUE(RTATimings[[#This Row],[Dep Tm Txt]])</f>
        <v>#VALUE!</v>
      </c>
      <c r="N20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47" spans="1:14" x14ac:dyDescent="0.35">
      <c r="A2047" s="113"/>
      <c r="B2047" s="119"/>
      <c r="C2047" s="119"/>
      <c r="D2047" s="185" t="e">
        <f>IF(ISBLANK(RTATimings[[#This Row],[Vehicle No.]]), VLOOKUP(RTATimings[[#This Row],[Rotation Group]], Table9[#All], 4, FALSE), VLOOKUP(RTATimings[[#This Row],[Vehicle No.]], VehLicense,2,FALSE))</f>
        <v>#N/A</v>
      </c>
      <c r="E2047" s="126"/>
      <c r="F2047" s="185" t="e">
        <f>VLOOKUP(RTATimings[[#This Row],[Route Code]], TrueRouteCodes[], 2, FALSE)</f>
        <v>#N/A</v>
      </c>
      <c r="H2047" s="194" t="str">
        <f>REPLACE(SUBSTITUTE(SUBSTITUTE(SUBSTITUTE(SUBSTITUTE(SUBSTITUTE(TRIM(RTATimings[[#This Row],[Dep Txt]]), ": ",":"), "a.m", "AM",1), "p.m", "PM"),"  AM"," AM"),"  PM", " PM"), 9,100,"")</f>
        <v/>
      </c>
      <c r="I2047" s="195" t="e">
        <f>TIMEVALUE(RTATimings[[#This Row],[Dep Tm Txt]])</f>
        <v>#VALUE!</v>
      </c>
      <c r="N20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48" spans="1:14" x14ac:dyDescent="0.35">
      <c r="A2048" s="113"/>
      <c r="B2048" s="119"/>
      <c r="C2048" s="119"/>
      <c r="D2048" s="185" t="e">
        <f>IF(ISBLANK(RTATimings[[#This Row],[Vehicle No.]]), VLOOKUP(RTATimings[[#This Row],[Rotation Group]], Table9[#All], 4, FALSE), VLOOKUP(RTATimings[[#This Row],[Vehicle No.]], VehLicense,2,FALSE))</f>
        <v>#N/A</v>
      </c>
      <c r="E2048" s="126"/>
      <c r="F2048" s="185" t="e">
        <f>VLOOKUP(RTATimings[[#This Row],[Route Code]], TrueRouteCodes[], 2, FALSE)</f>
        <v>#N/A</v>
      </c>
      <c r="H2048" s="194" t="str">
        <f>REPLACE(SUBSTITUTE(SUBSTITUTE(SUBSTITUTE(SUBSTITUTE(SUBSTITUTE(TRIM(RTATimings[[#This Row],[Dep Txt]]), ": ",":"), "a.m", "AM",1), "p.m", "PM"),"  AM"," AM"),"  PM", " PM"), 9,100,"")</f>
        <v/>
      </c>
      <c r="I2048" s="195" t="e">
        <f>TIMEVALUE(RTATimings[[#This Row],[Dep Tm Txt]])</f>
        <v>#VALUE!</v>
      </c>
      <c r="N20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49" spans="1:14" x14ac:dyDescent="0.35">
      <c r="A2049" s="113"/>
      <c r="B2049" s="119"/>
      <c r="C2049" s="119"/>
      <c r="D2049" s="185" t="e">
        <f>IF(ISBLANK(RTATimings[[#This Row],[Vehicle No.]]), VLOOKUP(RTATimings[[#This Row],[Rotation Group]], Table9[#All], 4, FALSE), VLOOKUP(RTATimings[[#This Row],[Vehicle No.]], VehLicense,2,FALSE))</f>
        <v>#N/A</v>
      </c>
      <c r="E2049" s="126"/>
      <c r="F2049" s="185" t="e">
        <f>VLOOKUP(RTATimings[[#This Row],[Route Code]], TrueRouteCodes[], 2, FALSE)</f>
        <v>#N/A</v>
      </c>
      <c r="H2049" s="194" t="str">
        <f>REPLACE(SUBSTITUTE(SUBSTITUTE(SUBSTITUTE(SUBSTITUTE(SUBSTITUTE(TRIM(RTATimings[[#This Row],[Dep Txt]]), ": ",":"), "a.m", "AM",1), "p.m", "PM"),"  AM"," AM"),"  PM", " PM"), 9,100,"")</f>
        <v/>
      </c>
      <c r="I2049" s="195" t="e">
        <f>TIMEVALUE(RTATimings[[#This Row],[Dep Tm Txt]])</f>
        <v>#VALUE!</v>
      </c>
      <c r="N20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50" spans="1:14" x14ac:dyDescent="0.35">
      <c r="A2050" s="113"/>
      <c r="B2050" s="119"/>
      <c r="C2050" s="119"/>
      <c r="D2050" s="185" t="e">
        <f>IF(ISBLANK(RTATimings[[#This Row],[Vehicle No.]]), VLOOKUP(RTATimings[[#This Row],[Rotation Group]], Table9[#All], 4, FALSE), VLOOKUP(RTATimings[[#This Row],[Vehicle No.]], VehLicense,2,FALSE))</f>
        <v>#N/A</v>
      </c>
      <c r="E2050" s="126"/>
      <c r="F2050" s="185" t="e">
        <f>VLOOKUP(RTATimings[[#This Row],[Route Code]], TrueRouteCodes[], 2, FALSE)</f>
        <v>#N/A</v>
      </c>
      <c r="H2050" s="194" t="str">
        <f>REPLACE(SUBSTITUTE(SUBSTITUTE(SUBSTITUTE(SUBSTITUTE(SUBSTITUTE(TRIM(RTATimings[[#This Row],[Dep Txt]]), ": ",":"), "a.m", "AM",1), "p.m", "PM"),"  AM"," AM"),"  PM", " PM"), 9,100,"")</f>
        <v/>
      </c>
      <c r="I2050" s="195" t="e">
        <f>TIMEVALUE(RTATimings[[#This Row],[Dep Tm Txt]])</f>
        <v>#VALUE!</v>
      </c>
      <c r="N20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51" spans="1:14" x14ac:dyDescent="0.35">
      <c r="A2051" s="113"/>
      <c r="B2051" s="119"/>
      <c r="C2051" s="119"/>
      <c r="D2051" s="185" t="e">
        <f>IF(ISBLANK(RTATimings[[#This Row],[Vehicle No.]]), VLOOKUP(RTATimings[[#This Row],[Rotation Group]], Table9[#All], 4, FALSE), VLOOKUP(RTATimings[[#This Row],[Vehicle No.]], VehLicense,2,FALSE))</f>
        <v>#N/A</v>
      </c>
      <c r="E2051" s="126"/>
      <c r="F2051" s="185" t="e">
        <f>VLOOKUP(RTATimings[[#This Row],[Route Code]], TrueRouteCodes[], 2, FALSE)</f>
        <v>#N/A</v>
      </c>
      <c r="H2051" s="194" t="str">
        <f>REPLACE(SUBSTITUTE(SUBSTITUTE(SUBSTITUTE(SUBSTITUTE(SUBSTITUTE(TRIM(RTATimings[[#This Row],[Dep Txt]]), ": ",":"), "a.m", "AM",1), "p.m", "PM"),"  AM"," AM"),"  PM", " PM"), 9,100,"")</f>
        <v/>
      </c>
      <c r="I2051" s="195" t="e">
        <f>TIMEVALUE(RTATimings[[#This Row],[Dep Tm Txt]])</f>
        <v>#VALUE!</v>
      </c>
      <c r="N20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52" spans="1:14" x14ac:dyDescent="0.35">
      <c r="A2052" s="113"/>
      <c r="B2052" s="119"/>
      <c r="C2052" s="119"/>
      <c r="D2052" s="185" t="e">
        <f>IF(ISBLANK(RTATimings[[#This Row],[Vehicle No.]]), VLOOKUP(RTATimings[[#This Row],[Rotation Group]], Table9[#All], 4, FALSE), VLOOKUP(RTATimings[[#This Row],[Vehicle No.]], VehLicense,2,FALSE))</f>
        <v>#N/A</v>
      </c>
      <c r="E2052" s="126"/>
      <c r="F2052" s="185" t="e">
        <f>VLOOKUP(RTATimings[[#This Row],[Route Code]], TrueRouteCodes[], 2, FALSE)</f>
        <v>#N/A</v>
      </c>
      <c r="H2052" s="194" t="str">
        <f>REPLACE(SUBSTITUTE(SUBSTITUTE(SUBSTITUTE(SUBSTITUTE(SUBSTITUTE(TRIM(RTATimings[[#This Row],[Dep Txt]]), ": ",":"), "a.m", "AM",1), "p.m", "PM"),"  AM"," AM"),"  PM", " PM"), 9,100,"")</f>
        <v/>
      </c>
      <c r="I2052" s="195" t="e">
        <f>TIMEVALUE(RTATimings[[#This Row],[Dep Tm Txt]])</f>
        <v>#VALUE!</v>
      </c>
      <c r="N20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53" spans="1:14" x14ac:dyDescent="0.35">
      <c r="A2053" s="113"/>
      <c r="B2053" s="119"/>
      <c r="C2053" s="119"/>
      <c r="D2053" s="185" t="e">
        <f>IF(ISBLANK(RTATimings[[#This Row],[Vehicle No.]]), VLOOKUP(RTATimings[[#This Row],[Rotation Group]], Table9[#All], 4, FALSE), VLOOKUP(RTATimings[[#This Row],[Vehicle No.]], VehLicense,2,FALSE))</f>
        <v>#N/A</v>
      </c>
      <c r="E2053" s="126"/>
      <c r="F2053" s="185" t="e">
        <f>VLOOKUP(RTATimings[[#This Row],[Route Code]], TrueRouteCodes[], 2, FALSE)</f>
        <v>#N/A</v>
      </c>
      <c r="H2053" s="194" t="str">
        <f>REPLACE(SUBSTITUTE(SUBSTITUTE(SUBSTITUTE(SUBSTITUTE(SUBSTITUTE(TRIM(RTATimings[[#This Row],[Dep Txt]]), ": ",":"), "a.m", "AM",1), "p.m", "PM"),"  AM"," AM"),"  PM", " PM"), 9,100,"")</f>
        <v/>
      </c>
      <c r="I2053" s="195" t="e">
        <f>TIMEVALUE(RTATimings[[#This Row],[Dep Tm Txt]])</f>
        <v>#VALUE!</v>
      </c>
      <c r="N20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54" spans="1:14" x14ac:dyDescent="0.35">
      <c r="A2054" s="113"/>
      <c r="B2054" s="119"/>
      <c r="C2054" s="119"/>
      <c r="D2054" s="185" t="e">
        <f>IF(ISBLANK(RTATimings[[#This Row],[Vehicle No.]]), VLOOKUP(RTATimings[[#This Row],[Rotation Group]], Table9[#All], 4, FALSE), VLOOKUP(RTATimings[[#This Row],[Vehicle No.]], VehLicense,2,FALSE))</f>
        <v>#N/A</v>
      </c>
      <c r="E2054" s="126"/>
      <c r="F2054" s="185" t="e">
        <f>VLOOKUP(RTATimings[[#This Row],[Route Code]], TrueRouteCodes[], 2, FALSE)</f>
        <v>#N/A</v>
      </c>
      <c r="H2054" s="194" t="str">
        <f>REPLACE(SUBSTITUTE(SUBSTITUTE(SUBSTITUTE(SUBSTITUTE(SUBSTITUTE(TRIM(RTATimings[[#This Row],[Dep Txt]]), ": ",":"), "a.m", "AM",1), "p.m", "PM"),"  AM"," AM"),"  PM", " PM"), 9,100,"")</f>
        <v/>
      </c>
      <c r="I2054" s="195" t="e">
        <f>TIMEVALUE(RTATimings[[#This Row],[Dep Tm Txt]])</f>
        <v>#VALUE!</v>
      </c>
      <c r="N20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55" spans="1:14" x14ac:dyDescent="0.35">
      <c r="A2055" s="113"/>
      <c r="B2055" s="119"/>
      <c r="C2055" s="119"/>
      <c r="D2055" s="185" t="e">
        <f>IF(ISBLANK(RTATimings[[#This Row],[Vehicle No.]]), VLOOKUP(RTATimings[[#This Row],[Rotation Group]], Table9[#All], 4, FALSE), VLOOKUP(RTATimings[[#This Row],[Vehicle No.]], VehLicense,2,FALSE))</f>
        <v>#N/A</v>
      </c>
      <c r="E2055" s="126"/>
      <c r="F2055" s="185" t="e">
        <f>VLOOKUP(RTATimings[[#This Row],[Route Code]], TrueRouteCodes[], 2, FALSE)</f>
        <v>#N/A</v>
      </c>
      <c r="H2055" s="194" t="str">
        <f>REPLACE(SUBSTITUTE(SUBSTITUTE(SUBSTITUTE(SUBSTITUTE(SUBSTITUTE(TRIM(RTATimings[[#This Row],[Dep Txt]]), ": ",":"), "a.m", "AM",1), "p.m", "PM"),"  AM"," AM"),"  PM", " PM"), 9,100,"")</f>
        <v/>
      </c>
      <c r="I2055" s="195" t="e">
        <f>TIMEVALUE(RTATimings[[#This Row],[Dep Tm Txt]])</f>
        <v>#VALUE!</v>
      </c>
      <c r="N20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56" spans="1:14" x14ac:dyDescent="0.35">
      <c r="A2056" s="113"/>
      <c r="B2056" s="119"/>
      <c r="C2056" s="119"/>
      <c r="D2056" s="185" t="e">
        <f>IF(ISBLANK(RTATimings[[#This Row],[Vehicle No.]]), VLOOKUP(RTATimings[[#This Row],[Rotation Group]], Table9[#All], 4, FALSE), VLOOKUP(RTATimings[[#This Row],[Vehicle No.]], VehLicense,2,FALSE))</f>
        <v>#N/A</v>
      </c>
      <c r="E2056" s="126"/>
      <c r="F2056" s="185" t="e">
        <f>VLOOKUP(RTATimings[[#This Row],[Route Code]], TrueRouteCodes[], 2, FALSE)</f>
        <v>#N/A</v>
      </c>
      <c r="H2056" s="194" t="str">
        <f>REPLACE(SUBSTITUTE(SUBSTITUTE(SUBSTITUTE(SUBSTITUTE(SUBSTITUTE(TRIM(RTATimings[[#This Row],[Dep Txt]]), ": ",":"), "a.m", "AM",1), "p.m", "PM"),"  AM"," AM"),"  PM", " PM"), 9,100,"")</f>
        <v/>
      </c>
      <c r="I2056" s="195" t="e">
        <f>TIMEVALUE(RTATimings[[#This Row],[Dep Tm Txt]])</f>
        <v>#VALUE!</v>
      </c>
      <c r="N20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57" spans="1:14" x14ac:dyDescent="0.35">
      <c r="A2057" s="113"/>
      <c r="B2057" s="119"/>
      <c r="C2057" s="119"/>
      <c r="D2057" s="185" t="e">
        <f>IF(ISBLANK(RTATimings[[#This Row],[Vehicle No.]]), VLOOKUP(RTATimings[[#This Row],[Rotation Group]], Table9[#All], 4, FALSE), VLOOKUP(RTATimings[[#This Row],[Vehicle No.]], VehLicense,2,FALSE))</f>
        <v>#N/A</v>
      </c>
      <c r="E2057" s="126"/>
      <c r="F2057" s="185" t="e">
        <f>VLOOKUP(RTATimings[[#This Row],[Route Code]], TrueRouteCodes[], 2, FALSE)</f>
        <v>#N/A</v>
      </c>
      <c r="H2057" s="194" t="str">
        <f>REPLACE(SUBSTITUTE(SUBSTITUTE(SUBSTITUTE(SUBSTITUTE(SUBSTITUTE(TRIM(RTATimings[[#This Row],[Dep Txt]]), ": ",":"), "a.m", "AM",1), "p.m", "PM"),"  AM"," AM"),"  PM", " PM"), 9,100,"")</f>
        <v/>
      </c>
      <c r="I2057" s="195" t="e">
        <f>TIMEVALUE(RTATimings[[#This Row],[Dep Tm Txt]])</f>
        <v>#VALUE!</v>
      </c>
      <c r="N20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58" spans="1:14" x14ac:dyDescent="0.35">
      <c r="A2058" s="113"/>
      <c r="B2058" s="119"/>
      <c r="C2058" s="119"/>
      <c r="D2058" s="185" t="e">
        <f>IF(ISBLANK(RTATimings[[#This Row],[Vehicle No.]]), VLOOKUP(RTATimings[[#This Row],[Rotation Group]], Table9[#All], 4, FALSE), VLOOKUP(RTATimings[[#This Row],[Vehicle No.]], VehLicense,2,FALSE))</f>
        <v>#N/A</v>
      </c>
      <c r="E2058" s="126"/>
      <c r="F2058" s="185" t="e">
        <f>VLOOKUP(RTATimings[[#This Row],[Route Code]], TrueRouteCodes[], 2, FALSE)</f>
        <v>#N/A</v>
      </c>
      <c r="H2058" s="194" t="str">
        <f>REPLACE(SUBSTITUTE(SUBSTITUTE(SUBSTITUTE(SUBSTITUTE(SUBSTITUTE(TRIM(RTATimings[[#This Row],[Dep Txt]]), ": ",":"), "a.m", "AM",1), "p.m", "PM"),"  AM"," AM"),"  PM", " PM"), 9,100,"")</f>
        <v/>
      </c>
      <c r="I2058" s="195" t="e">
        <f>TIMEVALUE(RTATimings[[#This Row],[Dep Tm Txt]])</f>
        <v>#VALUE!</v>
      </c>
      <c r="N20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59" spans="1:14" x14ac:dyDescent="0.35">
      <c r="A2059" s="113"/>
      <c r="B2059" s="119"/>
      <c r="C2059" s="119"/>
      <c r="D2059" s="185" t="e">
        <f>IF(ISBLANK(RTATimings[[#This Row],[Vehicle No.]]), VLOOKUP(RTATimings[[#This Row],[Rotation Group]], Table9[#All], 4, FALSE), VLOOKUP(RTATimings[[#This Row],[Vehicle No.]], VehLicense,2,FALSE))</f>
        <v>#N/A</v>
      </c>
      <c r="E2059" s="126"/>
      <c r="F2059" s="185" t="e">
        <f>VLOOKUP(RTATimings[[#This Row],[Route Code]], TrueRouteCodes[], 2, FALSE)</f>
        <v>#N/A</v>
      </c>
      <c r="H2059" s="194" t="str">
        <f>REPLACE(SUBSTITUTE(SUBSTITUTE(SUBSTITUTE(SUBSTITUTE(SUBSTITUTE(TRIM(RTATimings[[#This Row],[Dep Txt]]), ": ",":"), "a.m", "AM",1), "p.m", "PM"),"  AM"," AM"),"  PM", " PM"), 9,100,"")</f>
        <v/>
      </c>
      <c r="I2059" s="195" t="e">
        <f>TIMEVALUE(RTATimings[[#This Row],[Dep Tm Txt]])</f>
        <v>#VALUE!</v>
      </c>
      <c r="N20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60" spans="1:14" x14ac:dyDescent="0.35">
      <c r="A2060" s="113"/>
      <c r="B2060" s="119"/>
      <c r="C2060" s="119"/>
      <c r="D2060" s="185" t="e">
        <f>IF(ISBLANK(RTATimings[[#This Row],[Vehicle No.]]), VLOOKUP(RTATimings[[#This Row],[Rotation Group]], Table9[#All], 4, FALSE), VLOOKUP(RTATimings[[#This Row],[Vehicle No.]], VehLicense,2,FALSE))</f>
        <v>#N/A</v>
      </c>
      <c r="E2060" s="126"/>
      <c r="F2060" s="185" t="e">
        <f>VLOOKUP(RTATimings[[#This Row],[Route Code]], TrueRouteCodes[], 2, FALSE)</f>
        <v>#N/A</v>
      </c>
      <c r="H2060" s="194" t="str">
        <f>REPLACE(SUBSTITUTE(SUBSTITUTE(SUBSTITUTE(SUBSTITUTE(SUBSTITUTE(TRIM(RTATimings[[#This Row],[Dep Txt]]), ": ",":"), "a.m", "AM",1), "p.m", "PM"),"  AM"," AM"),"  PM", " PM"), 9,100,"")</f>
        <v/>
      </c>
      <c r="I2060" s="195" t="e">
        <f>TIMEVALUE(RTATimings[[#This Row],[Dep Tm Txt]])</f>
        <v>#VALUE!</v>
      </c>
      <c r="N20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61" spans="1:14" x14ac:dyDescent="0.35">
      <c r="A2061" s="113"/>
      <c r="B2061" s="119"/>
      <c r="C2061" s="119"/>
      <c r="D2061" s="185" t="e">
        <f>IF(ISBLANK(RTATimings[[#This Row],[Vehicle No.]]), VLOOKUP(RTATimings[[#This Row],[Rotation Group]], Table9[#All], 4, FALSE), VLOOKUP(RTATimings[[#This Row],[Vehicle No.]], VehLicense,2,FALSE))</f>
        <v>#N/A</v>
      </c>
      <c r="E2061" s="126"/>
      <c r="F2061" s="185" t="e">
        <f>VLOOKUP(RTATimings[[#This Row],[Route Code]], TrueRouteCodes[], 2, FALSE)</f>
        <v>#N/A</v>
      </c>
      <c r="H2061" s="194" t="str">
        <f>REPLACE(SUBSTITUTE(SUBSTITUTE(SUBSTITUTE(SUBSTITUTE(SUBSTITUTE(TRIM(RTATimings[[#This Row],[Dep Txt]]), ": ",":"), "a.m", "AM",1), "p.m", "PM"),"  AM"," AM"),"  PM", " PM"), 9,100,"")</f>
        <v/>
      </c>
      <c r="I2061" s="195" t="e">
        <f>TIMEVALUE(RTATimings[[#This Row],[Dep Tm Txt]])</f>
        <v>#VALUE!</v>
      </c>
      <c r="N20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62" spans="1:14" x14ac:dyDescent="0.35">
      <c r="A2062" s="113"/>
      <c r="B2062" s="119"/>
      <c r="C2062" s="119"/>
      <c r="D2062" s="185" t="e">
        <f>IF(ISBLANK(RTATimings[[#This Row],[Vehicle No.]]), VLOOKUP(RTATimings[[#This Row],[Rotation Group]], Table9[#All], 4, FALSE), VLOOKUP(RTATimings[[#This Row],[Vehicle No.]], VehLicense,2,FALSE))</f>
        <v>#N/A</v>
      </c>
      <c r="E2062" s="126"/>
      <c r="F2062" s="185" t="e">
        <f>VLOOKUP(RTATimings[[#This Row],[Route Code]], TrueRouteCodes[], 2, FALSE)</f>
        <v>#N/A</v>
      </c>
      <c r="H2062" s="194" t="str">
        <f>REPLACE(SUBSTITUTE(SUBSTITUTE(SUBSTITUTE(SUBSTITUTE(SUBSTITUTE(TRIM(RTATimings[[#This Row],[Dep Txt]]), ": ",":"), "a.m", "AM",1), "p.m", "PM"),"  AM"," AM"),"  PM", " PM"), 9,100,"")</f>
        <v/>
      </c>
      <c r="I2062" s="195" t="e">
        <f>TIMEVALUE(RTATimings[[#This Row],[Dep Tm Txt]])</f>
        <v>#VALUE!</v>
      </c>
      <c r="N20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63" spans="1:14" x14ac:dyDescent="0.35">
      <c r="A2063" s="113"/>
      <c r="B2063" s="119"/>
      <c r="C2063" s="119"/>
      <c r="D2063" s="185" t="e">
        <f>IF(ISBLANK(RTATimings[[#This Row],[Vehicle No.]]), VLOOKUP(RTATimings[[#This Row],[Rotation Group]], Table9[#All], 4, FALSE), VLOOKUP(RTATimings[[#This Row],[Vehicle No.]], VehLicense,2,FALSE))</f>
        <v>#N/A</v>
      </c>
      <c r="E2063" s="126"/>
      <c r="F2063" s="185" t="e">
        <f>VLOOKUP(RTATimings[[#This Row],[Route Code]], TrueRouteCodes[], 2, FALSE)</f>
        <v>#N/A</v>
      </c>
      <c r="H2063" s="194" t="str">
        <f>REPLACE(SUBSTITUTE(SUBSTITUTE(SUBSTITUTE(SUBSTITUTE(SUBSTITUTE(TRIM(RTATimings[[#This Row],[Dep Txt]]), ": ",":"), "a.m", "AM",1), "p.m", "PM"),"  AM"," AM"),"  PM", " PM"), 9,100,"")</f>
        <v/>
      </c>
      <c r="I2063" s="195" t="e">
        <f>TIMEVALUE(RTATimings[[#This Row],[Dep Tm Txt]])</f>
        <v>#VALUE!</v>
      </c>
      <c r="N20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64" spans="1:14" x14ac:dyDescent="0.35">
      <c r="A2064" s="113"/>
      <c r="B2064" s="119"/>
      <c r="C2064" s="119"/>
      <c r="D2064" s="185" t="e">
        <f>IF(ISBLANK(RTATimings[[#This Row],[Vehicle No.]]), VLOOKUP(RTATimings[[#This Row],[Rotation Group]], Table9[#All], 4, FALSE), VLOOKUP(RTATimings[[#This Row],[Vehicle No.]], VehLicense,2,FALSE))</f>
        <v>#N/A</v>
      </c>
      <c r="E2064" s="126"/>
      <c r="F2064" s="185" t="e">
        <f>VLOOKUP(RTATimings[[#This Row],[Route Code]], TrueRouteCodes[], 2, FALSE)</f>
        <v>#N/A</v>
      </c>
      <c r="H2064" s="194" t="str">
        <f>REPLACE(SUBSTITUTE(SUBSTITUTE(SUBSTITUTE(SUBSTITUTE(SUBSTITUTE(TRIM(RTATimings[[#This Row],[Dep Txt]]), ": ",":"), "a.m", "AM",1), "p.m", "PM"),"  AM"," AM"),"  PM", " PM"), 9,100,"")</f>
        <v/>
      </c>
      <c r="I2064" s="195" t="e">
        <f>TIMEVALUE(RTATimings[[#This Row],[Dep Tm Txt]])</f>
        <v>#VALUE!</v>
      </c>
      <c r="N20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65" spans="1:14" x14ac:dyDescent="0.35">
      <c r="A2065" s="113"/>
      <c r="B2065" s="119"/>
      <c r="C2065" s="119"/>
      <c r="D2065" s="185" t="e">
        <f>IF(ISBLANK(RTATimings[[#This Row],[Vehicle No.]]), VLOOKUP(RTATimings[[#This Row],[Rotation Group]], Table9[#All], 4, FALSE), VLOOKUP(RTATimings[[#This Row],[Vehicle No.]], VehLicense,2,FALSE))</f>
        <v>#N/A</v>
      </c>
      <c r="E2065" s="126"/>
      <c r="F2065" s="185" t="e">
        <f>VLOOKUP(RTATimings[[#This Row],[Route Code]], TrueRouteCodes[], 2, FALSE)</f>
        <v>#N/A</v>
      </c>
      <c r="H2065" s="194" t="str">
        <f>REPLACE(SUBSTITUTE(SUBSTITUTE(SUBSTITUTE(SUBSTITUTE(SUBSTITUTE(TRIM(RTATimings[[#This Row],[Dep Txt]]), ": ",":"), "a.m", "AM",1), "p.m", "PM"),"  AM"," AM"),"  PM", " PM"), 9,100,"")</f>
        <v/>
      </c>
      <c r="I2065" s="195" t="e">
        <f>TIMEVALUE(RTATimings[[#This Row],[Dep Tm Txt]])</f>
        <v>#VALUE!</v>
      </c>
      <c r="N20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66" spans="1:14" x14ac:dyDescent="0.35">
      <c r="A2066" s="113"/>
      <c r="B2066" s="119"/>
      <c r="C2066" s="119"/>
      <c r="D2066" s="185" t="e">
        <f>IF(ISBLANK(RTATimings[[#This Row],[Vehicle No.]]), VLOOKUP(RTATimings[[#This Row],[Rotation Group]], Table9[#All], 4, FALSE), VLOOKUP(RTATimings[[#This Row],[Vehicle No.]], VehLicense,2,FALSE))</f>
        <v>#N/A</v>
      </c>
      <c r="E2066" s="126"/>
      <c r="F2066" s="185" t="e">
        <f>VLOOKUP(RTATimings[[#This Row],[Route Code]], TrueRouteCodes[], 2, FALSE)</f>
        <v>#N/A</v>
      </c>
      <c r="H2066" s="194" t="str">
        <f>REPLACE(SUBSTITUTE(SUBSTITUTE(SUBSTITUTE(SUBSTITUTE(SUBSTITUTE(TRIM(RTATimings[[#This Row],[Dep Txt]]), ": ",":"), "a.m", "AM",1), "p.m", "PM"),"  AM"," AM"),"  PM", " PM"), 9,100,"")</f>
        <v/>
      </c>
      <c r="I2066" s="195" t="e">
        <f>TIMEVALUE(RTATimings[[#This Row],[Dep Tm Txt]])</f>
        <v>#VALUE!</v>
      </c>
      <c r="N20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67" spans="1:14" x14ac:dyDescent="0.35">
      <c r="A2067" s="113"/>
      <c r="B2067" s="119"/>
      <c r="C2067" s="119"/>
      <c r="D2067" s="185" t="e">
        <f>IF(ISBLANK(RTATimings[[#This Row],[Vehicle No.]]), VLOOKUP(RTATimings[[#This Row],[Rotation Group]], Table9[#All], 4, FALSE), VLOOKUP(RTATimings[[#This Row],[Vehicle No.]], VehLicense,2,FALSE))</f>
        <v>#N/A</v>
      </c>
      <c r="E2067" s="126"/>
      <c r="F2067" s="185" t="e">
        <f>VLOOKUP(RTATimings[[#This Row],[Route Code]], TrueRouteCodes[], 2, FALSE)</f>
        <v>#N/A</v>
      </c>
      <c r="H2067" s="194" t="str">
        <f>REPLACE(SUBSTITUTE(SUBSTITUTE(SUBSTITUTE(SUBSTITUTE(SUBSTITUTE(TRIM(RTATimings[[#This Row],[Dep Txt]]), ": ",":"), "a.m", "AM",1), "p.m", "PM"),"  AM"," AM"),"  PM", " PM"), 9,100,"")</f>
        <v/>
      </c>
      <c r="I2067" s="195" t="e">
        <f>TIMEVALUE(RTATimings[[#This Row],[Dep Tm Txt]])</f>
        <v>#VALUE!</v>
      </c>
      <c r="N20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68" spans="1:14" x14ac:dyDescent="0.35">
      <c r="A2068" s="113"/>
      <c r="B2068" s="119"/>
      <c r="C2068" s="119"/>
      <c r="D2068" s="185" t="e">
        <f>IF(ISBLANK(RTATimings[[#This Row],[Vehicle No.]]), VLOOKUP(RTATimings[[#This Row],[Rotation Group]], Table9[#All], 4, FALSE), VLOOKUP(RTATimings[[#This Row],[Vehicle No.]], VehLicense,2,FALSE))</f>
        <v>#N/A</v>
      </c>
      <c r="E2068" s="126"/>
      <c r="F2068" s="185" t="e">
        <f>VLOOKUP(RTATimings[[#This Row],[Route Code]], TrueRouteCodes[], 2, FALSE)</f>
        <v>#N/A</v>
      </c>
      <c r="H2068" s="194" t="str">
        <f>REPLACE(SUBSTITUTE(SUBSTITUTE(SUBSTITUTE(SUBSTITUTE(SUBSTITUTE(TRIM(RTATimings[[#This Row],[Dep Txt]]), ": ",":"), "a.m", "AM",1), "p.m", "PM"),"  AM"," AM"),"  PM", " PM"), 9,100,"")</f>
        <v/>
      </c>
      <c r="I2068" s="195" t="e">
        <f>TIMEVALUE(RTATimings[[#This Row],[Dep Tm Txt]])</f>
        <v>#VALUE!</v>
      </c>
      <c r="N20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69" spans="1:14" x14ac:dyDescent="0.35">
      <c r="A2069" s="113"/>
      <c r="B2069" s="119"/>
      <c r="C2069" s="119"/>
      <c r="D2069" s="185" t="e">
        <f>IF(ISBLANK(RTATimings[[#This Row],[Vehicle No.]]), VLOOKUP(RTATimings[[#This Row],[Rotation Group]], Table9[#All], 4, FALSE), VLOOKUP(RTATimings[[#This Row],[Vehicle No.]], VehLicense,2,FALSE))</f>
        <v>#N/A</v>
      </c>
      <c r="E2069" s="126"/>
      <c r="F2069" s="185" t="e">
        <f>VLOOKUP(RTATimings[[#This Row],[Route Code]], TrueRouteCodes[], 2, FALSE)</f>
        <v>#N/A</v>
      </c>
      <c r="H2069" s="194" t="str">
        <f>REPLACE(SUBSTITUTE(SUBSTITUTE(SUBSTITUTE(SUBSTITUTE(SUBSTITUTE(TRIM(RTATimings[[#This Row],[Dep Txt]]), ": ",":"), "a.m", "AM",1), "p.m", "PM"),"  AM"," AM"),"  PM", " PM"), 9,100,"")</f>
        <v/>
      </c>
      <c r="I2069" s="195" t="e">
        <f>TIMEVALUE(RTATimings[[#This Row],[Dep Tm Txt]])</f>
        <v>#VALUE!</v>
      </c>
      <c r="N20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70" spans="1:14" x14ac:dyDescent="0.35">
      <c r="A2070" s="113"/>
      <c r="B2070" s="119"/>
      <c r="C2070" s="119"/>
      <c r="D2070" s="185" t="e">
        <f>IF(ISBLANK(RTATimings[[#This Row],[Vehicle No.]]), VLOOKUP(RTATimings[[#This Row],[Rotation Group]], Table9[#All], 4, FALSE), VLOOKUP(RTATimings[[#This Row],[Vehicle No.]], VehLicense,2,FALSE))</f>
        <v>#N/A</v>
      </c>
      <c r="E2070" s="126"/>
      <c r="F2070" s="185" t="e">
        <f>VLOOKUP(RTATimings[[#This Row],[Route Code]], TrueRouteCodes[], 2, FALSE)</f>
        <v>#N/A</v>
      </c>
      <c r="H2070" s="194" t="str">
        <f>REPLACE(SUBSTITUTE(SUBSTITUTE(SUBSTITUTE(SUBSTITUTE(SUBSTITUTE(TRIM(RTATimings[[#This Row],[Dep Txt]]), ": ",":"), "a.m", "AM",1), "p.m", "PM"),"  AM"," AM"),"  PM", " PM"), 9,100,"")</f>
        <v/>
      </c>
      <c r="I2070" s="195" t="e">
        <f>TIMEVALUE(RTATimings[[#This Row],[Dep Tm Txt]])</f>
        <v>#VALUE!</v>
      </c>
      <c r="N20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71" spans="1:14" x14ac:dyDescent="0.35">
      <c r="A2071" s="113"/>
      <c r="B2071" s="119"/>
      <c r="C2071" s="119"/>
      <c r="D2071" s="185" t="e">
        <f>IF(ISBLANK(RTATimings[[#This Row],[Vehicle No.]]), VLOOKUP(RTATimings[[#This Row],[Rotation Group]], Table9[#All], 4, FALSE), VLOOKUP(RTATimings[[#This Row],[Vehicle No.]], VehLicense,2,FALSE))</f>
        <v>#N/A</v>
      </c>
      <c r="E2071" s="126"/>
      <c r="F2071" s="185" t="e">
        <f>VLOOKUP(RTATimings[[#This Row],[Route Code]], TrueRouteCodes[], 2, FALSE)</f>
        <v>#N/A</v>
      </c>
      <c r="H2071" s="194" t="str">
        <f>REPLACE(SUBSTITUTE(SUBSTITUTE(SUBSTITUTE(SUBSTITUTE(SUBSTITUTE(TRIM(RTATimings[[#This Row],[Dep Txt]]), ": ",":"), "a.m", "AM",1), "p.m", "PM"),"  AM"," AM"),"  PM", " PM"), 9,100,"")</f>
        <v/>
      </c>
      <c r="I2071" s="195" t="e">
        <f>TIMEVALUE(RTATimings[[#This Row],[Dep Tm Txt]])</f>
        <v>#VALUE!</v>
      </c>
      <c r="N20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72" spans="1:14" x14ac:dyDescent="0.35">
      <c r="A2072" s="113"/>
      <c r="B2072" s="119"/>
      <c r="C2072" s="119"/>
      <c r="D2072" s="185" t="e">
        <f>IF(ISBLANK(RTATimings[[#This Row],[Vehicle No.]]), VLOOKUP(RTATimings[[#This Row],[Rotation Group]], Table9[#All], 4, FALSE), VLOOKUP(RTATimings[[#This Row],[Vehicle No.]], VehLicense,2,FALSE))</f>
        <v>#N/A</v>
      </c>
      <c r="E2072" s="126"/>
      <c r="F2072" s="185" t="e">
        <f>VLOOKUP(RTATimings[[#This Row],[Route Code]], TrueRouteCodes[], 2, FALSE)</f>
        <v>#N/A</v>
      </c>
      <c r="H2072" s="194" t="str">
        <f>REPLACE(SUBSTITUTE(SUBSTITUTE(SUBSTITUTE(SUBSTITUTE(SUBSTITUTE(TRIM(RTATimings[[#This Row],[Dep Txt]]), ": ",":"), "a.m", "AM",1), "p.m", "PM"),"  AM"," AM"),"  PM", " PM"), 9,100,"")</f>
        <v/>
      </c>
      <c r="I2072" s="195" t="e">
        <f>TIMEVALUE(RTATimings[[#This Row],[Dep Tm Txt]])</f>
        <v>#VALUE!</v>
      </c>
      <c r="N20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73" spans="1:14" x14ac:dyDescent="0.35">
      <c r="A2073" s="113"/>
      <c r="B2073" s="119"/>
      <c r="C2073" s="119"/>
      <c r="D2073" s="185" t="e">
        <f>IF(ISBLANK(RTATimings[[#This Row],[Vehicle No.]]), VLOOKUP(RTATimings[[#This Row],[Rotation Group]], Table9[#All], 4, FALSE), VLOOKUP(RTATimings[[#This Row],[Vehicle No.]], VehLicense,2,FALSE))</f>
        <v>#N/A</v>
      </c>
      <c r="E2073" s="126"/>
      <c r="F2073" s="185" t="e">
        <f>VLOOKUP(RTATimings[[#This Row],[Route Code]], TrueRouteCodes[], 2, FALSE)</f>
        <v>#N/A</v>
      </c>
      <c r="H2073" s="194" t="str">
        <f>REPLACE(SUBSTITUTE(SUBSTITUTE(SUBSTITUTE(SUBSTITUTE(SUBSTITUTE(TRIM(RTATimings[[#This Row],[Dep Txt]]), ": ",":"), "a.m", "AM",1), "p.m", "PM"),"  AM"," AM"),"  PM", " PM"), 9,100,"")</f>
        <v/>
      </c>
      <c r="I2073" s="195" t="e">
        <f>TIMEVALUE(RTATimings[[#This Row],[Dep Tm Txt]])</f>
        <v>#VALUE!</v>
      </c>
      <c r="N20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74" spans="1:14" x14ac:dyDescent="0.35">
      <c r="A2074" s="113"/>
      <c r="B2074" s="119"/>
      <c r="C2074" s="119"/>
      <c r="D2074" s="185" t="e">
        <f>IF(ISBLANK(RTATimings[[#This Row],[Vehicle No.]]), VLOOKUP(RTATimings[[#This Row],[Rotation Group]], Table9[#All], 4, FALSE), VLOOKUP(RTATimings[[#This Row],[Vehicle No.]], VehLicense,2,FALSE))</f>
        <v>#N/A</v>
      </c>
      <c r="E2074" s="126"/>
      <c r="F2074" s="185" t="e">
        <f>VLOOKUP(RTATimings[[#This Row],[Route Code]], TrueRouteCodes[], 2, FALSE)</f>
        <v>#N/A</v>
      </c>
      <c r="H2074" s="194" t="str">
        <f>REPLACE(SUBSTITUTE(SUBSTITUTE(SUBSTITUTE(SUBSTITUTE(SUBSTITUTE(TRIM(RTATimings[[#This Row],[Dep Txt]]), ": ",":"), "a.m", "AM",1), "p.m", "PM"),"  AM"," AM"),"  PM", " PM"), 9,100,"")</f>
        <v/>
      </c>
      <c r="I2074" s="195" t="e">
        <f>TIMEVALUE(RTATimings[[#This Row],[Dep Tm Txt]])</f>
        <v>#VALUE!</v>
      </c>
      <c r="N20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75" spans="1:14" x14ac:dyDescent="0.35">
      <c r="A2075" s="113"/>
      <c r="B2075" s="119"/>
      <c r="C2075" s="119"/>
      <c r="D2075" s="185" t="e">
        <f>IF(ISBLANK(RTATimings[[#This Row],[Vehicle No.]]), VLOOKUP(RTATimings[[#This Row],[Rotation Group]], Table9[#All], 4, FALSE), VLOOKUP(RTATimings[[#This Row],[Vehicle No.]], VehLicense,2,FALSE))</f>
        <v>#N/A</v>
      </c>
      <c r="E2075" s="126"/>
      <c r="F2075" s="185" t="e">
        <f>VLOOKUP(RTATimings[[#This Row],[Route Code]], TrueRouteCodes[], 2, FALSE)</f>
        <v>#N/A</v>
      </c>
      <c r="H2075" s="194" t="str">
        <f>REPLACE(SUBSTITUTE(SUBSTITUTE(SUBSTITUTE(SUBSTITUTE(SUBSTITUTE(TRIM(RTATimings[[#This Row],[Dep Txt]]), ": ",":"), "a.m", "AM",1), "p.m", "PM"),"  AM"," AM"),"  PM", " PM"), 9,100,"")</f>
        <v/>
      </c>
      <c r="I2075" s="195" t="e">
        <f>TIMEVALUE(RTATimings[[#This Row],[Dep Tm Txt]])</f>
        <v>#VALUE!</v>
      </c>
      <c r="N20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76" spans="1:14" x14ac:dyDescent="0.35">
      <c r="A2076" s="113"/>
      <c r="B2076" s="119"/>
      <c r="C2076" s="119"/>
      <c r="D2076" s="185" t="e">
        <f>IF(ISBLANK(RTATimings[[#This Row],[Vehicle No.]]), VLOOKUP(RTATimings[[#This Row],[Rotation Group]], Table9[#All], 4, FALSE), VLOOKUP(RTATimings[[#This Row],[Vehicle No.]], VehLicense,2,FALSE))</f>
        <v>#N/A</v>
      </c>
      <c r="E2076" s="126"/>
      <c r="F2076" s="185" t="e">
        <f>VLOOKUP(RTATimings[[#This Row],[Route Code]], TrueRouteCodes[], 2, FALSE)</f>
        <v>#N/A</v>
      </c>
      <c r="H2076" s="194" t="str">
        <f>REPLACE(SUBSTITUTE(SUBSTITUTE(SUBSTITUTE(SUBSTITUTE(SUBSTITUTE(TRIM(RTATimings[[#This Row],[Dep Txt]]), ": ",":"), "a.m", "AM",1), "p.m", "PM"),"  AM"," AM"),"  PM", " PM"), 9,100,"")</f>
        <v/>
      </c>
      <c r="I2076" s="195" t="e">
        <f>TIMEVALUE(RTATimings[[#This Row],[Dep Tm Txt]])</f>
        <v>#VALUE!</v>
      </c>
      <c r="N20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77" spans="1:14" x14ac:dyDescent="0.35">
      <c r="A2077" s="113"/>
      <c r="B2077" s="119"/>
      <c r="C2077" s="119"/>
      <c r="D2077" s="185" t="e">
        <f>IF(ISBLANK(RTATimings[[#This Row],[Vehicle No.]]), VLOOKUP(RTATimings[[#This Row],[Rotation Group]], Table9[#All], 4, FALSE), VLOOKUP(RTATimings[[#This Row],[Vehicle No.]], VehLicense,2,FALSE))</f>
        <v>#N/A</v>
      </c>
      <c r="E2077" s="126"/>
      <c r="F2077" s="185" t="e">
        <f>VLOOKUP(RTATimings[[#This Row],[Route Code]], TrueRouteCodes[], 2, FALSE)</f>
        <v>#N/A</v>
      </c>
      <c r="H2077" s="194" t="str">
        <f>REPLACE(SUBSTITUTE(SUBSTITUTE(SUBSTITUTE(SUBSTITUTE(SUBSTITUTE(TRIM(RTATimings[[#This Row],[Dep Txt]]), ": ",":"), "a.m", "AM",1), "p.m", "PM"),"  AM"," AM"),"  PM", " PM"), 9,100,"")</f>
        <v/>
      </c>
      <c r="I2077" s="195" t="e">
        <f>TIMEVALUE(RTATimings[[#This Row],[Dep Tm Txt]])</f>
        <v>#VALUE!</v>
      </c>
      <c r="N20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78" spans="1:14" x14ac:dyDescent="0.35">
      <c r="A2078" s="113"/>
      <c r="B2078" s="119"/>
      <c r="C2078" s="119"/>
      <c r="D2078" s="185" t="e">
        <f>IF(ISBLANK(RTATimings[[#This Row],[Vehicle No.]]), VLOOKUP(RTATimings[[#This Row],[Rotation Group]], Table9[#All], 4, FALSE), VLOOKUP(RTATimings[[#This Row],[Vehicle No.]], VehLicense,2,FALSE))</f>
        <v>#N/A</v>
      </c>
      <c r="E2078" s="126"/>
      <c r="F2078" s="185" t="e">
        <f>VLOOKUP(RTATimings[[#This Row],[Route Code]], TrueRouteCodes[], 2, FALSE)</f>
        <v>#N/A</v>
      </c>
      <c r="H2078" s="194" t="str">
        <f>REPLACE(SUBSTITUTE(SUBSTITUTE(SUBSTITUTE(SUBSTITUTE(SUBSTITUTE(TRIM(RTATimings[[#This Row],[Dep Txt]]), ": ",":"), "a.m", "AM",1), "p.m", "PM"),"  AM"," AM"),"  PM", " PM"), 9,100,"")</f>
        <v/>
      </c>
      <c r="I2078" s="195" t="e">
        <f>TIMEVALUE(RTATimings[[#This Row],[Dep Tm Txt]])</f>
        <v>#VALUE!</v>
      </c>
      <c r="N20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79" spans="1:14" x14ac:dyDescent="0.35">
      <c r="A2079" s="113"/>
      <c r="B2079" s="119"/>
      <c r="C2079" s="119"/>
      <c r="D2079" s="185" t="e">
        <f>IF(ISBLANK(RTATimings[[#This Row],[Vehicle No.]]), VLOOKUP(RTATimings[[#This Row],[Rotation Group]], Table9[#All], 4, FALSE), VLOOKUP(RTATimings[[#This Row],[Vehicle No.]], VehLicense,2,FALSE))</f>
        <v>#N/A</v>
      </c>
      <c r="E2079" s="126"/>
      <c r="F2079" s="185" t="e">
        <f>VLOOKUP(RTATimings[[#This Row],[Route Code]], TrueRouteCodes[], 2, FALSE)</f>
        <v>#N/A</v>
      </c>
      <c r="H2079" s="194" t="str">
        <f>REPLACE(SUBSTITUTE(SUBSTITUTE(SUBSTITUTE(SUBSTITUTE(SUBSTITUTE(TRIM(RTATimings[[#This Row],[Dep Txt]]), ": ",":"), "a.m", "AM",1), "p.m", "PM"),"  AM"," AM"),"  PM", " PM"), 9,100,"")</f>
        <v/>
      </c>
      <c r="I2079" s="195" t="e">
        <f>TIMEVALUE(RTATimings[[#This Row],[Dep Tm Txt]])</f>
        <v>#VALUE!</v>
      </c>
      <c r="N20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80" spans="1:14" x14ac:dyDescent="0.35">
      <c r="A2080" s="113"/>
      <c r="B2080" s="119"/>
      <c r="C2080" s="119"/>
      <c r="D2080" s="185" t="e">
        <f>IF(ISBLANK(RTATimings[[#This Row],[Vehicle No.]]), VLOOKUP(RTATimings[[#This Row],[Rotation Group]], Table9[#All], 4, FALSE), VLOOKUP(RTATimings[[#This Row],[Vehicle No.]], VehLicense,2,FALSE))</f>
        <v>#N/A</v>
      </c>
      <c r="E2080" s="126"/>
      <c r="F2080" s="185" t="e">
        <f>VLOOKUP(RTATimings[[#This Row],[Route Code]], TrueRouteCodes[], 2, FALSE)</f>
        <v>#N/A</v>
      </c>
      <c r="H2080" s="194" t="str">
        <f>REPLACE(SUBSTITUTE(SUBSTITUTE(SUBSTITUTE(SUBSTITUTE(SUBSTITUTE(TRIM(RTATimings[[#This Row],[Dep Txt]]), ": ",":"), "a.m", "AM",1), "p.m", "PM"),"  AM"," AM"),"  PM", " PM"), 9,100,"")</f>
        <v/>
      </c>
      <c r="I2080" s="195" t="e">
        <f>TIMEVALUE(RTATimings[[#This Row],[Dep Tm Txt]])</f>
        <v>#VALUE!</v>
      </c>
      <c r="N20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81" spans="1:14" x14ac:dyDescent="0.35">
      <c r="A2081" s="113"/>
      <c r="B2081" s="119"/>
      <c r="C2081" s="119"/>
      <c r="D2081" s="185" t="e">
        <f>IF(ISBLANK(RTATimings[[#This Row],[Vehicle No.]]), VLOOKUP(RTATimings[[#This Row],[Rotation Group]], Table9[#All], 4, FALSE), VLOOKUP(RTATimings[[#This Row],[Vehicle No.]], VehLicense,2,FALSE))</f>
        <v>#N/A</v>
      </c>
      <c r="E2081" s="126"/>
      <c r="F2081" s="185" t="e">
        <f>VLOOKUP(RTATimings[[#This Row],[Route Code]], TrueRouteCodes[], 2, FALSE)</f>
        <v>#N/A</v>
      </c>
      <c r="H2081" s="194" t="str">
        <f>REPLACE(SUBSTITUTE(SUBSTITUTE(SUBSTITUTE(SUBSTITUTE(SUBSTITUTE(TRIM(RTATimings[[#This Row],[Dep Txt]]), ": ",":"), "a.m", "AM",1), "p.m", "PM"),"  AM"," AM"),"  PM", " PM"), 9,100,"")</f>
        <v/>
      </c>
      <c r="I2081" s="195" t="e">
        <f>TIMEVALUE(RTATimings[[#This Row],[Dep Tm Txt]])</f>
        <v>#VALUE!</v>
      </c>
      <c r="N20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82" spans="1:14" x14ac:dyDescent="0.35">
      <c r="A2082" s="113"/>
      <c r="B2082" s="119"/>
      <c r="C2082" s="119"/>
      <c r="D2082" s="185" t="e">
        <f>IF(ISBLANK(RTATimings[[#This Row],[Vehicle No.]]), VLOOKUP(RTATimings[[#This Row],[Rotation Group]], Table9[#All], 4, FALSE), VLOOKUP(RTATimings[[#This Row],[Vehicle No.]], VehLicense,2,FALSE))</f>
        <v>#N/A</v>
      </c>
      <c r="E2082" s="126"/>
      <c r="F2082" s="185" t="e">
        <f>VLOOKUP(RTATimings[[#This Row],[Route Code]], TrueRouteCodes[], 2, FALSE)</f>
        <v>#N/A</v>
      </c>
      <c r="H2082" s="194" t="str">
        <f>REPLACE(SUBSTITUTE(SUBSTITUTE(SUBSTITUTE(SUBSTITUTE(SUBSTITUTE(TRIM(RTATimings[[#This Row],[Dep Txt]]), ": ",":"), "a.m", "AM",1), "p.m", "PM"),"  AM"," AM"),"  PM", " PM"), 9,100,"")</f>
        <v/>
      </c>
      <c r="I2082" s="195" t="e">
        <f>TIMEVALUE(RTATimings[[#This Row],[Dep Tm Txt]])</f>
        <v>#VALUE!</v>
      </c>
      <c r="N20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83" spans="1:14" x14ac:dyDescent="0.35">
      <c r="A2083" s="113"/>
      <c r="B2083" s="119"/>
      <c r="C2083" s="119"/>
      <c r="D2083" s="185" t="e">
        <f>IF(ISBLANK(RTATimings[[#This Row],[Vehicle No.]]), VLOOKUP(RTATimings[[#This Row],[Rotation Group]], Table9[#All], 4, FALSE), VLOOKUP(RTATimings[[#This Row],[Vehicle No.]], VehLicense,2,FALSE))</f>
        <v>#N/A</v>
      </c>
      <c r="E2083" s="126"/>
      <c r="F2083" s="185" t="e">
        <f>VLOOKUP(RTATimings[[#This Row],[Route Code]], TrueRouteCodes[], 2, FALSE)</f>
        <v>#N/A</v>
      </c>
      <c r="H2083" s="194" t="str">
        <f>REPLACE(SUBSTITUTE(SUBSTITUTE(SUBSTITUTE(SUBSTITUTE(SUBSTITUTE(TRIM(RTATimings[[#This Row],[Dep Txt]]), ": ",":"), "a.m", "AM",1), "p.m", "PM"),"  AM"," AM"),"  PM", " PM"), 9,100,"")</f>
        <v/>
      </c>
      <c r="I2083" s="195" t="e">
        <f>TIMEVALUE(RTATimings[[#This Row],[Dep Tm Txt]])</f>
        <v>#VALUE!</v>
      </c>
      <c r="N20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84" spans="1:14" x14ac:dyDescent="0.35">
      <c r="A2084" s="113"/>
      <c r="B2084" s="119"/>
      <c r="C2084" s="119"/>
      <c r="D2084" s="185" t="e">
        <f>IF(ISBLANK(RTATimings[[#This Row],[Vehicle No.]]), VLOOKUP(RTATimings[[#This Row],[Rotation Group]], Table9[#All], 4, FALSE), VLOOKUP(RTATimings[[#This Row],[Vehicle No.]], VehLicense,2,FALSE))</f>
        <v>#N/A</v>
      </c>
      <c r="E2084" s="126"/>
      <c r="F2084" s="185" t="e">
        <f>VLOOKUP(RTATimings[[#This Row],[Route Code]], TrueRouteCodes[], 2, FALSE)</f>
        <v>#N/A</v>
      </c>
      <c r="H2084" s="194" t="str">
        <f>REPLACE(SUBSTITUTE(SUBSTITUTE(SUBSTITUTE(SUBSTITUTE(SUBSTITUTE(TRIM(RTATimings[[#This Row],[Dep Txt]]), ": ",":"), "a.m", "AM",1), "p.m", "PM"),"  AM"," AM"),"  PM", " PM"), 9,100,"")</f>
        <v/>
      </c>
      <c r="I2084" s="195" t="e">
        <f>TIMEVALUE(RTATimings[[#This Row],[Dep Tm Txt]])</f>
        <v>#VALUE!</v>
      </c>
      <c r="N20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85" spans="1:14" x14ac:dyDescent="0.35">
      <c r="A2085" s="113"/>
      <c r="B2085" s="119"/>
      <c r="C2085" s="119"/>
      <c r="D2085" s="185" t="e">
        <f>IF(ISBLANK(RTATimings[[#This Row],[Vehicle No.]]), VLOOKUP(RTATimings[[#This Row],[Rotation Group]], Table9[#All], 4, FALSE), VLOOKUP(RTATimings[[#This Row],[Vehicle No.]], VehLicense,2,FALSE))</f>
        <v>#N/A</v>
      </c>
      <c r="E2085" s="126"/>
      <c r="F2085" s="185" t="e">
        <f>VLOOKUP(RTATimings[[#This Row],[Route Code]], TrueRouteCodes[], 2, FALSE)</f>
        <v>#N/A</v>
      </c>
      <c r="H2085" s="194" t="str">
        <f>REPLACE(SUBSTITUTE(SUBSTITUTE(SUBSTITUTE(SUBSTITUTE(SUBSTITUTE(TRIM(RTATimings[[#This Row],[Dep Txt]]), ": ",":"), "a.m", "AM",1), "p.m", "PM"),"  AM"," AM"),"  PM", " PM"), 9,100,"")</f>
        <v/>
      </c>
      <c r="I2085" s="195" t="e">
        <f>TIMEVALUE(RTATimings[[#This Row],[Dep Tm Txt]])</f>
        <v>#VALUE!</v>
      </c>
      <c r="N20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86" spans="1:14" x14ac:dyDescent="0.35">
      <c r="A2086" s="113"/>
      <c r="B2086" s="119"/>
      <c r="C2086" s="119"/>
      <c r="D2086" s="185" t="e">
        <f>IF(ISBLANK(RTATimings[[#This Row],[Vehicle No.]]), VLOOKUP(RTATimings[[#This Row],[Rotation Group]], Table9[#All], 4, FALSE), VLOOKUP(RTATimings[[#This Row],[Vehicle No.]], VehLicense,2,FALSE))</f>
        <v>#N/A</v>
      </c>
      <c r="E2086" s="126"/>
      <c r="F2086" s="185" t="e">
        <f>VLOOKUP(RTATimings[[#This Row],[Route Code]], TrueRouteCodes[], 2, FALSE)</f>
        <v>#N/A</v>
      </c>
      <c r="H2086" s="194" t="str">
        <f>REPLACE(SUBSTITUTE(SUBSTITUTE(SUBSTITUTE(SUBSTITUTE(SUBSTITUTE(TRIM(RTATimings[[#This Row],[Dep Txt]]), ": ",":"), "a.m", "AM",1), "p.m", "PM"),"  AM"," AM"),"  PM", " PM"), 9,100,"")</f>
        <v/>
      </c>
      <c r="I2086" s="195" t="e">
        <f>TIMEVALUE(RTATimings[[#This Row],[Dep Tm Txt]])</f>
        <v>#VALUE!</v>
      </c>
      <c r="N20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87" spans="1:14" x14ac:dyDescent="0.35">
      <c r="A2087" s="113"/>
      <c r="B2087" s="119"/>
      <c r="C2087" s="119"/>
      <c r="D2087" s="185" t="e">
        <f>IF(ISBLANK(RTATimings[[#This Row],[Vehicle No.]]), VLOOKUP(RTATimings[[#This Row],[Rotation Group]], Table9[#All], 4, FALSE), VLOOKUP(RTATimings[[#This Row],[Vehicle No.]], VehLicense,2,FALSE))</f>
        <v>#N/A</v>
      </c>
      <c r="E2087" s="126"/>
      <c r="F2087" s="185" t="e">
        <f>VLOOKUP(RTATimings[[#This Row],[Route Code]], TrueRouteCodes[], 2, FALSE)</f>
        <v>#N/A</v>
      </c>
      <c r="H2087" s="194" t="str">
        <f>REPLACE(SUBSTITUTE(SUBSTITUTE(SUBSTITUTE(SUBSTITUTE(SUBSTITUTE(TRIM(RTATimings[[#This Row],[Dep Txt]]), ": ",":"), "a.m", "AM",1), "p.m", "PM"),"  AM"," AM"),"  PM", " PM"), 9,100,"")</f>
        <v/>
      </c>
      <c r="I2087" s="195" t="e">
        <f>TIMEVALUE(RTATimings[[#This Row],[Dep Tm Txt]])</f>
        <v>#VALUE!</v>
      </c>
      <c r="N20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88" spans="1:14" x14ac:dyDescent="0.35">
      <c r="A2088" s="113"/>
      <c r="B2088" s="119"/>
      <c r="C2088" s="119"/>
      <c r="D2088" s="185" t="e">
        <f>IF(ISBLANK(RTATimings[[#This Row],[Vehicle No.]]), VLOOKUP(RTATimings[[#This Row],[Rotation Group]], Table9[#All], 4, FALSE), VLOOKUP(RTATimings[[#This Row],[Vehicle No.]], VehLicense,2,FALSE))</f>
        <v>#N/A</v>
      </c>
      <c r="E2088" s="126"/>
      <c r="F2088" s="185" t="e">
        <f>VLOOKUP(RTATimings[[#This Row],[Route Code]], TrueRouteCodes[], 2, FALSE)</f>
        <v>#N/A</v>
      </c>
      <c r="H2088" s="194" t="str">
        <f>REPLACE(SUBSTITUTE(SUBSTITUTE(SUBSTITUTE(SUBSTITUTE(SUBSTITUTE(TRIM(RTATimings[[#This Row],[Dep Txt]]), ": ",":"), "a.m", "AM",1), "p.m", "PM"),"  AM"," AM"),"  PM", " PM"), 9,100,"")</f>
        <v/>
      </c>
      <c r="I2088" s="195" t="e">
        <f>TIMEVALUE(RTATimings[[#This Row],[Dep Tm Txt]])</f>
        <v>#VALUE!</v>
      </c>
      <c r="N20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89" spans="1:14" x14ac:dyDescent="0.35">
      <c r="A2089" s="113"/>
      <c r="B2089" s="119"/>
      <c r="C2089" s="119"/>
      <c r="D2089" s="185" t="e">
        <f>IF(ISBLANK(RTATimings[[#This Row],[Vehicle No.]]), VLOOKUP(RTATimings[[#This Row],[Rotation Group]], Table9[#All], 4, FALSE), VLOOKUP(RTATimings[[#This Row],[Vehicle No.]], VehLicense,2,FALSE))</f>
        <v>#N/A</v>
      </c>
      <c r="E2089" s="126"/>
      <c r="F2089" s="185" t="e">
        <f>VLOOKUP(RTATimings[[#This Row],[Route Code]], TrueRouteCodes[], 2, FALSE)</f>
        <v>#N/A</v>
      </c>
      <c r="H2089" s="194" t="str">
        <f>REPLACE(SUBSTITUTE(SUBSTITUTE(SUBSTITUTE(SUBSTITUTE(SUBSTITUTE(TRIM(RTATimings[[#This Row],[Dep Txt]]), ": ",":"), "a.m", "AM",1), "p.m", "PM"),"  AM"," AM"),"  PM", " PM"), 9,100,"")</f>
        <v/>
      </c>
      <c r="I2089" s="195" t="e">
        <f>TIMEVALUE(RTATimings[[#This Row],[Dep Tm Txt]])</f>
        <v>#VALUE!</v>
      </c>
      <c r="N20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90" spans="1:14" x14ac:dyDescent="0.35">
      <c r="A2090" s="113"/>
      <c r="B2090" s="119"/>
      <c r="C2090" s="119"/>
      <c r="D2090" s="185" t="e">
        <f>IF(ISBLANK(RTATimings[[#This Row],[Vehicle No.]]), VLOOKUP(RTATimings[[#This Row],[Rotation Group]], Table9[#All], 4, FALSE), VLOOKUP(RTATimings[[#This Row],[Vehicle No.]], VehLicense,2,FALSE))</f>
        <v>#N/A</v>
      </c>
      <c r="E2090" s="126"/>
      <c r="F2090" s="185" t="e">
        <f>VLOOKUP(RTATimings[[#This Row],[Route Code]], TrueRouteCodes[], 2, FALSE)</f>
        <v>#N/A</v>
      </c>
      <c r="H2090" s="194" t="str">
        <f>REPLACE(SUBSTITUTE(SUBSTITUTE(SUBSTITUTE(SUBSTITUTE(SUBSTITUTE(TRIM(RTATimings[[#This Row],[Dep Txt]]), ": ",":"), "a.m", "AM",1), "p.m", "PM"),"  AM"," AM"),"  PM", " PM"), 9,100,"")</f>
        <v/>
      </c>
      <c r="I2090" s="195" t="e">
        <f>TIMEVALUE(RTATimings[[#This Row],[Dep Tm Txt]])</f>
        <v>#VALUE!</v>
      </c>
      <c r="N20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91" spans="1:14" x14ac:dyDescent="0.35">
      <c r="A2091" s="113"/>
      <c r="B2091" s="119"/>
      <c r="C2091" s="119"/>
      <c r="D2091" s="185" t="e">
        <f>IF(ISBLANK(RTATimings[[#This Row],[Vehicle No.]]), VLOOKUP(RTATimings[[#This Row],[Rotation Group]], Table9[#All], 4, FALSE), VLOOKUP(RTATimings[[#This Row],[Vehicle No.]], VehLicense,2,FALSE))</f>
        <v>#N/A</v>
      </c>
      <c r="E2091" s="126"/>
      <c r="F2091" s="185" t="e">
        <f>VLOOKUP(RTATimings[[#This Row],[Route Code]], TrueRouteCodes[], 2, FALSE)</f>
        <v>#N/A</v>
      </c>
      <c r="H2091" s="194" t="str">
        <f>REPLACE(SUBSTITUTE(SUBSTITUTE(SUBSTITUTE(SUBSTITUTE(SUBSTITUTE(TRIM(RTATimings[[#This Row],[Dep Txt]]), ": ",":"), "a.m", "AM",1), "p.m", "PM"),"  AM"," AM"),"  PM", " PM"), 9,100,"")</f>
        <v/>
      </c>
      <c r="I2091" s="195" t="e">
        <f>TIMEVALUE(RTATimings[[#This Row],[Dep Tm Txt]])</f>
        <v>#VALUE!</v>
      </c>
      <c r="N20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92" spans="1:14" x14ac:dyDescent="0.35">
      <c r="A2092" s="113"/>
      <c r="B2092" s="119"/>
      <c r="C2092" s="119"/>
      <c r="D2092" s="185" t="e">
        <f>IF(ISBLANK(RTATimings[[#This Row],[Vehicle No.]]), VLOOKUP(RTATimings[[#This Row],[Rotation Group]], Table9[#All], 4, FALSE), VLOOKUP(RTATimings[[#This Row],[Vehicle No.]], VehLicense,2,FALSE))</f>
        <v>#N/A</v>
      </c>
      <c r="E2092" s="126"/>
      <c r="F2092" s="185" t="e">
        <f>VLOOKUP(RTATimings[[#This Row],[Route Code]], TrueRouteCodes[], 2, FALSE)</f>
        <v>#N/A</v>
      </c>
      <c r="H2092" s="194" t="str">
        <f>REPLACE(SUBSTITUTE(SUBSTITUTE(SUBSTITUTE(SUBSTITUTE(SUBSTITUTE(TRIM(RTATimings[[#This Row],[Dep Txt]]), ": ",":"), "a.m", "AM",1), "p.m", "PM"),"  AM"," AM"),"  PM", " PM"), 9,100,"")</f>
        <v/>
      </c>
      <c r="I2092" s="195" t="e">
        <f>TIMEVALUE(RTATimings[[#This Row],[Dep Tm Txt]])</f>
        <v>#VALUE!</v>
      </c>
      <c r="N20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93" spans="1:14" x14ac:dyDescent="0.35">
      <c r="A2093" s="113"/>
      <c r="B2093" s="119"/>
      <c r="C2093" s="119"/>
      <c r="D2093" s="185" t="e">
        <f>IF(ISBLANK(RTATimings[[#This Row],[Vehicle No.]]), VLOOKUP(RTATimings[[#This Row],[Rotation Group]], Table9[#All], 4, FALSE), VLOOKUP(RTATimings[[#This Row],[Vehicle No.]], VehLicense,2,FALSE))</f>
        <v>#N/A</v>
      </c>
      <c r="E2093" s="126"/>
      <c r="F2093" s="185" t="e">
        <f>VLOOKUP(RTATimings[[#This Row],[Route Code]], TrueRouteCodes[], 2, FALSE)</f>
        <v>#N/A</v>
      </c>
      <c r="H2093" s="194" t="str">
        <f>REPLACE(SUBSTITUTE(SUBSTITUTE(SUBSTITUTE(SUBSTITUTE(SUBSTITUTE(TRIM(RTATimings[[#This Row],[Dep Txt]]), ": ",":"), "a.m", "AM",1), "p.m", "PM"),"  AM"," AM"),"  PM", " PM"), 9,100,"")</f>
        <v/>
      </c>
      <c r="I2093" s="195" t="e">
        <f>TIMEVALUE(RTATimings[[#This Row],[Dep Tm Txt]])</f>
        <v>#VALUE!</v>
      </c>
      <c r="N20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94" spans="1:14" x14ac:dyDescent="0.35">
      <c r="A2094" s="113"/>
      <c r="B2094" s="119"/>
      <c r="C2094" s="119"/>
      <c r="D2094" s="185" t="e">
        <f>IF(ISBLANK(RTATimings[[#This Row],[Vehicle No.]]), VLOOKUP(RTATimings[[#This Row],[Rotation Group]], Table9[#All], 4, FALSE), VLOOKUP(RTATimings[[#This Row],[Vehicle No.]], VehLicense,2,FALSE))</f>
        <v>#N/A</v>
      </c>
      <c r="E2094" s="126"/>
      <c r="F2094" s="185" t="e">
        <f>VLOOKUP(RTATimings[[#This Row],[Route Code]], TrueRouteCodes[], 2, FALSE)</f>
        <v>#N/A</v>
      </c>
      <c r="H2094" s="194" t="str">
        <f>REPLACE(SUBSTITUTE(SUBSTITUTE(SUBSTITUTE(SUBSTITUTE(SUBSTITUTE(TRIM(RTATimings[[#This Row],[Dep Txt]]), ": ",":"), "a.m", "AM",1), "p.m", "PM"),"  AM"," AM"),"  PM", " PM"), 9,100,"")</f>
        <v/>
      </c>
      <c r="I2094" s="195" t="e">
        <f>TIMEVALUE(RTATimings[[#This Row],[Dep Tm Txt]])</f>
        <v>#VALUE!</v>
      </c>
      <c r="N20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95" spans="1:14" x14ac:dyDescent="0.35">
      <c r="A2095" s="113"/>
      <c r="B2095" s="119"/>
      <c r="C2095" s="119"/>
      <c r="D2095" s="185" t="e">
        <f>IF(ISBLANK(RTATimings[[#This Row],[Vehicle No.]]), VLOOKUP(RTATimings[[#This Row],[Rotation Group]], Table9[#All], 4, FALSE), VLOOKUP(RTATimings[[#This Row],[Vehicle No.]], VehLicense,2,FALSE))</f>
        <v>#N/A</v>
      </c>
      <c r="E2095" s="126"/>
      <c r="F2095" s="185" t="e">
        <f>VLOOKUP(RTATimings[[#This Row],[Route Code]], TrueRouteCodes[], 2, FALSE)</f>
        <v>#N/A</v>
      </c>
      <c r="H2095" s="194" t="str">
        <f>REPLACE(SUBSTITUTE(SUBSTITUTE(SUBSTITUTE(SUBSTITUTE(SUBSTITUTE(TRIM(RTATimings[[#This Row],[Dep Txt]]), ": ",":"), "a.m", "AM",1), "p.m", "PM"),"  AM"," AM"),"  PM", " PM"), 9,100,"")</f>
        <v/>
      </c>
      <c r="I2095" s="195" t="e">
        <f>TIMEVALUE(RTATimings[[#This Row],[Dep Tm Txt]])</f>
        <v>#VALUE!</v>
      </c>
      <c r="N20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96" spans="1:14" x14ac:dyDescent="0.35">
      <c r="A2096" s="113"/>
      <c r="B2096" s="119"/>
      <c r="C2096" s="119"/>
      <c r="D2096" s="185" t="e">
        <f>IF(ISBLANK(RTATimings[[#This Row],[Vehicle No.]]), VLOOKUP(RTATimings[[#This Row],[Rotation Group]], Table9[#All], 4, FALSE), VLOOKUP(RTATimings[[#This Row],[Vehicle No.]], VehLicense,2,FALSE))</f>
        <v>#N/A</v>
      </c>
      <c r="E2096" s="126"/>
      <c r="F2096" s="185" t="e">
        <f>VLOOKUP(RTATimings[[#This Row],[Route Code]], TrueRouteCodes[], 2, FALSE)</f>
        <v>#N/A</v>
      </c>
      <c r="H2096" s="194" t="str">
        <f>REPLACE(SUBSTITUTE(SUBSTITUTE(SUBSTITUTE(SUBSTITUTE(SUBSTITUTE(TRIM(RTATimings[[#This Row],[Dep Txt]]), ": ",":"), "a.m", "AM",1), "p.m", "PM"),"  AM"," AM"),"  PM", " PM"), 9,100,"")</f>
        <v/>
      </c>
      <c r="I2096" s="195" t="e">
        <f>TIMEVALUE(RTATimings[[#This Row],[Dep Tm Txt]])</f>
        <v>#VALUE!</v>
      </c>
      <c r="N20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97" spans="1:14" x14ac:dyDescent="0.35">
      <c r="A2097" s="113"/>
      <c r="B2097" s="119"/>
      <c r="C2097" s="119"/>
      <c r="D2097" s="185" t="e">
        <f>IF(ISBLANK(RTATimings[[#This Row],[Vehicle No.]]), VLOOKUP(RTATimings[[#This Row],[Rotation Group]], Table9[#All], 4, FALSE), VLOOKUP(RTATimings[[#This Row],[Vehicle No.]], VehLicense,2,FALSE))</f>
        <v>#N/A</v>
      </c>
      <c r="E2097" s="126"/>
      <c r="F2097" s="185" t="e">
        <f>VLOOKUP(RTATimings[[#This Row],[Route Code]], TrueRouteCodes[], 2, FALSE)</f>
        <v>#N/A</v>
      </c>
      <c r="H2097" s="194" t="str">
        <f>REPLACE(SUBSTITUTE(SUBSTITUTE(SUBSTITUTE(SUBSTITUTE(SUBSTITUTE(TRIM(RTATimings[[#This Row],[Dep Txt]]), ": ",":"), "a.m", "AM",1), "p.m", "PM"),"  AM"," AM"),"  PM", " PM"), 9,100,"")</f>
        <v/>
      </c>
      <c r="I2097" s="195" t="e">
        <f>TIMEVALUE(RTATimings[[#This Row],[Dep Tm Txt]])</f>
        <v>#VALUE!</v>
      </c>
      <c r="N20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98" spans="1:14" x14ac:dyDescent="0.35">
      <c r="A2098" s="113"/>
      <c r="B2098" s="119"/>
      <c r="C2098" s="119"/>
      <c r="D2098" s="185" t="e">
        <f>IF(ISBLANK(RTATimings[[#This Row],[Vehicle No.]]), VLOOKUP(RTATimings[[#This Row],[Rotation Group]], Table9[#All], 4, FALSE), VLOOKUP(RTATimings[[#This Row],[Vehicle No.]], VehLicense,2,FALSE))</f>
        <v>#N/A</v>
      </c>
      <c r="E2098" s="126"/>
      <c r="F2098" s="185" t="e">
        <f>VLOOKUP(RTATimings[[#This Row],[Route Code]], TrueRouteCodes[], 2, FALSE)</f>
        <v>#N/A</v>
      </c>
      <c r="H2098" s="194" t="str">
        <f>REPLACE(SUBSTITUTE(SUBSTITUTE(SUBSTITUTE(SUBSTITUTE(SUBSTITUTE(TRIM(RTATimings[[#This Row],[Dep Txt]]), ": ",":"), "a.m", "AM",1), "p.m", "PM"),"  AM"," AM"),"  PM", " PM"), 9,100,"")</f>
        <v/>
      </c>
      <c r="I2098" s="195" t="e">
        <f>TIMEVALUE(RTATimings[[#This Row],[Dep Tm Txt]])</f>
        <v>#VALUE!</v>
      </c>
      <c r="N20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099" spans="1:14" x14ac:dyDescent="0.35">
      <c r="A2099" s="113"/>
      <c r="B2099" s="119"/>
      <c r="C2099" s="119"/>
      <c r="D2099" s="185" t="e">
        <f>IF(ISBLANK(RTATimings[[#This Row],[Vehicle No.]]), VLOOKUP(RTATimings[[#This Row],[Rotation Group]], Table9[#All], 4, FALSE), VLOOKUP(RTATimings[[#This Row],[Vehicle No.]], VehLicense,2,FALSE))</f>
        <v>#N/A</v>
      </c>
      <c r="E2099" s="126"/>
      <c r="F2099" s="185" t="e">
        <f>VLOOKUP(RTATimings[[#This Row],[Route Code]], TrueRouteCodes[], 2, FALSE)</f>
        <v>#N/A</v>
      </c>
      <c r="H2099" s="194" t="str">
        <f>REPLACE(SUBSTITUTE(SUBSTITUTE(SUBSTITUTE(SUBSTITUTE(SUBSTITUTE(TRIM(RTATimings[[#This Row],[Dep Txt]]), ": ",":"), "a.m", "AM",1), "p.m", "PM"),"  AM"," AM"),"  PM", " PM"), 9,100,"")</f>
        <v/>
      </c>
      <c r="I2099" s="195" t="e">
        <f>TIMEVALUE(RTATimings[[#This Row],[Dep Tm Txt]])</f>
        <v>#VALUE!</v>
      </c>
      <c r="N20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00" spans="1:14" x14ac:dyDescent="0.35">
      <c r="A2100" s="113"/>
      <c r="B2100" s="119"/>
      <c r="C2100" s="119"/>
      <c r="D2100" s="185" t="e">
        <f>IF(ISBLANK(RTATimings[[#This Row],[Vehicle No.]]), VLOOKUP(RTATimings[[#This Row],[Rotation Group]], Table9[#All], 4, FALSE), VLOOKUP(RTATimings[[#This Row],[Vehicle No.]], VehLicense,2,FALSE))</f>
        <v>#N/A</v>
      </c>
      <c r="E2100" s="126"/>
      <c r="F2100" s="185" t="e">
        <f>VLOOKUP(RTATimings[[#This Row],[Route Code]], TrueRouteCodes[], 2, FALSE)</f>
        <v>#N/A</v>
      </c>
      <c r="H2100" s="194" t="str">
        <f>REPLACE(SUBSTITUTE(SUBSTITUTE(SUBSTITUTE(SUBSTITUTE(SUBSTITUTE(TRIM(RTATimings[[#This Row],[Dep Txt]]), ": ",":"), "a.m", "AM",1), "p.m", "PM"),"  AM"," AM"),"  PM", " PM"), 9,100,"")</f>
        <v/>
      </c>
      <c r="I2100" s="195" t="e">
        <f>TIMEVALUE(RTATimings[[#This Row],[Dep Tm Txt]])</f>
        <v>#VALUE!</v>
      </c>
      <c r="N21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01" spans="1:14" x14ac:dyDescent="0.35">
      <c r="A2101" s="113"/>
      <c r="B2101" s="119"/>
      <c r="C2101" s="119"/>
      <c r="D2101" s="185" t="e">
        <f>IF(ISBLANK(RTATimings[[#This Row],[Vehicle No.]]), VLOOKUP(RTATimings[[#This Row],[Rotation Group]], Table9[#All], 4, FALSE), VLOOKUP(RTATimings[[#This Row],[Vehicle No.]], VehLicense,2,FALSE))</f>
        <v>#N/A</v>
      </c>
      <c r="E2101" s="126"/>
      <c r="F2101" s="185" t="e">
        <f>VLOOKUP(RTATimings[[#This Row],[Route Code]], TrueRouteCodes[], 2, FALSE)</f>
        <v>#N/A</v>
      </c>
      <c r="H2101" s="194" t="str">
        <f>REPLACE(SUBSTITUTE(SUBSTITUTE(SUBSTITUTE(SUBSTITUTE(SUBSTITUTE(TRIM(RTATimings[[#This Row],[Dep Txt]]), ": ",":"), "a.m", "AM",1), "p.m", "PM"),"  AM"," AM"),"  PM", " PM"), 9,100,"")</f>
        <v/>
      </c>
      <c r="I2101" s="195" t="e">
        <f>TIMEVALUE(RTATimings[[#This Row],[Dep Tm Txt]])</f>
        <v>#VALUE!</v>
      </c>
      <c r="N21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02" spans="1:14" x14ac:dyDescent="0.35">
      <c r="A2102" s="113"/>
      <c r="B2102" s="119"/>
      <c r="C2102" s="119"/>
      <c r="D2102" s="185" t="e">
        <f>IF(ISBLANK(RTATimings[[#This Row],[Vehicle No.]]), VLOOKUP(RTATimings[[#This Row],[Rotation Group]], Table9[#All], 4, FALSE), VLOOKUP(RTATimings[[#This Row],[Vehicle No.]], VehLicense,2,FALSE))</f>
        <v>#N/A</v>
      </c>
      <c r="E2102" s="126"/>
      <c r="F2102" s="185" t="e">
        <f>VLOOKUP(RTATimings[[#This Row],[Route Code]], TrueRouteCodes[], 2, FALSE)</f>
        <v>#N/A</v>
      </c>
      <c r="H2102" s="194" t="str">
        <f>REPLACE(SUBSTITUTE(SUBSTITUTE(SUBSTITUTE(SUBSTITUTE(SUBSTITUTE(TRIM(RTATimings[[#This Row],[Dep Txt]]), ": ",":"), "a.m", "AM",1), "p.m", "PM"),"  AM"," AM"),"  PM", " PM"), 9,100,"")</f>
        <v/>
      </c>
      <c r="I2102" s="195" t="e">
        <f>TIMEVALUE(RTATimings[[#This Row],[Dep Tm Txt]])</f>
        <v>#VALUE!</v>
      </c>
      <c r="N21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03" spans="1:14" x14ac:dyDescent="0.35">
      <c r="A2103" s="113"/>
      <c r="B2103" s="119"/>
      <c r="C2103" s="119"/>
      <c r="D2103" s="185" t="e">
        <f>IF(ISBLANK(RTATimings[[#This Row],[Vehicle No.]]), VLOOKUP(RTATimings[[#This Row],[Rotation Group]], Table9[#All], 4, FALSE), VLOOKUP(RTATimings[[#This Row],[Vehicle No.]], VehLicense,2,FALSE))</f>
        <v>#N/A</v>
      </c>
      <c r="E2103" s="126"/>
      <c r="F2103" s="185" t="e">
        <f>VLOOKUP(RTATimings[[#This Row],[Route Code]], TrueRouteCodes[], 2, FALSE)</f>
        <v>#N/A</v>
      </c>
      <c r="H2103" s="194" t="str">
        <f>REPLACE(SUBSTITUTE(SUBSTITUTE(SUBSTITUTE(SUBSTITUTE(SUBSTITUTE(TRIM(RTATimings[[#This Row],[Dep Txt]]), ": ",":"), "a.m", "AM",1), "p.m", "PM"),"  AM"," AM"),"  PM", " PM"), 9,100,"")</f>
        <v/>
      </c>
      <c r="I2103" s="195" t="e">
        <f>TIMEVALUE(RTATimings[[#This Row],[Dep Tm Txt]])</f>
        <v>#VALUE!</v>
      </c>
      <c r="N21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04" spans="1:14" x14ac:dyDescent="0.35">
      <c r="A2104" s="113"/>
      <c r="B2104" s="119"/>
      <c r="C2104" s="119"/>
      <c r="D2104" s="185" t="e">
        <f>IF(ISBLANK(RTATimings[[#This Row],[Vehicle No.]]), VLOOKUP(RTATimings[[#This Row],[Rotation Group]], Table9[#All], 4, FALSE), VLOOKUP(RTATimings[[#This Row],[Vehicle No.]], VehLicense,2,FALSE))</f>
        <v>#N/A</v>
      </c>
      <c r="E2104" s="126"/>
      <c r="F2104" s="185" t="e">
        <f>VLOOKUP(RTATimings[[#This Row],[Route Code]], TrueRouteCodes[], 2, FALSE)</f>
        <v>#N/A</v>
      </c>
      <c r="H2104" s="194" t="str">
        <f>REPLACE(SUBSTITUTE(SUBSTITUTE(SUBSTITUTE(SUBSTITUTE(SUBSTITUTE(TRIM(RTATimings[[#This Row],[Dep Txt]]), ": ",":"), "a.m", "AM",1), "p.m", "PM"),"  AM"," AM"),"  PM", " PM"), 9,100,"")</f>
        <v/>
      </c>
      <c r="I2104" s="195" t="e">
        <f>TIMEVALUE(RTATimings[[#This Row],[Dep Tm Txt]])</f>
        <v>#VALUE!</v>
      </c>
      <c r="N21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05" spans="1:14" x14ac:dyDescent="0.35">
      <c r="A2105" s="113"/>
      <c r="B2105" s="119"/>
      <c r="C2105" s="119"/>
      <c r="D2105" s="185" t="e">
        <f>IF(ISBLANK(RTATimings[[#This Row],[Vehicle No.]]), VLOOKUP(RTATimings[[#This Row],[Rotation Group]], Table9[#All], 4, FALSE), VLOOKUP(RTATimings[[#This Row],[Vehicle No.]], VehLicense,2,FALSE))</f>
        <v>#N/A</v>
      </c>
      <c r="E2105" s="126"/>
      <c r="F2105" s="185" t="e">
        <f>VLOOKUP(RTATimings[[#This Row],[Route Code]], TrueRouteCodes[], 2, FALSE)</f>
        <v>#N/A</v>
      </c>
      <c r="H2105" s="194" t="str">
        <f>REPLACE(SUBSTITUTE(SUBSTITUTE(SUBSTITUTE(SUBSTITUTE(SUBSTITUTE(TRIM(RTATimings[[#This Row],[Dep Txt]]), ": ",":"), "a.m", "AM",1), "p.m", "PM"),"  AM"," AM"),"  PM", " PM"), 9,100,"")</f>
        <v/>
      </c>
      <c r="I2105" s="195" t="e">
        <f>TIMEVALUE(RTATimings[[#This Row],[Dep Tm Txt]])</f>
        <v>#VALUE!</v>
      </c>
      <c r="N21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06" spans="1:14" x14ac:dyDescent="0.35">
      <c r="A2106" s="113"/>
      <c r="B2106" s="119"/>
      <c r="C2106" s="119"/>
      <c r="D2106" s="185" t="e">
        <f>IF(ISBLANK(RTATimings[[#This Row],[Vehicle No.]]), VLOOKUP(RTATimings[[#This Row],[Rotation Group]], Table9[#All], 4, FALSE), VLOOKUP(RTATimings[[#This Row],[Vehicle No.]], VehLicense,2,FALSE))</f>
        <v>#N/A</v>
      </c>
      <c r="E2106" s="126"/>
      <c r="F2106" s="185" t="e">
        <f>VLOOKUP(RTATimings[[#This Row],[Route Code]], TrueRouteCodes[], 2, FALSE)</f>
        <v>#N/A</v>
      </c>
      <c r="H2106" s="194" t="str">
        <f>REPLACE(SUBSTITUTE(SUBSTITUTE(SUBSTITUTE(SUBSTITUTE(SUBSTITUTE(TRIM(RTATimings[[#This Row],[Dep Txt]]), ": ",":"), "a.m", "AM",1), "p.m", "PM"),"  AM"," AM"),"  PM", " PM"), 9,100,"")</f>
        <v/>
      </c>
      <c r="I2106" s="195" t="e">
        <f>TIMEVALUE(RTATimings[[#This Row],[Dep Tm Txt]])</f>
        <v>#VALUE!</v>
      </c>
      <c r="N21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07" spans="1:14" x14ac:dyDescent="0.35">
      <c r="A2107" s="113"/>
      <c r="B2107" s="119"/>
      <c r="C2107" s="119"/>
      <c r="D2107" s="185" t="e">
        <f>IF(ISBLANK(RTATimings[[#This Row],[Vehicle No.]]), VLOOKUP(RTATimings[[#This Row],[Rotation Group]], Table9[#All], 4, FALSE), VLOOKUP(RTATimings[[#This Row],[Vehicle No.]], VehLicense,2,FALSE))</f>
        <v>#N/A</v>
      </c>
      <c r="E2107" s="126"/>
      <c r="F2107" s="185" t="e">
        <f>VLOOKUP(RTATimings[[#This Row],[Route Code]], TrueRouteCodes[], 2, FALSE)</f>
        <v>#N/A</v>
      </c>
      <c r="H2107" s="194" t="str">
        <f>REPLACE(SUBSTITUTE(SUBSTITUTE(SUBSTITUTE(SUBSTITUTE(SUBSTITUTE(TRIM(RTATimings[[#This Row],[Dep Txt]]), ": ",":"), "a.m", "AM",1), "p.m", "PM"),"  AM"," AM"),"  PM", " PM"), 9,100,"")</f>
        <v/>
      </c>
      <c r="I2107" s="195" t="e">
        <f>TIMEVALUE(RTATimings[[#This Row],[Dep Tm Txt]])</f>
        <v>#VALUE!</v>
      </c>
      <c r="N21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08" spans="1:14" x14ac:dyDescent="0.35">
      <c r="A2108" s="113"/>
      <c r="B2108" s="119"/>
      <c r="C2108" s="119"/>
      <c r="D2108" s="185" t="e">
        <f>IF(ISBLANK(RTATimings[[#This Row],[Vehicle No.]]), VLOOKUP(RTATimings[[#This Row],[Rotation Group]], Table9[#All], 4, FALSE), VLOOKUP(RTATimings[[#This Row],[Vehicle No.]], VehLicense,2,FALSE))</f>
        <v>#N/A</v>
      </c>
      <c r="E2108" s="126"/>
      <c r="F2108" s="185" t="e">
        <f>VLOOKUP(RTATimings[[#This Row],[Route Code]], TrueRouteCodes[], 2, FALSE)</f>
        <v>#N/A</v>
      </c>
      <c r="H2108" s="194" t="str">
        <f>REPLACE(SUBSTITUTE(SUBSTITUTE(SUBSTITUTE(SUBSTITUTE(SUBSTITUTE(TRIM(RTATimings[[#This Row],[Dep Txt]]), ": ",":"), "a.m", "AM",1), "p.m", "PM"),"  AM"," AM"),"  PM", " PM"), 9,100,"")</f>
        <v/>
      </c>
      <c r="I2108" s="195" t="e">
        <f>TIMEVALUE(RTATimings[[#This Row],[Dep Tm Txt]])</f>
        <v>#VALUE!</v>
      </c>
      <c r="N21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09" spans="1:14" x14ac:dyDescent="0.35">
      <c r="A2109" s="113"/>
      <c r="B2109" s="119"/>
      <c r="C2109" s="119"/>
      <c r="D2109" s="185" t="e">
        <f>IF(ISBLANK(RTATimings[[#This Row],[Vehicle No.]]), VLOOKUP(RTATimings[[#This Row],[Rotation Group]], Table9[#All], 4, FALSE), VLOOKUP(RTATimings[[#This Row],[Vehicle No.]], VehLicense,2,FALSE))</f>
        <v>#N/A</v>
      </c>
      <c r="E2109" s="126"/>
      <c r="F2109" s="185" t="e">
        <f>VLOOKUP(RTATimings[[#This Row],[Route Code]], TrueRouteCodes[], 2, FALSE)</f>
        <v>#N/A</v>
      </c>
      <c r="H2109" s="194" t="str">
        <f>REPLACE(SUBSTITUTE(SUBSTITUTE(SUBSTITUTE(SUBSTITUTE(SUBSTITUTE(TRIM(RTATimings[[#This Row],[Dep Txt]]), ": ",":"), "a.m", "AM",1), "p.m", "PM"),"  AM"," AM"),"  PM", " PM"), 9,100,"")</f>
        <v/>
      </c>
      <c r="I2109" s="195" t="e">
        <f>TIMEVALUE(RTATimings[[#This Row],[Dep Tm Txt]])</f>
        <v>#VALUE!</v>
      </c>
      <c r="N21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10" spans="1:14" x14ac:dyDescent="0.35">
      <c r="A2110" s="113"/>
      <c r="B2110" s="119"/>
      <c r="C2110" s="119"/>
      <c r="D2110" s="185" t="e">
        <f>IF(ISBLANK(RTATimings[[#This Row],[Vehicle No.]]), VLOOKUP(RTATimings[[#This Row],[Rotation Group]], Table9[#All], 4, FALSE), VLOOKUP(RTATimings[[#This Row],[Vehicle No.]], VehLicense,2,FALSE))</f>
        <v>#N/A</v>
      </c>
      <c r="E2110" s="126"/>
      <c r="F2110" s="185" t="e">
        <f>VLOOKUP(RTATimings[[#This Row],[Route Code]], TrueRouteCodes[], 2, FALSE)</f>
        <v>#N/A</v>
      </c>
      <c r="H2110" s="194" t="str">
        <f>REPLACE(SUBSTITUTE(SUBSTITUTE(SUBSTITUTE(SUBSTITUTE(SUBSTITUTE(TRIM(RTATimings[[#This Row],[Dep Txt]]), ": ",":"), "a.m", "AM",1), "p.m", "PM"),"  AM"," AM"),"  PM", " PM"), 9,100,"")</f>
        <v/>
      </c>
      <c r="I2110" s="195" t="e">
        <f>TIMEVALUE(RTATimings[[#This Row],[Dep Tm Txt]])</f>
        <v>#VALUE!</v>
      </c>
      <c r="N21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11" spans="1:14" x14ac:dyDescent="0.35">
      <c r="A2111" s="113"/>
      <c r="B2111" s="119"/>
      <c r="C2111" s="119"/>
      <c r="D2111" s="185" t="e">
        <f>IF(ISBLANK(RTATimings[[#This Row],[Vehicle No.]]), VLOOKUP(RTATimings[[#This Row],[Rotation Group]], Table9[#All], 4, FALSE), VLOOKUP(RTATimings[[#This Row],[Vehicle No.]], VehLicense,2,FALSE))</f>
        <v>#N/A</v>
      </c>
      <c r="E2111" s="126"/>
      <c r="F2111" s="185" t="e">
        <f>VLOOKUP(RTATimings[[#This Row],[Route Code]], TrueRouteCodes[], 2, FALSE)</f>
        <v>#N/A</v>
      </c>
      <c r="H2111" s="194" t="str">
        <f>REPLACE(SUBSTITUTE(SUBSTITUTE(SUBSTITUTE(SUBSTITUTE(SUBSTITUTE(TRIM(RTATimings[[#This Row],[Dep Txt]]), ": ",":"), "a.m", "AM",1), "p.m", "PM"),"  AM"," AM"),"  PM", " PM"), 9,100,"")</f>
        <v/>
      </c>
      <c r="I2111" s="195" t="e">
        <f>TIMEVALUE(RTATimings[[#This Row],[Dep Tm Txt]])</f>
        <v>#VALUE!</v>
      </c>
      <c r="N21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12" spans="1:14" x14ac:dyDescent="0.35">
      <c r="A2112" s="113"/>
      <c r="B2112" s="119"/>
      <c r="C2112" s="119"/>
      <c r="D2112" s="185" t="e">
        <f>IF(ISBLANK(RTATimings[[#This Row],[Vehicle No.]]), VLOOKUP(RTATimings[[#This Row],[Rotation Group]], Table9[#All], 4, FALSE), VLOOKUP(RTATimings[[#This Row],[Vehicle No.]], VehLicense,2,FALSE))</f>
        <v>#N/A</v>
      </c>
      <c r="E2112" s="126"/>
      <c r="F2112" s="185" t="e">
        <f>VLOOKUP(RTATimings[[#This Row],[Route Code]], TrueRouteCodes[], 2, FALSE)</f>
        <v>#N/A</v>
      </c>
      <c r="H2112" s="194" t="str">
        <f>REPLACE(SUBSTITUTE(SUBSTITUTE(SUBSTITUTE(SUBSTITUTE(SUBSTITUTE(TRIM(RTATimings[[#This Row],[Dep Txt]]), ": ",":"), "a.m", "AM",1), "p.m", "PM"),"  AM"," AM"),"  PM", " PM"), 9,100,"")</f>
        <v/>
      </c>
      <c r="I2112" s="195" t="e">
        <f>TIMEVALUE(RTATimings[[#This Row],[Dep Tm Txt]])</f>
        <v>#VALUE!</v>
      </c>
      <c r="N21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13" spans="1:14" x14ac:dyDescent="0.35">
      <c r="A2113" s="113"/>
      <c r="B2113" s="119"/>
      <c r="C2113" s="119"/>
      <c r="D2113" s="185" t="e">
        <f>IF(ISBLANK(RTATimings[[#This Row],[Vehicle No.]]), VLOOKUP(RTATimings[[#This Row],[Rotation Group]], Table9[#All], 4, FALSE), VLOOKUP(RTATimings[[#This Row],[Vehicle No.]], VehLicense,2,FALSE))</f>
        <v>#N/A</v>
      </c>
      <c r="E2113" s="126"/>
      <c r="F2113" s="185" t="e">
        <f>VLOOKUP(RTATimings[[#This Row],[Route Code]], TrueRouteCodes[], 2, FALSE)</f>
        <v>#N/A</v>
      </c>
      <c r="H2113" s="194" t="str">
        <f>REPLACE(SUBSTITUTE(SUBSTITUTE(SUBSTITUTE(SUBSTITUTE(SUBSTITUTE(TRIM(RTATimings[[#This Row],[Dep Txt]]), ": ",":"), "a.m", "AM",1), "p.m", "PM"),"  AM"," AM"),"  PM", " PM"), 9,100,"")</f>
        <v/>
      </c>
      <c r="I2113" s="195" t="e">
        <f>TIMEVALUE(RTATimings[[#This Row],[Dep Tm Txt]])</f>
        <v>#VALUE!</v>
      </c>
      <c r="N21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14" spans="1:14" x14ac:dyDescent="0.35">
      <c r="A2114" s="113"/>
      <c r="B2114" s="119"/>
      <c r="C2114" s="119"/>
      <c r="D2114" s="185" t="e">
        <f>IF(ISBLANK(RTATimings[[#This Row],[Vehicle No.]]), VLOOKUP(RTATimings[[#This Row],[Rotation Group]], Table9[#All], 4, FALSE), VLOOKUP(RTATimings[[#This Row],[Vehicle No.]], VehLicense,2,FALSE))</f>
        <v>#N/A</v>
      </c>
      <c r="E2114" s="126"/>
      <c r="F2114" s="185" t="e">
        <f>VLOOKUP(RTATimings[[#This Row],[Route Code]], TrueRouteCodes[], 2, FALSE)</f>
        <v>#N/A</v>
      </c>
      <c r="H2114" s="194" t="str">
        <f>REPLACE(SUBSTITUTE(SUBSTITUTE(SUBSTITUTE(SUBSTITUTE(SUBSTITUTE(TRIM(RTATimings[[#This Row],[Dep Txt]]), ": ",":"), "a.m", "AM",1), "p.m", "PM"),"  AM"," AM"),"  PM", " PM"), 9,100,"")</f>
        <v/>
      </c>
      <c r="I2114" s="195" t="e">
        <f>TIMEVALUE(RTATimings[[#This Row],[Dep Tm Txt]])</f>
        <v>#VALUE!</v>
      </c>
      <c r="N21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15" spans="1:14" x14ac:dyDescent="0.35">
      <c r="A2115" s="113"/>
      <c r="B2115" s="119"/>
      <c r="C2115" s="119"/>
      <c r="D2115" s="185" t="e">
        <f>IF(ISBLANK(RTATimings[[#This Row],[Vehicle No.]]), VLOOKUP(RTATimings[[#This Row],[Rotation Group]], Table9[#All], 4, FALSE), VLOOKUP(RTATimings[[#This Row],[Vehicle No.]], VehLicense,2,FALSE))</f>
        <v>#N/A</v>
      </c>
      <c r="E2115" s="126"/>
      <c r="F2115" s="185" t="e">
        <f>VLOOKUP(RTATimings[[#This Row],[Route Code]], TrueRouteCodes[], 2, FALSE)</f>
        <v>#N/A</v>
      </c>
      <c r="H2115" s="194" t="str">
        <f>REPLACE(SUBSTITUTE(SUBSTITUTE(SUBSTITUTE(SUBSTITUTE(SUBSTITUTE(TRIM(RTATimings[[#This Row],[Dep Txt]]), ": ",":"), "a.m", "AM",1), "p.m", "PM"),"  AM"," AM"),"  PM", " PM"), 9,100,"")</f>
        <v/>
      </c>
      <c r="I2115" s="195" t="e">
        <f>TIMEVALUE(RTATimings[[#This Row],[Dep Tm Txt]])</f>
        <v>#VALUE!</v>
      </c>
      <c r="N21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16" spans="1:14" x14ac:dyDescent="0.35">
      <c r="A2116" s="113"/>
      <c r="B2116" s="119"/>
      <c r="C2116" s="119"/>
      <c r="D2116" s="185" t="e">
        <f>IF(ISBLANK(RTATimings[[#This Row],[Vehicle No.]]), VLOOKUP(RTATimings[[#This Row],[Rotation Group]], Table9[#All], 4, FALSE), VLOOKUP(RTATimings[[#This Row],[Vehicle No.]], VehLicense,2,FALSE))</f>
        <v>#N/A</v>
      </c>
      <c r="E2116" s="126"/>
      <c r="F2116" s="185" t="e">
        <f>VLOOKUP(RTATimings[[#This Row],[Route Code]], TrueRouteCodes[], 2, FALSE)</f>
        <v>#N/A</v>
      </c>
      <c r="H2116" s="194" t="str">
        <f>REPLACE(SUBSTITUTE(SUBSTITUTE(SUBSTITUTE(SUBSTITUTE(SUBSTITUTE(TRIM(RTATimings[[#This Row],[Dep Txt]]), ": ",":"), "a.m", "AM",1), "p.m", "PM"),"  AM"," AM"),"  PM", " PM"), 9,100,"")</f>
        <v/>
      </c>
      <c r="I2116" s="195" t="e">
        <f>TIMEVALUE(RTATimings[[#This Row],[Dep Tm Txt]])</f>
        <v>#VALUE!</v>
      </c>
      <c r="N21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17" spans="1:14" x14ac:dyDescent="0.35">
      <c r="A2117" s="113"/>
      <c r="B2117" s="119"/>
      <c r="C2117" s="119"/>
      <c r="D2117" s="185" t="e">
        <f>IF(ISBLANK(RTATimings[[#This Row],[Vehicle No.]]), VLOOKUP(RTATimings[[#This Row],[Rotation Group]], Table9[#All], 4, FALSE), VLOOKUP(RTATimings[[#This Row],[Vehicle No.]], VehLicense,2,FALSE))</f>
        <v>#N/A</v>
      </c>
      <c r="E2117" s="126"/>
      <c r="F2117" s="185" t="e">
        <f>VLOOKUP(RTATimings[[#This Row],[Route Code]], TrueRouteCodes[], 2, FALSE)</f>
        <v>#N/A</v>
      </c>
      <c r="H2117" s="194" t="str">
        <f>REPLACE(SUBSTITUTE(SUBSTITUTE(SUBSTITUTE(SUBSTITUTE(SUBSTITUTE(TRIM(RTATimings[[#This Row],[Dep Txt]]), ": ",":"), "a.m", "AM",1), "p.m", "PM"),"  AM"," AM"),"  PM", " PM"), 9,100,"")</f>
        <v/>
      </c>
      <c r="I2117" s="195" t="e">
        <f>TIMEVALUE(RTATimings[[#This Row],[Dep Tm Txt]])</f>
        <v>#VALUE!</v>
      </c>
      <c r="N21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18" spans="1:14" x14ac:dyDescent="0.35">
      <c r="A2118" s="113"/>
      <c r="B2118" s="119"/>
      <c r="C2118" s="119"/>
      <c r="D2118" s="185" t="e">
        <f>IF(ISBLANK(RTATimings[[#This Row],[Vehicle No.]]), VLOOKUP(RTATimings[[#This Row],[Rotation Group]], Table9[#All], 4, FALSE), VLOOKUP(RTATimings[[#This Row],[Vehicle No.]], VehLicense,2,FALSE))</f>
        <v>#N/A</v>
      </c>
      <c r="E2118" s="126"/>
      <c r="F2118" s="185" t="e">
        <f>VLOOKUP(RTATimings[[#This Row],[Route Code]], TrueRouteCodes[], 2, FALSE)</f>
        <v>#N/A</v>
      </c>
      <c r="H2118" s="194" t="str">
        <f>REPLACE(SUBSTITUTE(SUBSTITUTE(SUBSTITUTE(SUBSTITUTE(SUBSTITUTE(TRIM(RTATimings[[#This Row],[Dep Txt]]), ": ",":"), "a.m", "AM",1), "p.m", "PM"),"  AM"," AM"),"  PM", " PM"), 9,100,"")</f>
        <v/>
      </c>
      <c r="I2118" s="195" t="e">
        <f>TIMEVALUE(RTATimings[[#This Row],[Dep Tm Txt]])</f>
        <v>#VALUE!</v>
      </c>
      <c r="N21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19" spans="1:14" x14ac:dyDescent="0.35">
      <c r="A2119" s="113"/>
      <c r="B2119" s="119"/>
      <c r="C2119" s="119"/>
      <c r="D2119" s="185" t="e">
        <f>IF(ISBLANK(RTATimings[[#This Row],[Vehicle No.]]), VLOOKUP(RTATimings[[#This Row],[Rotation Group]], Table9[#All], 4, FALSE), VLOOKUP(RTATimings[[#This Row],[Vehicle No.]], VehLicense,2,FALSE))</f>
        <v>#N/A</v>
      </c>
      <c r="E2119" s="126"/>
      <c r="F2119" s="185" t="e">
        <f>VLOOKUP(RTATimings[[#This Row],[Route Code]], TrueRouteCodes[], 2, FALSE)</f>
        <v>#N/A</v>
      </c>
      <c r="H2119" s="194" t="str">
        <f>REPLACE(SUBSTITUTE(SUBSTITUTE(SUBSTITUTE(SUBSTITUTE(SUBSTITUTE(TRIM(RTATimings[[#This Row],[Dep Txt]]), ": ",":"), "a.m", "AM",1), "p.m", "PM"),"  AM"," AM"),"  PM", " PM"), 9,100,"")</f>
        <v/>
      </c>
      <c r="I2119" s="195" t="e">
        <f>TIMEVALUE(RTATimings[[#This Row],[Dep Tm Txt]])</f>
        <v>#VALUE!</v>
      </c>
      <c r="N21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20" spans="1:14" x14ac:dyDescent="0.35">
      <c r="A2120" s="113"/>
      <c r="B2120" s="119"/>
      <c r="C2120" s="119"/>
      <c r="D2120" s="185" t="e">
        <f>IF(ISBLANK(RTATimings[[#This Row],[Vehicle No.]]), VLOOKUP(RTATimings[[#This Row],[Rotation Group]], Table9[#All], 4, FALSE), VLOOKUP(RTATimings[[#This Row],[Vehicle No.]], VehLicense,2,FALSE))</f>
        <v>#N/A</v>
      </c>
      <c r="E2120" s="126"/>
      <c r="F2120" s="185" t="e">
        <f>VLOOKUP(RTATimings[[#This Row],[Route Code]], TrueRouteCodes[], 2, FALSE)</f>
        <v>#N/A</v>
      </c>
      <c r="H2120" s="194" t="str">
        <f>REPLACE(SUBSTITUTE(SUBSTITUTE(SUBSTITUTE(SUBSTITUTE(SUBSTITUTE(TRIM(RTATimings[[#This Row],[Dep Txt]]), ": ",":"), "a.m", "AM",1), "p.m", "PM"),"  AM"," AM"),"  PM", " PM"), 9,100,"")</f>
        <v/>
      </c>
      <c r="I2120" s="195" t="e">
        <f>TIMEVALUE(RTATimings[[#This Row],[Dep Tm Txt]])</f>
        <v>#VALUE!</v>
      </c>
      <c r="N21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21" spans="1:14" x14ac:dyDescent="0.35">
      <c r="A2121" s="113"/>
      <c r="B2121" s="119"/>
      <c r="C2121" s="119"/>
      <c r="D2121" s="185" t="e">
        <f>IF(ISBLANK(RTATimings[[#This Row],[Vehicle No.]]), VLOOKUP(RTATimings[[#This Row],[Rotation Group]], Table9[#All], 4, FALSE), VLOOKUP(RTATimings[[#This Row],[Vehicle No.]], VehLicense,2,FALSE))</f>
        <v>#N/A</v>
      </c>
      <c r="E2121" s="126"/>
      <c r="F2121" s="185" t="e">
        <f>VLOOKUP(RTATimings[[#This Row],[Route Code]], TrueRouteCodes[], 2, FALSE)</f>
        <v>#N/A</v>
      </c>
      <c r="H2121" s="194" t="str">
        <f>REPLACE(SUBSTITUTE(SUBSTITUTE(SUBSTITUTE(SUBSTITUTE(SUBSTITUTE(TRIM(RTATimings[[#This Row],[Dep Txt]]), ": ",":"), "a.m", "AM",1), "p.m", "PM"),"  AM"," AM"),"  PM", " PM"), 9,100,"")</f>
        <v/>
      </c>
      <c r="I2121" s="195" t="e">
        <f>TIMEVALUE(RTATimings[[#This Row],[Dep Tm Txt]])</f>
        <v>#VALUE!</v>
      </c>
      <c r="N21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22" spans="1:14" x14ac:dyDescent="0.35">
      <c r="A2122" s="113"/>
      <c r="B2122" s="119"/>
      <c r="C2122" s="119"/>
      <c r="D2122" s="185" t="e">
        <f>IF(ISBLANK(RTATimings[[#This Row],[Vehicle No.]]), VLOOKUP(RTATimings[[#This Row],[Rotation Group]], Table9[#All], 4, FALSE), VLOOKUP(RTATimings[[#This Row],[Vehicle No.]], VehLicense,2,FALSE))</f>
        <v>#N/A</v>
      </c>
      <c r="E2122" s="126"/>
      <c r="F2122" s="185" t="e">
        <f>VLOOKUP(RTATimings[[#This Row],[Route Code]], TrueRouteCodes[], 2, FALSE)</f>
        <v>#N/A</v>
      </c>
      <c r="H2122" s="194" t="str">
        <f>REPLACE(SUBSTITUTE(SUBSTITUTE(SUBSTITUTE(SUBSTITUTE(SUBSTITUTE(TRIM(RTATimings[[#This Row],[Dep Txt]]), ": ",":"), "a.m", "AM",1), "p.m", "PM"),"  AM"," AM"),"  PM", " PM"), 9,100,"")</f>
        <v/>
      </c>
      <c r="I2122" s="195" t="e">
        <f>TIMEVALUE(RTATimings[[#This Row],[Dep Tm Txt]])</f>
        <v>#VALUE!</v>
      </c>
      <c r="N21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23" spans="1:14" x14ac:dyDescent="0.35">
      <c r="A2123" s="113"/>
      <c r="B2123" s="119"/>
      <c r="C2123" s="119"/>
      <c r="D2123" s="185" t="e">
        <f>IF(ISBLANK(RTATimings[[#This Row],[Vehicle No.]]), VLOOKUP(RTATimings[[#This Row],[Rotation Group]], Table9[#All], 4, FALSE), VLOOKUP(RTATimings[[#This Row],[Vehicle No.]], VehLicense,2,FALSE))</f>
        <v>#N/A</v>
      </c>
      <c r="E2123" s="126"/>
      <c r="F2123" s="185" t="e">
        <f>VLOOKUP(RTATimings[[#This Row],[Route Code]], TrueRouteCodes[], 2, FALSE)</f>
        <v>#N/A</v>
      </c>
      <c r="H2123" s="194" t="str">
        <f>REPLACE(SUBSTITUTE(SUBSTITUTE(SUBSTITUTE(SUBSTITUTE(SUBSTITUTE(TRIM(RTATimings[[#This Row],[Dep Txt]]), ": ",":"), "a.m", "AM",1), "p.m", "PM"),"  AM"," AM"),"  PM", " PM"), 9,100,"")</f>
        <v/>
      </c>
      <c r="I2123" s="195" t="e">
        <f>TIMEVALUE(RTATimings[[#This Row],[Dep Tm Txt]])</f>
        <v>#VALUE!</v>
      </c>
      <c r="N21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24" spans="1:14" x14ac:dyDescent="0.35">
      <c r="A2124" s="113"/>
      <c r="B2124" s="119"/>
      <c r="C2124" s="119"/>
      <c r="D2124" s="185" t="e">
        <f>IF(ISBLANK(RTATimings[[#This Row],[Vehicle No.]]), VLOOKUP(RTATimings[[#This Row],[Rotation Group]], Table9[#All], 4, FALSE), VLOOKUP(RTATimings[[#This Row],[Vehicle No.]], VehLicense,2,FALSE))</f>
        <v>#N/A</v>
      </c>
      <c r="E2124" s="126"/>
      <c r="F2124" s="185" t="e">
        <f>VLOOKUP(RTATimings[[#This Row],[Route Code]], TrueRouteCodes[], 2, FALSE)</f>
        <v>#N/A</v>
      </c>
      <c r="H2124" s="194" t="str">
        <f>REPLACE(SUBSTITUTE(SUBSTITUTE(SUBSTITUTE(SUBSTITUTE(SUBSTITUTE(TRIM(RTATimings[[#This Row],[Dep Txt]]), ": ",":"), "a.m", "AM",1), "p.m", "PM"),"  AM"," AM"),"  PM", " PM"), 9,100,"")</f>
        <v/>
      </c>
      <c r="I2124" s="195" t="e">
        <f>TIMEVALUE(RTATimings[[#This Row],[Dep Tm Txt]])</f>
        <v>#VALUE!</v>
      </c>
      <c r="N21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25" spans="1:14" x14ac:dyDescent="0.35">
      <c r="A2125" s="113"/>
      <c r="B2125" s="119"/>
      <c r="C2125" s="119"/>
      <c r="D2125" s="185" t="e">
        <f>IF(ISBLANK(RTATimings[[#This Row],[Vehicle No.]]), VLOOKUP(RTATimings[[#This Row],[Rotation Group]], Table9[#All], 4, FALSE), VLOOKUP(RTATimings[[#This Row],[Vehicle No.]], VehLicense,2,FALSE))</f>
        <v>#N/A</v>
      </c>
      <c r="E2125" s="126"/>
      <c r="F2125" s="185" t="e">
        <f>VLOOKUP(RTATimings[[#This Row],[Route Code]], TrueRouteCodes[], 2, FALSE)</f>
        <v>#N/A</v>
      </c>
      <c r="H2125" s="194" t="str">
        <f>REPLACE(SUBSTITUTE(SUBSTITUTE(SUBSTITUTE(SUBSTITUTE(SUBSTITUTE(TRIM(RTATimings[[#This Row],[Dep Txt]]), ": ",":"), "a.m", "AM",1), "p.m", "PM"),"  AM"," AM"),"  PM", " PM"), 9,100,"")</f>
        <v/>
      </c>
      <c r="I2125" s="195" t="e">
        <f>TIMEVALUE(RTATimings[[#This Row],[Dep Tm Txt]])</f>
        <v>#VALUE!</v>
      </c>
      <c r="N21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26" spans="1:14" x14ac:dyDescent="0.35">
      <c r="A2126" s="113"/>
      <c r="B2126" s="119"/>
      <c r="C2126" s="119"/>
      <c r="D2126" s="185" t="e">
        <f>IF(ISBLANK(RTATimings[[#This Row],[Vehicle No.]]), VLOOKUP(RTATimings[[#This Row],[Rotation Group]], Table9[#All], 4, FALSE), VLOOKUP(RTATimings[[#This Row],[Vehicle No.]], VehLicense,2,FALSE))</f>
        <v>#N/A</v>
      </c>
      <c r="E2126" s="126"/>
      <c r="F2126" s="185" t="e">
        <f>VLOOKUP(RTATimings[[#This Row],[Route Code]], TrueRouteCodes[], 2, FALSE)</f>
        <v>#N/A</v>
      </c>
      <c r="H2126" s="194" t="str">
        <f>REPLACE(SUBSTITUTE(SUBSTITUTE(SUBSTITUTE(SUBSTITUTE(SUBSTITUTE(TRIM(RTATimings[[#This Row],[Dep Txt]]), ": ",":"), "a.m", "AM",1), "p.m", "PM"),"  AM"," AM"),"  PM", " PM"), 9,100,"")</f>
        <v/>
      </c>
      <c r="I2126" s="195" t="e">
        <f>TIMEVALUE(RTATimings[[#This Row],[Dep Tm Txt]])</f>
        <v>#VALUE!</v>
      </c>
      <c r="N21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27" spans="1:14" x14ac:dyDescent="0.35">
      <c r="A2127" s="113"/>
      <c r="B2127" s="119"/>
      <c r="C2127" s="119"/>
      <c r="D2127" s="185" t="e">
        <f>IF(ISBLANK(RTATimings[[#This Row],[Vehicle No.]]), VLOOKUP(RTATimings[[#This Row],[Rotation Group]], Table9[#All], 4, FALSE), VLOOKUP(RTATimings[[#This Row],[Vehicle No.]], VehLicense,2,FALSE))</f>
        <v>#N/A</v>
      </c>
      <c r="E2127" s="126"/>
      <c r="F2127" s="185" t="e">
        <f>VLOOKUP(RTATimings[[#This Row],[Route Code]], TrueRouteCodes[], 2, FALSE)</f>
        <v>#N/A</v>
      </c>
      <c r="H2127" s="194" t="str">
        <f>REPLACE(SUBSTITUTE(SUBSTITUTE(SUBSTITUTE(SUBSTITUTE(SUBSTITUTE(TRIM(RTATimings[[#This Row],[Dep Txt]]), ": ",":"), "a.m", "AM",1), "p.m", "PM"),"  AM"," AM"),"  PM", " PM"), 9,100,"")</f>
        <v/>
      </c>
      <c r="I2127" s="195" t="e">
        <f>TIMEVALUE(RTATimings[[#This Row],[Dep Tm Txt]])</f>
        <v>#VALUE!</v>
      </c>
      <c r="N21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28" spans="1:14" x14ac:dyDescent="0.35">
      <c r="A2128" s="113"/>
      <c r="B2128" s="119"/>
      <c r="C2128" s="119"/>
      <c r="D2128" s="185" t="e">
        <f>IF(ISBLANK(RTATimings[[#This Row],[Vehicle No.]]), VLOOKUP(RTATimings[[#This Row],[Rotation Group]], Table9[#All], 4, FALSE), VLOOKUP(RTATimings[[#This Row],[Vehicle No.]], VehLicense,2,FALSE))</f>
        <v>#N/A</v>
      </c>
      <c r="E2128" s="126"/>
      <c r="F2128" s="185" t="e">
        <f>VLOOKUP(RTATimings[[#This Row],[Route Code]], TrueRouteCodes[], 2, FALSE)</f>
        <v>#N/A</v>
      </c>
      <c r="H2128" s="194" t="str">
        <f>REPLACE(SUBSTITUTE(SUBSTITUTE(SUBSTITUTE(SUBSTITUTE(SUBSTITUTE(TRIM(RTATimings[[#This Row],[Dep Txt]]), ": ",":"), "a.m", "AM",1), "p.m", "PM"),"  AM"," AM"),"  PM", " PM"), 9,100,"")</f>
        <v/>
      </c>
      <c r="I2128" s="195" t="e">
        <f>TIMEVALUE(RTATimings[[#This Row],[Dep Tm Txt]])</f>
        <v>#VALUE!</v>
      </c>
      <c r="N21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29" spans="1:14" x14ac:dyDescent="0.35">
      <c r="A2129" s="113"/>
      <c r="B2129" s="119"/>
      <c r="C2129" s="119"/>
      <c r="D2129" s="185" t="e">
        <f>IF(ISBLANK(RTATimings[[#This Row],[Vehicle No.]]), VLOOKUP(RTATimings[[#This Row],[Rotation Group]], Table9[#All], 4, FALSE), VLOOKUP(RTATimings[[#This Row],[Vehicle No.]], VehLicense,2,FALSE))</f>
        <v>#N/A</v>
      </c>
      <c r="E2129" s="126"/>
      <c r="F2129" s="185" t="e">
        <f>VLOOKUP(RTATimings[[#This Row],[Route Code]], TrueRouteCodes[], 2, FALSE)</f>
        <v>#N/A</v>
      </c>
      <c r="H2129" s="194" t="str">
        <f>REPLACE(SUBSTITUTE(SUBSTITUTE(SUBSTITUTE(SUBSTITUTE(SUBSTITUTE(TRIM(RTATimings[[#This Row],[Dep Txt]]), ": ",":"), "a.m", "AM",1), "p.m", "PM"),"  AM"," AM"),"  PM", " PM"), 9,100,"")</f>
        <v/>
      </c>
      <c r="I2129" s="195" t="e">
        <f>TIMEVALUE(RTATimings[[#This Row],[Dep Tm Txt]])</f>
        <v>#VALUE!</v>
      </c>
      <c r="N21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30" spans="1:14" x14ac:dyDescent="0.35">
      <c r="A2130" s="113"/>
      <c r="B2130" s="119"/>
      <c r="C2130" s="119"/>
      <c r="D2130" s="185" t="e">
        <f>IF(ISBLANK(RTATimings[[#This Row],[Vehicle No.]]), VLOOKUP(RTATimings[[#This Row],[Rotation Group]], Table9[#All], 4, FALSE), VLOOKUP(RTATimings[[#This Row],[Vehicle No.]], VehLicense,2,FALSE))</f>
        <v>#N/A</v>
      </c>
      <c r="E2130" s="126"/>
      <c r="F2130" s="185" t="e">
        <f>VLOOKUP(RTATimings[[#This Row],[Route Code]], TrueRouteCodes[], 2, FALSE)</f>
        <v>#N/A</v>
      </c>
      <c r="H2130" s="194" t="str">
        <f>REPLACE(SUBSTITUTE(SUBSTITUTE(SUBSTITUTE(SUBSTITUTE(SUBSTITUTE(TRIM(RTATimings[[#This Row],[Dep Txt]]), ": ",":"), "a.m", "AM",1), "p.m", "PM"),"  AM"," AM"),"  PM", " PM"), 9,100,"")</f>
        <v/>
      </c>
      <c r="I2130" s="195" t="e">
        <f>TIMEVALUE(RTATimings[[#This Row],[Dep Tm Txt]])</f>
        <v>#VALUE!</v>
      </c>
      <c r="N21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31" spans="1:14" x14ac:dyDescent="0.35">
      <c r="A2131" s="113"/>
      <c r="B2131" s="119"/>
      <c r="C2131" s="119"/>
      <c r="D2131" s="185" t="e">
        <f>IF(ISBLANK(RTATimings[[#This Row],[Vehicle No.]]), VLOOKUP(RTATimings[[#This Row],[Rotation Group]], Table9[#All], 4, FALSE), VLOOKUP(RTATimings[[#This Row],[Vehicle No.]], VehLicense,2,FALSE))</f>
        <v>#N/A</v>
      </c>
      <c r="E2131" s="126"/>
      <c r="F2131" s="185" t="e">
        <f>VLOOKUP(RTATimings[[#This Row],[Route Code]], TrueRouteCodes[], 2, FALSE)</f>
        <v>#N/A</v>
      </c>
      <c r="H2131" s="194" t="str">
        <f>REPLACE(SUBSTITUTE(SUBSTITUTE(SUBSTITUTE(SUBSTITUTE(SUBSTITUTE(TRIM(RTATimings[[#This Row],[Dep Txt]]), ": ",":"), "a.m", "AM",1), "p.m", "PM"),"  AM"," AM"),"  PM", " PM"), 9,100,"")</f>
        <v/>
      </c>
      <c r="I2131" s="195" t="e">
        <f>TIMEVALUE(RTATimings[[#This Row],[Dep Tm Txt]])</f>
        <v>#VALUE!</v>
      </c>
      <c r="N21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32" spans="1:14" x14ac:dyDescent="0.35">
      <c r="A2132" s="113"/>
      <c r="B2132" s="119"/>
      <c r="C2132" s="119"/>
      <c r="D2132" s="185" t="e">
        <f>IF(ISBLANK(RTATimings[[#This Row],[Vehicle No.]]), VLOOKUP(RTATimings[[#This Row],[Rotation Group]], Table9[#All], 4, FALSE), VLOOKUP(RTATimings[[#This Row],[Vehicle No.]], VehLicense,2,FALSE))</f>
        <v>#N/A</v>
      </c>
      <c r="E2132" s="126"/>
      <c r="F2132" s="185" t="e">
        <f>VLOOKUP(RTATimings[[#This Row],[Route Code]], TrueRouteCodes[], 2, FALSE)</f>
        <v>#N/A</v>
      </c>
      <c r="H2132" s="194" t="str">
        <f>REPLACE(SUBSTITUTE(SUBSTITUTE(SUBSTITUTE(SUBSTITUTE(SUBSTITUTE(TRIM(RTATimings[[#This Row],[Dep Txt]]), ": ",":"), "a.m", "AM",1), "p.m", "PM"),"  AM"," AM"),"  PM", " PM"), 9,100,"")</f>
        <v/>
      </c>
      <c r="I2132" s="195" t="e">
        <f>TIMEVALUE(RTATimings[[#This Row],[Dep Tm Txt]])</f>
        <v>#VALUE!</v>
      </c>
      <c r="N21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33" spans="1:14" x14ac:dyDescent="0.35">
      <c r="A2133" s="113"/>
      <c r="B2133" s="119"/>
      <c r="C2133" s="119"/>
      <c r="D2133" s="185" t="e">
        <f>IF(ISBLANK(RTATimings[[#This Row],[Vehicle No.]]), VLOOKUP(RTATimings[[#This Row],[Rotation Group]], Table9[#All], 4, FALSE), VLOOKUP(RTATimings[[#This Row],[Vehicle No.]], VehLicense,2,FALSE))</f>
        <v>#N/A</v>
      </c>
      <c r="E2133" s="126"/>
      <c r="F2133" s="185" t="e">
        <f>VLOOKUP(RTATimings[[#This Row],[Route Code]], TrueRouteCodes[], 2, FALSE)</f>
        <v>#N/A</v>
      </c>
      <c r="H2133" s="194" t="str">
        <f>REPLACE(SUBSTITUTE(SUBSTITUTE(SUBSTITUTE(SUBSTITUTE(SUBSTITUTE(TRIM(RTATimings[[#This Row],[Dep Txt]]), ": ",":"), "a.m", "AM",1), "p.m", "PM"),"  AM"," AM"),"  PM", " PM"), 9,100,"")</f>
        <v/>
      </c>
      <c r="I2133" s="195" t="e">
        <f>TIMEVALUE(RTATimings[[#This Row],[Dep Tm Txt]])</f>
        <v>#VALUE!</v>
      </c>
      <c r="N21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34" spans="1:14" x14ac:dyDescent="0.35">
      <c r="A2134" s="113"/>
      <c r="B2134" s="119"/>
      <c r="C2134" s="119"/>
      <c r="D2134" s="185" t="e">
        <f>IF(ISBLANK(RTATimings[[#This Row],[Vehicle No.]]), VLOOKUP(RTATimings[[#This Row],[Rotation Group]], Table9[#All], 4, FALSE), VLOOKUP(RTATimings[[#This Row],[Vehicle No.]], VehLicense,2,FALSE))</f>
        <v>#N/A</v>
      </c>
      <c r="E2134" s="126"/>
      <c r="F2134" s="185" t="e">
        <f>VLOOKUP(RTATimings[[#This Row],[Route Code]], TrueRouteCodes[], 2, FALSE)</f>
        <v>#N/A</v>
      </c>
      <c r="H2134" s="194" t="str">
        <f>REPLACE(SUBSTITUTE(SUBSTITUTE(SUBSTITUTE(SUBSTITUTE(SUBSTITUTE(TRIM(RTATimings[[#This Row],[Dep Txt]]), ": ",":"), "a.m", "AM",1), "p.m", "PM"),"  AM"," AM"),"  PM", " PM"), 9,100,"")</f>
        <v/>
      </c>
      <c r="I2134" s="195" t="e">
        <f>TIMEVALUE(RTATimings[[#This Row],[Dep Tm Txt]])</f>
        <v>#VALUE!</v>
      </c>
      <c r="N21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35" spans="1:14" x14ac:dyDescent="0.35">
      <c r="A2135" s="113"/>
      <c r="B2135" s="119"/>
      <c r="C2135" s="119"/>
      <c r="D2135" s="185" t="e">
        <f>IF(ISBLANK(RTATimings[[#This Row],[Vehicle No.]]), VLOOKUP(RTATimings[[#This Row],[Rotation Group]], Table9[#All], 4, FALSE), VLOOKUP(RTATimings[[#This Row],[Vehicle No.]], VehLicense,2,FALSE))</f>
        <v>#N/A</v>
      </c>
      <c r="E2135" s="126"/>
      <c r="F2135" s="185" t="e">
        <f>VLOOKUP(RTATimings[[#This Row],[Route Code]], TrueRouteCodes[], 2, FALSE)</f>
        <v>#N/A</v>
      </c>
      <c r="H2135" s="194" t="str">
        <f>REPLACE(SUBSTITUTE(SUBSTITUTE(SUBSTITUTE(SUBSTITUTE(SUBSTITUTE(TRIM(RTATimings[[#This Row],[Dep Txt]]), ": ",":"), "a.m", "AM",1), "p.m", "PM"),"  AM"," AM"),"  PM", " PM"), 9,100,"")</f>
        <v/>
      </c>
      <c r="I2135" s="195" t="e">
        <f>TIMEVALUE(RTATimings[[#This Row],[Dep Tm Txt]])</f>
        <v>#VALUE!</v>
      </c>
      <c r="N21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36" spans="1:14" x14ac:dyDescent="0.35">
      <c r="A2136" s="113"/>
      <c r="B2136" s="119"/>
      <c r="C2136" s="119"/>
      <c r="D2136" s="185" t="e">
        <f>IF(ISBLANK(RTATimings[[#This Row],[Vehicle No.]]), VLOOKUP(RTATimings[[#This Row],[Rotation Group]], Table9[#All], 4, FALSE), VLOOKUP(RTATimings[[#This Row],[Vehicle No.]], VehLicense,2,FALSE))</f>
        <v>#N/A</v>
      </c>
      <c r="E2136" s="126"/>
      <c r="F2136" s="185" t="e">
        <f>VLOOKUP(RTATimings[[#This Row],[Route Code]], TrueRouteCodes[], 2, FALSE)</f>
        <v>#N/A</v>
      </c>
      <c r="H2136" s="194" t="str">
        <f>REPLACE(SUBSTITUTE(SUBSTITUTE(SUBSTITUTE(SUBSTITUTE(SUBSTITUTE(TRIM(RTATimings[[#This Row],[Dep Txt]]), ": ",":"), "a.m", "AM",1), "p.m", "PM"),"  AM"," AM"),"  PM", " PM"), 9,100,"")</f>
        <v/>
      </c>
      <c r="I2136" s="195" t="e">
        <f>TIMEVALUE(RTATimings[[#This Row],[Dep Tm Txt]])</f>
        <v>#VALUE!</v>
      </c>
      <c r="N21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37" spans="1:14" x14ac:dyDescent="0.35">
      <c r="A2137" s="113"/>
      <c r="B2137" s="119"/>
      <c r="C2137" s="119"/>
      <c r="D2137" s="185" t="e">
        <f>IF(ISBLANK(RTATimings[[#This Row],[Vehicle No.]]), VLOOKUP(RTATimings[[#This Row],[Rotation Group]], Table9[#All], 4, FALSE), VLOOKUP(RTATimings[[#This Row],[Vehicle No.]], VehLicense,2,FALSE))</f>
        <v>#N/A</v>
      </c>
      <c r="E2137" s="126"/>
      <c r="F2137" s="185" t="e">
        <f>VLOOKUP(RTATimings[[#This Row],[Route Code]], TrueRouteCodes[], 2, FALSE)</f>
        <v>#N/A</v>
      </c>
      <c r="H2137" s="194" t="str">
        <f>REPLACE(SUBSTITUTE(SUBSTITUTE(SUBSTITUTE(SUBSTITUTE(SUBSTITUTE(TRIM(RTATimings[[#This Row],[Dep Txt]]), ": ",":"), "a.m", "AM",1), "p.m", "PM"),"  AM"," AM"),"  PM", " PM"), 9,100,"")</f>
        <v/>
      </c>
      <c r="I2137" s="195" t="e">
        <f>TIMEVALUE(RTATimings[[#This Row],[Dep Tm Txt]])</f>
        <v>#VALUE!</v>
      </c>
      <c r="N21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38" spans="1:14" x14ac:dyDescent="0.35">
      <c r="A2138" s="113"/>
      <c r="B2138" s="119"/>
      <c r="C2138" s="119"/>
      <c r="D2138" s="185" t="e">
        <f>IF(ISBLANK(RTATimings[[#This Row],[Vehicle No.]]), VLOOKUP(RTATimings[[#This Row],[Rotation Group]], Table9[#All], 4, FALSE), VLOOKUP(RTATimings[[#This Row],[Vehicle No.]], VehLicense,2,FALSE))</f>
        <v>#N/A</v>
      </c>
      <c r="E2138" s="126"/>
      <c r="F2138" s="185" t="e">
        <f>VLOOKUP(RTATimings[[#This Row],[Route Code]], TrueRouteCodes[], 2, FALSE)</f>
        <v>#N/A</v>
      </c>
      <c r="H2138" s="194" t="str">
        <f>REPLACE(SUBSTITUTE(SUBSTITUTE(SUBSTITUTE(SUBSTITUTE(SUBSTITUTE(TRIM(RTATimings[[#This Row],[Dep Txt]]), ": ",":"), "a.m", "AM",1), "p.m", "PM"),"  AM"," AM"),"  PM", " PM"), 9,100,"")</f>
        <v/>
      </c>
      <c r="I2138" s="195" t="e">
        <f>TIMEVALUE(RTATimings[[#This Row],[Dep Tm Txt]])</f>
        <v>#VALUE!</v>
      </c>
      <c r="N21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39" spans="1:14" x14ac:dyDescent="0.35">
      <c r="A2139" s="113"/>
      <c r="B2139" s="119"/>
      <c r="C2139" s="119"/>
      <c r="D2139" s="185" t="e">
        <f>IF(ISBLANK(RTATimings[[#This Row],[Vehicle No.]]), VLOOKUP(RTATimings[[#This Row],[Rotation Group]], Table9[#All], 4, FALSE), VLOOKUP(RTATimings[[#This Row],[Vehicle No.]], VehLicense,2,FALSE))</f>
        <v>#N/A</v>
      </c>
      <c r="E2139" s="126"/>
      <c r="F2139" s="185" t="e">
        <f>VLOOKUP(RTATimings[[#This Row],[Route Code]], TrueRouteCodes[], 2, FALSE)</f>
        <v>#N/A</v>
      </c>
      <c r="H2139" s="194" t="str">
        <f>REPLACE(SUBSTITUTE(SUBSTITUTE(SUBSTITUTE(SUBSTITUTE(SUBSTITUTE(TRIM(RTATimings[[#This Row],[Dep Txt]]), ": ",":"), "a.m", "AM",1), "p.m", "PM"),"  AM"," AM"),"  PM", " PM"), 9,100,"")</f>
        <v/>
      </c>
      <c r="I2139" s="195" t="e">
        <f>TIMEVALUE(RTATimings[[#This Row],[Dep Tm Txt]])</f>
        <v>#VALUE!</v>
      </c>
      <c r="N21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40" spans="1:14" x14ac:dyDescent="0.35">
      <c r="A2140" s="113"/>
      <c r="B2140" s="119"/>
      <c r="C2140" s="119"/>
      <c r="D2140" s="185" t="e">
        <f>IF(ISBLANK(RTATimings[[#This Row],[Vehicle No.]]), VLOOKUP(RTATimings[[#This Row],[Rotation Group]], Table9[#All], 4, FALSE), VLOOKUP(RTATimings[[#This Row],[Vehicle No.]], VehLicense,2,FALSE))</f>
        <v>#N/A</v>
      </c>
      <c r="E2140" s="126"/>
      <c r="F2140" s="185" t="e">
        <f>VLOOKUP(RTATimings[[#This Row],[Route Code]], TrueRouteCodes[], 2, FALSE)</f>
        <v>#N/A</v>
      </c>
      <c r="H2140" s="194" t="str">
        <f>REPLACE(SUBSTITUTE(SUBSTITUTE(SUBSTITUTE(SUBSTITUTE(SUBSTITUTE(TRIM(RTATimings[[#This Row],[Dep Txt]]), ": ",":"), "a.m", "AM",1), "p.m", "PM"),"  AM"," AM"),"  PM", " PM"), 9,100,"")</f>
        <v/>
      </c>
      <c r="I2140" s="195" t="e">
        <f>TIMEVALUE(RTATimings[[#This Row],[Dep Tm Txt]])</f>
        <v>#VALUE!</v>
      </c>
      <c r="N21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41" spans="1:14" x14ac:dyDescent="0.35">
      <c r="A2141" s="113"/>
      <c r="B2141" s="119"/>
      <c r="C2141" s="119"/>
      <c r="D2141" s="185" t="e">
        <f>IF(ISBLANK(RTATimings[[#This Row],[Vehicle No.]]), VLOOKUP(RTATimings[[#This Row],[Rotation Group]], Table9[#All], 4, FALSE), VLOOKUP(RTATimings[[#This Row],[Vehicle No.]], VehLicense,2,FALSE))</f>
        <v>#N/A</v>
      </c>
      <c r="E2141" s="126"/>
      <c r="F2141" s="185" t="e">
        <f>VLOOKUP(RTATimings[[#This Row],[Route Code]], TrueRouteCodes[], 2, FALSE)</f>
        <v>#N/A</v>
      </c>
      <c r="H2141" s="194" t="str">
        <f>REPLACE(SUBSTITUTE(SUBSTITUTE(SUBSTITUTE(SUBSTITUTE(SUBSTITUTE(TRIM(RTATimings[[#This Row],[Dep Txt]]), ": ",":"), "a.m", "AM",1), "p.m", "PM"),"  AM"," AM"),"  PM", " PM"), 9,100,"")</f>
        <v/>
      </c>
      <c r="I2141" s="195" t="e">
        <f>TIMEVALUE(RTATimings[[#This Row],[Dep Tm Txt]])</f>
        <v>#VALUE!</v>
      </c>
      <c r="N21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42" spans="1:14" x14ac:dyDescent="0.35">
      <c r="A2142" s="113"/>
      <c r="B2142" s="119"/>
      <c r="C2142" s="119"/>
      <c r="D2142" s="185" t="e">
        <f>IF(ISBLANK(RTATimings[[#This Row],[Vehicle No.]]), VLOOKUP(RTATimings[[#This Row],[Rotation Group]], Table9[#All], 4, FALSE), VLOOKUP(RTATimings[[#This Row],[Vehicle No.]], VehLicense,2,FALSE))</f>
        <v>#N/A</v>
      </c>
      <c r="E2142" s="126"/>
      <c r="F2142" s="185" t="e">
        <f>VLOOKUP(RTATimings[[#This Row],[Route Code]], TrueRouteCodes[], 2, FALSE)</f>
        <v>#N/A</v>
      </c>
      <c r="H2142" s="194" t="str">
        <f>REPLACE(SUBSTITUTE(SUBSTITUTE(SUBSTITUTE(SUBSTITUTE(SUBSTITUTE(TRIM(RTATimings[[#This Row],[Dep Txt]]), ": ",":"), "a.m", "AM",1), "p.m", "PM"),"  AM"," AM"),"  PM", " PM"), 9,100,"")</f>
        <v/>
      </c>
      <c r="I2142" s="195" t="e">
        <f>TIMEVALUE(RTATimings[[#This Row],[Dep Tm Txt]])</f>
        <v>#VALUE!</v>
      </c>
      <c r="N21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43" spans="1:14" x14ac:dyDescent="0.35">
      <c r="A2143" s="113"/>
      <c r="B2143" s="119"/>
      <c r="C2143" s="119"/>
      <c r="D2143" s="185" t="e">
        <f>IF(ISBLANK(RTATimings[[#This Row],[Vehicle No.]]), VLOOKUP(RTATimings[[#This Row],[Rotation Group]], Table9[#All], 4, FALSE), VLOOKUP(RTATimings[[#This Row],[Vehicle No.]], VehLicense,2,FALSE))</f>
        <v>#N/A</v>
      </c>
      <c r="E2143" s="126"/>
      <c r="F2143" s="185" t="e">
        <f>VLOOKUP(RTATimings[[#This Row],[Route Code]], TrueRouteCodes[], 2, FALSE)</f>
        <v>#N/A</v>
      </c>
      <c r="H2143" s="194" t="str">
        <f>REPLACE(SUBSTITUTE(SUBSTITUTE(SUBSTITUTE(SUBSTITUTE(SUBSTITUTE(TRIM(RTATimings[[#This Row],[Dep Txt]]), ": ",":"), "a.m", "AM",1), "p.m", "PM"),"  AM"," AM"),"  PM", " PM"), 9,100,"")</f>
        <v/>
      </c>
      <c r="I2143" s="195" t="e">
        <f>TIMEVALUE(RTATimings[[#This Row],[Dep Tm Txt]])</f>
        <v>#VALUE!</v>
      </c>
      <c r="N21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44" spans="1:14" x14ac:dyDescent="0.35">
      <c r="A2144" s="113"/>
      <c r="B2144" s="119"/>
      <c r="C2144" s="119"/>
      <c r="D2144" s="185" t="e">
        <f>IF(ISBLANK(RTATimings[[#This Row],[Vehicle No.]]), VLOOKUP(RTATimings[[#This Row],[Rotation Group]], Table9[#All], 4, FALSE), VLOOKUP(RTATimings[[#This Row],[Vehicle No.]], VehLicense,2,FALSE))</f>
        <v>#N/A</v>
      </c>
      <c r="E2144" s="126"/>
      <c r="F2144" s="185" t="e">
        <f>VLOOKUP(RTATimings[[#This Row],[Route Code]], TrueRouteCodes[], 2, FALSE)</f>
        <v>#N/A</v>
      </c>
      <c r="H2144" s="194" t="str">
        <f>REPLACE(SUBSTITUTE(SUBSTITUTE(SUBSTITUTE(SUBSTITUTE(SUBSTITUTE(TRIM(RTATimings[[#This Row],[Dep Txt]]), ": ",":"), "a.m", "AM",1), "p.m", "PM"),"  AM"," AM"),"  PM", " PM"), 9,100,"")</f>
        <v/>
      </c>
      <c r="I2144" s="195" t="e">
        <f>TIMEVALUE(RTATimings[[#This Row],[Dep Tm Txt]])</f>
        <v>#VALUE!</v>
      </c>
      <c r="N21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45" spans="1:14" x14ac:dyDescent="0.35">
      <c r="A2145" s="113"/>
      <c r="B2145" s="119"/>
      <c r="C2145" s="119"/>
      <c r="D2145" s="185" t="e">
        <f>IF(ISBLANK(RTATimings[[#This Row],[Vehicle No.]]), VLOOKUP(RTATimings[[#This Row],[Rotation Group]], Table9[#All], 4, FALSE), VLOOKUP(RTATimings[[#This Row],[Vehicle No.]], VehLicense,2,FALSE))</f>
        <v>#N/A</v>
      </c>
      <c r="E2145" s="126"/>
      <c r="F2145" s="185" t="e">
        <f>VLOOKUP(RTATimings[[#This Row],[Route Code]], TrueRouteCodes[], 2, FALSE)</f>
        <v>#N/A</v>
      </c>
      <c r="H2145" s="194" t="str">
        <f>REPLACE(SUBSTITUTE(SUBSTITUTE(SUBSTITUTE(SUBSTITUTE(SUBSTITUTE(TRIM(RTATimings[[#This Row],[Dep Txt]]), ": ",":"), "a.m", "AM",1), "p.m", "PM"),"  AM"," AM"),"  PM", " PM"), 9,100,"")</f>
        <v/>
      </c>
      <c r="I2145" s="195" t="e">
        <f>TIMEVALUE(RTATimings[[#This Row],[Dep Tm Txt]])</f>
        <v>#VALUE!</v>
      </c>
      <c r="N21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46" spans="1:14" x14ac:dyDescent="0.35">
      <c r="A2146" s="113"/>
      <c r="B2146" s="119"/>
      <c r="C2146" s="119"/>
      <c r="D2146" s="185" t="e">
        <f>IF(ISBLANK(RTATimings[[#This Row],[Vehicle No.]]), VLOOKUP(RTATimings[[#This Row],[Rotation Group]], Table9[#All], 4, FALSE), VLOOKUP(RTATimings[[#This Row],[Vehicle No.]], VehLicense,2,FALSE))</f>
        <v>#N/A</v>
      </c>
      <c r="E2146" s="126"/>
      <c r="F2146" s="185" t="e">
        <f>VLOOKUP(RTATimings[[#This Row],[Route Code]], TrueRouteCodes[], 2, FALSE)</f>
        <v>#N/A</v>
      </c>
      <c r="H2146" s="194" t="str">
        <f>REPLACE(SUBSTITUTE(SUBSTITUTE(SUBSTITUTE(SUBSTITUTE(SUBSTITUTE(TRIM(RTATimings[[#This Row],[Dep Txt]]), ": ",":"), "a.m", "AM",1), "p.m", "PM"),"  AM"," AM"),"  PM", " PM"), 9,100,"")</f>
        <v/>
      </c>
      <c r="I2146" s="195" t="e">
        <f>TIMEVALUE(RTATimings[[#This Row],[Dep Tm Txt]])</f>
        <v>#VALUE!</v>
      </c>
      <c r="N21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47" spans="1:14" x14ac:dyDescent="0.35">
      <c r="A2147" s="113"/>
      <c r="B2147" s="119"/>
      <c r="C2147" s="119"/>
      <c r="D2147" s="185" t="e">
        <f>IF(ISBLANK(RTATimings[[#This Row],[Vehicle No.]]), VLOOKUP(RTATimings[[#This Row],[Rotation Group]], Table9[#All], 4, FALSE), VLOOKUP(RTATimings[[#This Row],[Vehicle No.]], VehLicense,2,FALSE))</f>
        <v>#N/A</v>
      </c>
      <c r="E2147" s="126"/>
      <c r="F2147" s="185" t="e">
        <f>VLOOKUP(RTATimings[[#This Row],[Route Code]], TrueRouteCodes[], 2, FALSE)</f>
        <v>#N/A</v>
      </c>
      <c r="H2147" s="194" t="str">
        <f>REPLACE(SUBSTITUTE(SUBSTITUTE(SUBSTITUTE(SUBSTITUTE(SUBSTITUTE(TRIM(RTATimings[[#This Row],[Dep Txt]]), ": ",":"), "a.m", "AM",1), "p.m", "PM"),"  AM"," AM"),"  PM", " PM"), 9,100,"")</f>
        <v/>
      </c>
      <c r="I2147" s="195" t="e">
        <f>TIMEVALUE(RTATimings[[#This Row],[Dep Tm Txt]])</f>
        <v>#VALUE!</v>
      </c>
      <c r="N21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48" spans="1:14" x14ac:dyDescent="0.35">
      <c r="A2148" s="113"/>
      <c r="B2148" s="119"/>
      <c r="C2148" s="119"/>
      <c r="D2148" s="185" t="e">
        <f>IF(ISBLANK(RTATimings[[#This Row],[Vehicle No.]]), VLOOKUP(RTATimings[[#This Row],[Rotation Group]], Table9[#All], 4, FALSE), VLOOKUP(RTATimings[[#This Row],[Vehicle No.]], VehLicense,2,FALSE))</f>
        <v>#N/A</v>
      </c>
      <c r="E2148" s="126"/>
      <c r="F2148" s="185" t="e">
        <f>VLOOKUP(RTATimings[[#This Row],[Route Code]], TrueRouteCodes[], 2, FALSE)</f>
        <v>#N/A</v>
      </c>
      <c r="H2148" s="194" t="str">
        <f>REPLACE(SUBSTITUTE(SUBSTITUTE(SUBSTITUTE(SUBSTITUTE(SUBSTITUTE(TRIM(RTATimings[[#This Row],[Dep Txt]]), ": ",":"), "a.m", "AM",1), "p.m", "PM"),"  AM"," AM"),"  PM", " PM"), 9,100,"")</f>
        <v/>
      </c>
      <c r="I2148" s="195" t="e">
        <f>TIMEVALUE(RTATimings[[#This Row],[Dep Tm Txt]])</f>
        <v>#VALUE!</v>
      </c>
      <c r="N21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49" spans="1:14" x14ac:dyDescent="0.35">
      <c r="A2149" s="113"/>
      <c r="B2149" s="119"/>
      <c r="C2149" s="119"/>
      <c r="D2149" s="185" t="e">
        <f>IF(ISBLANK(RTATimings[[#This Row],[Vehicle No.]]), VLOOKUP(RTATimings[[#This Row],[Rotation Group]], Table9[#All], 4, FALSE), VLOOKUP(RTATimings[[#This Row],[Vehicle No.]], VehLicense,2,FALSE))</f>
        <v>#N/A</v>
      </c>
      <c r="E2149" s="126"/>
      <c r="F2149" s="185" t="e">
        <f>VLOOKUP(RTATimings[[#This Row],[Route Code]], TrueRouteCodes[], 2, FALSE)</f>
        <v>#N/A</v>
      </c>
      <c r="H2149" s="194" t="str">
        <f>REPLACE(SUBSTITUTE(SUBSTITUTE(SUBSTITUTE(SUBSTITUTE(SUBSTITUTE(TRIM(RTATimings[[#This Row],[Dep Txt]]), ": ",":"), "a.m", "AM",1), "p.m", "PM"),"  AM"," AM"),"  PM", " PM"), 9,100,"")</f>
        <v/>
      </c>
      <c r="I2149" s="195" t="e">
        <f>TIMEVALUE(RTATimings[[#This Row],[Dep Tm Txt]])</f>
        <v>#VALUE!</v>
      </c>
      <c r="N21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50" spans="1:14" x14ac:dyDescent="0.35">
      <c r="A2150" s="113"/>
      <c r="B2150" s="119"/>
      <c r="C2150" s="119"/>
      <c r="D2150" s="185" t="e">
        <f>IF(ISBLANK(RTATimings[[#This Row],[Vehicle No.]]), VLOOKUP(RTATimings[[#This Row],[Rotation Group]], Table9[#All], 4, FALSE), VLOOKUP(RTATimings[[#This Row],[Vehicle No.]], VehLicense,2,FALSE))</f>
        <v>#N/A</v>
      </c>
      <c r="E2150" s="126"/>
      <c r="F2150" s="185" t="e">
        <f>VLOOKUP(RTATimings[[#This Row],[Route Code]], TrueRouteCodes[], 2, FALSE)</f>
        <v>#N/A</v>
      </c>
      <c r="H2150" s="194" t="str">
        <f>REPLACE(SUBSTITUTE(SUBSTITUTE(SUBSTITUTE(SUBSTITUTE(SUBSTITUTE(TRIM(RTATimings[[#This Row],[Dep Txt]]), ": ",":"), "a.m", "AM",1), "p.m", "PM"),"  AM"," AM"),"  PM", " PM"), 9,100,"")</f>
        <v/>
      </c>
      <c r="I2150" s="195" t="e">
        <f>TIMEVALUE(RTATimings[[#This Row],[Dep Tm Txt]])</f>
        <v>#VALUE!</v>
      </c>
      <c r="N21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51" spans="1:14" x14ac:dyDescent="0.35">
      <c r="A2151" s="113"/>
      <c r="B2151" s="119"/>
      <c r="C2151" s="119"/>
      <c r="D2151" s="185" t="e">
        <f>IF(ISBLANK(RTATimings[[#This Row],[Vehicle No.]]), VLOOKUP(RTATimings[[#This Row],[Rotation Group]], Table9[#All], 4, FALSE), VLOOKUP(RTATimings[[#This Row],[Vehicle No.]], VehLicense,2,FALSE))</f>
        <v>#N/A</v>
      </c>
      <c r="E2151" s="126"/>
      <c r="F2151" s="185" t="e">
        <f>VLOOKUP(RTATimings[[#This Row],[Route Code]], TrueRouteCodes[], 2, FALSE)</f>
        <v>#N/A</v>
      </c>
      <c r="H2151" s="194" t="str">
        <f>REPLACE(SUBSTITUTE(SUBSTITUTE(SUBSTITUTE(SUBSTITUTE(SUBSTITUTE(TRIM(RTATimings[[#This Row],[Dep Txt]]), ": ",":"), "a.m", "AM",1), "p.m", "PM"),"  AM"," AM"),"  PM", " PM"), 9,100,"")</f>
        <v/>
      </c>
      <c r="I2151" s="195" t="e">
        <f>TIMEVALUE(RTATimings[[#This Row],[Dep Tm Txt]])</f>
        <v>#VALUE!</v>
      </c>
      <c r="N21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52" spans="1:14" x14ac:dyDescent="0.35">
      <c r="A2152" s="113"/>
      <c r="B2152" s="119"/>
      <c r="C2152" s="119"/>
      <c r="D2152" s="185" t="e">
        <f>IF(ISBLANK(RTATimings[[#This Row],[Vehicle No.]]), VLOOKUP(RTATimings[[#This Row],[Rotation Group]], Table9[#All], 4, FALSE), VLOOKUP(RTATimings[[#This Row],[Vehicle No.]], VehLicense,2,FALSE))</f>
        <v>#N/A</v>
      </c>
      <c r="E2152" s="126"/>
      <c r="F2152" s="185" t="e">
        <f>VLOOKUP(RTATimings[[#This Row],[Route Code]], TrueRouteCodes[], 2, FALSE)</f>
        <v>#N/A</v>
      </c>
      <c r="H2152" s="194" t="str">
        <f>REPLACE(SUBSTITUTE(SUBSTITUTE(SUBSTITUTE(SUBSTITUTE(SUBSTITUTE(TRIM(RTATimings[[#This Row],[Dep Txt]]), ": ",":"), "a.m", "AM",1), "p.m", "PM"),"  AM"," AM"),"  PM", " PM"), 9,100,"")</f>
        <v/>
      </c>
      <c r="I2152" s="195" t="e">
        <f>TIMEVALUE(RTATimings[[#This Row],[Dep Tm Txt]])</f>
        <v>#VALUE!</v>
      </c>
      <c r="N21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53" spans="1:14" x14ac:dyDescent="0.35">
      <c r="A2153" s="113"/>
      <c r="B2153" s="119"/>
      <c r="C2153" s="119"/>
      <c r="D2153" s="185" t="e">
        <f>IF(ISBLANK(RTATimings[[#This Row],[Vehicle No.]]), VLOOKUP(RTATimings[[#This Row],[Rotation Group]], Table9[#All], 4, FALSE), VLOOKUP(RTATimings[[#This Row],[Vehicle No.]], VehLicense,2,FALSE))</f>
        <v>#N/A</v>
      </c>
      <c r="E2153" s="126"/>
      <c r="F2153" s="185" t="e">
        <f>VLOOKUP(RTATimings[[#This Row],[Route Code]], TrueRouteCodes[], 2, FALSE)</f>
        <v>#N/A</v>
      </c>
      <c r="H2153" s="194" t="str">
        <f>REPLACE(SUBSTITUTE(SUBSTITUTE(SUBSTITUTE(SUBSTITUTE(SUBSTITUTE(TRIM(RTATimings[[#This Row],[Dep Txt]]), ": ",":"), "a.m", "AM",1), "p.m", "PM"),"  AM"," AM"),"  PM", " PM"), 9,100,"")</f>
        <v/>
      </c>
      <c r="I2153" s="195" t="e">
        <f>TIMEVALUE(RTATimings[[#This Row],[Dep Tm Txt]])</f>
        <v>#VALUE!</v>
      </c>
      <c r="N21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54" spans="1:14" x14ac:dyDescent="0.35">
      <c r="A2154" s="113"/>
      <c r="B2154" s="119"/>
      <c r="C2154" s="119"/>
      <c r="D2154" s="185" t="e">
        <f>IF(ISBLANK(RTATimings[[#This Row],[Vehicle No.]]), VLOOKUP(RTATimings[[#This Row],[Rotation Group]], Table9[#All], 4, FALSE), VLOOKUP(RTATimings[[#This Row],[Vehicle No.]], VehLicense,2,FALSE))</f>
        <v>#N/A</v>
      </c>
      <c r="E2154" s="126"/>
      <c r="F2154" s="185" t="e">
        <f>VLOOKUP(RTATimings[[#This Row],[Route Code]], TrueRouteCodes[], 2, FALSE)</f>
        <v>#N/A</v>
      </c>
      <c r="H2154" s="194" t="str">
        <f>REPLACE(SUBSTITUTE(SUBSTITUTE(SUBSTITUTE(SUBSTITUTE(SUBSTITUTE(TRIM(RTATimings[[#This Row],[Dep Txt]]), ": ",":"), "a.m", "AM",1), "p.m", "PM"),"  AM"," AM"),"  PM", " PM"), 9,100,"")</f>
        <v/>
      </c>
      <c r="I2154" s="195" t="e">
        <f>TIMEVALUE(RTATimings[[#This Row],[Dep Tm Txt]])</f>
        <v>#VALUE!</v>
      </c>
      <c r="N21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55" spans="1:14" x14ac:dyDescent="0.35">
      <c r="A2155" s="113"/>
      <c r="B2155" s="119"/>
      <c r="C2155" s="119"/>
      <c r="D2155" s="185" t="e">
        <f>IF(ISBLANK(RTATimings[[#This Row],[Vehicle No.]]), VLOOKUP(RTATimings[[#This Row],[Rotation Group]], Table9[#All], 4, FALSE), VLOOKUP(RTATimings[[#This Row],[Vehicle No.]], VehLicense,2,FALSE))</f>
        <v>#N/A</v>
      </c>
      <c r="E2155" s="126"/>
      <c r="F2155" s="185" t="e">
        <f>VLOOKUP(RTATimings[[#This Row],[Route Code]], TrueRouteCodes[], 2, FALSE)</f>
        <v>#N/A</v>
      </c>
      <c r="H2155" s="194" t="str">
        <f>REPLACE(SUBSTITUTE(SUBSTITUTE(SUBSTITUTE(SUBSTITUTE(SUBSTITUTE(TRIM(RTATimings[[#This Row],[Dep Txt]]), ": ",":"), "a.m", "AM",1), "p.m", "PM"),"  AM"," AM"),"  PM", " PM"), 9,100,"")</f>
        <v/>
      </c>
      <c r="I2155" s="195" t="e">
        <f>TIMEVALUE(RTATimings[[#This Row],[Dep Tm Txt]])</f>
        <v>#VALUE!</v>
      </c>
      <c r="N21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56" spans="1:14" x14ac:dyDescent="0.35">
      <c r="A2156" s="113"/>
      <c r="B2156" s="119"/>
      <c r="C2156" s="119"/>
      <c r="D2156" s="185" t="e">
        <f>IF(ISBLANK(RTATimings[[#This Row],[Vehicle No.]]), VLOOKUP(RTATimings[[#This Row],[Rotation Group]], Table9[#All], 4, FALSE), VLOOKUP(RTATimings[[#This Row],[Vehicle No.]], VehLicense,2,FALSE))</f>
        <v>#N/A</v>
      </c>
      <c r="E2156" s="126"/>
      <c r="F2156" s="185" t="e">
        <f>VLOOKUP(RTATimings[[#This Row],[Route Code]], TrueRouteCodes[], 2, FALSE)</f>
        <v>#N/A</v>
      </c>
      <c r="H2156" s="194" t="str">
        <f>REPLACE(SUBSTITUTE(SUBSTITUTE(SUBSTITUTE(SUBSTITUTE(SUBSTITUTE(TRIM(RTATimings[[#This Row],[Dep Txt]]), ": ",":"), "a.m", "AM",1), "p.m", "PM"),"  AM"," AM"),"  PM", " PM"), 9,100,"")</f>
        <v/>
      </c>
      <c r="I2156" s="195" t="e">
        <f>TIMEVALUE(RTATimings[[#This Row],[Dep Tm Txt]])</f>
        <v>#VALUE!</v>
      </c>
      <c r="N21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57" spans="1:14" x14ac:dyDescent="0.35">
      <c r="A2157" s="113"/>
      <c r="B2157" s="119"/>
      <c r="C2157" s="119"/>
      <c r="D2157" s="185" t="e">
        <f>IF(ISBLANK(RTATimings[[#This Row],[Vehicle No.]]), VLOOKUP(RTATimings[[#This Row],[Rotation Group]], Table9[#All], 4, FALSE), VLOOKUP(RTATimings[[#This Row],[Vehicle No.]], VehLicense,2,FALSE))</f>
        <v>#N/A</v>
      </c>
      <c r="E2157" s="126"/>
      <c r="F2157" s="185" t="e">
        <f>VLOOKUP(RTATimings[[#This Row],[Route Code]], TrueRouteCodes[], 2, FALSE)</f>
        <v>#N/A</v>
      </c>
      <c r="H2157" s="194" t="str">
        <f>REPLACE(SUBSTITUTE(SUBSTITUTE(SUBSTITUTE(SUBSTITUTE(SUBSTITUTE(TRIM(RTATimings[[#This Row],[Dep Txt]]), ": ",":"), "a.m", "AM",1), "p.m", "PM"),"  AM"," AM"),"  PM", " PM"), 9,100,"")</f>
        <v/>
      </c>
      <c r="I2157" s="195" t="e">
        <f>TIMEVALUE(RTATimings[[#This Row],[Dep Tm Txt]])</f>
        <v>#VALUE!</v>
      </c>
      <c r="N21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58" spans="1:14" x14ac:dyDescent="0.35">
      <c r="A2158" s="113"/>
      <c r="B2158" s="119"/>
      <c r="C2158" s="119"/>
      <c r="D2158" s="185" t="e">
        <f>IF(ISBLANK(RTATimings[[#This Row],[Vehicle No.]]), VLOOKUP(RTATimings[[#This Row],[Rotation Group]], Table9[#All], 4, FALSE), VLOOKUP(RTATimings[[#This Row],[Vehicle No.]], VehLicense,2,FALSE))</f>
        <v>#N/A</v>
      </c>
      <c r="E2158" s="126"/>
      <c r="F2158" s="185" t="e">
        <f>VLOOKUP(RTATimings[[#This Row],[Route Code]], TrueRouteCodes[], 2, FALSE)</f>
        <v>#N/A</v>
      </c>
      <c r="H2158" s="194" t="str">
        <f>REPLACE(SUBSTITUTE(SUBSTITUTE(SUBSTITUTE(SUBSTITUTE(SUBSTITUTE(TRIM(RTATimings[[#This Row],[Dep Txt]]), ": ",":"), "a.m", "AM",1), "p.m", "PM"),"  AM"," AM"),"  PM", " PM"), 9,100,"")</f>
        <v/>
      </c>
      <c r="I2158" s="195" t="e">
        <f>TIMEVALUE(RTATimings[[#This Row],[Dep Tm Txt]])</f>
        <v>#VALUE!</v>
      </c>
      <c r="N21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59" spans="1:14" x14ac:dyDescent="0.35">
      <c r="A2159" s="113"/>
      <c r="B2159" s="119"/>
      <c r="C2159" s="119"/>
      <c r="D2159" s="185" t="e">
        <f>IF(ISBLANK(RTATimings[[#This Row],[Vehicle No.]]), VLOOKUP(RTATimings[[#This Row],[Rotation Group]], Table9[#All], 4, FALSE), VLOOKUP(RTATimings[[#This Row],[Vehicle No.]], VehLicense,2,FALSE))</f>
        <v>#N/A</v>
      </c>
      <c r="E2159" s="126"/>
      <c r="F2159" s="185" t="e">
        <f>VLOOKUP(RTATimings[[#This Row],[Route Code]], TrueRouteCodes[], 2, FALSE)</f>
        <v>#N/A</v>
      </c>
      <c r="H2159" s="194" t="str">
        <f>REPLACE(SUBSTITUTE(SUBSTITUTE(SUBSTITUTE(SUBSTITUTE(SUBSTITUTE(TRIM(RTATimings[[#This Row],[Dep Txt]]), ": ",":"), "a.m", "AM",1), "p.m", "PM"),"  AM"," AM"),"  PM", " PM"), 9,100,"")</f>
        <v/>
      </c>
      <c r="I2159" s="195" t="e">
        <f>TIMEVALUE(RTATimings[[#This Row],[Dep Tm Txt]])</f>
        <v>#VALUE!</v>
      </c>
      <c r="N21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60" spans="1:14" x14ac:dyDescent="0.35">
      <c r="A2160" s="113"/>
      <c r="B2160" s="119"/>
      <c r="C2160" s="119"/>
      <c r="D2160" s="185" t="e">
        <f>IF(ISBLANK(RTATimings[[#This Row],[Vehicle No.]]), VLOOKUP(RTATimings[[#This Row],[Rotation Group]], Table9[#All], 4, FALSE), VLOOKUP(RTATimings[[#This Row],[Vehicle No.]], VehLicense,2,FALSE))</f>
        <v>#N/A</v>
      </c>
      <c r="E2160" s="126"/>
      <c r="F2160" s="185" t="e">
        <f>VLOOKUP(RTATimings[[#This Row],[Route Code]], TrueRouteCodes[], 2, FALSE)</f>
        <v>#N/A</v>
      </c>
      <c r="H2160" s="194" t="str">
        <f>REPLACE(SUBSTITUTE(SUBSTITUTE(SUBSTITUTE(SUBSTITUTE(SUBSTITUTE(TRIM(RTATimings[[#This Row],[Dep Txt]]), ": ",":"), "a.m", "AM",1), "p.m", "PM"),"  AM"," AM"),"  PM", " PM"), 9,100,"")</f>
        <v/>
      </c>
      <c r="I2160" s="195" t="e">
        <f>TIMEVALUE(RTATimings[[#This Row],[Dep Tm Txt]])</f>
        <v>#VALUE!</v>
      </c>
      <c r="N21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61" spans="1:14" x14ac:dyDescent="0.35">
      <c r="A2161" s="113"/>
      <c r="B2161" s="119"/>
      <c r="C2161" s="119"/>
      <c r="D2161" s="185" t="e">
        <f>IF(ISBLANK(RTATimings[[#This Row],[Vehicle No.]]), VLOOKUP(RTATimings[[#This Row],[Rotation Group]], Table9[#All], 4, FALSE), VLOOKUP(RTATimings[[#This Row],[Vehicle No.]], VehLicense,2,FALSE))</f>
        <v>#N/A</v>
      </c>
      <c r="E2161" s="126"/>
      <c r="F2161" s="185" t="e">
        <f>VLOOKUP(RTATimings[[#This Row],[Route Code]], TrueRouteCodes[], 2, FALSE)</f>
        <v>#N/A</v>
      </c>
      <c r="H2161" s="194" t="str">
        <f>REPLACE(SUBSTITUTE(SUBSTITUTE(SUBSTITUTE(SUBSTITUTE(SUBSTITUTE(TRIM(RTATimings[[#This Row],[Dep Txt]]), ": ",":"), "a.m", "AM",1), "p.m", "PM"),"  AM"," AM"),"  PM", " PM"), 9,100,"")</f>
        <v/>
      </c>
      <c r="I2161" s="195" t="e">
        <f>TIMEVALUE(RTATimings[[#This Row],[Dep Tm Txt]])</f>
        <v>#VALUE!</v>
      </c>
      <c r="N21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62" spans="1:14" x14ac:dyDescent="0.35">
      <c r="A2162" s="113"/>
      <c r="B2162" s="119"/>
      <c r="C2162" s="119"/>
      <c r="D2162" s="185" t="e">
        <f>IF(ISBLANK(RTATimings[[#This Row],[Vehicle No.]]), VLOOKUP(RTATimings[[#This Row],[Rotation Group]], Table9[#All], 4, FALSE), VLOOKUP(RTATimings[[#This Row],[Vehicle No.]], VehLicense,2,FALSE))</f>
        <v>#N/A</v>
      </c>
      <c r="E2162" s="126"/>
      <c r="F2162" s="185" t="e">
        <f>VLOOKUP(RTATimings[[#This Row],[Route Code]], TrueRouteCodes[], 2, FALSE)</f>
        <v>#N/A</v>
      </c>
      <c r="H2162" s="194" t="str">
        <f>REPLACE(SUBSTITUTE(SUBSTITUTE(SUBSTITUTE(SUBSTITUTE(SUBSTITUTE(TRIM(RTATimings[[#This Row],[Dep Txt]]), ": ",":"), "a.m", "AM",1), "p.m", "PM"),"  AM"," AM"),"  PM", " PM"), 9,100,"")</f>
        <v/>
      </c>
      <c r="I2162" s="195" t="e">
        <f>TIMEVALUE(RTATimings[[#This Row],[Dep Tm Txt]])</f>
        <v>#VALUE!</v>
      </c>
      <c r="N21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63" spans="1:14" x14ac:dyDescent="0.35">
      <c r="A2163" s="113"/>
      <c r="B2163" s="119"/>
      <c r="C2163" s="119"/>
      <c r="D2163" s="185" t="e">
        <f>IF(ISBLANK(RTATimings[[#This Row],[Vehicle No.]]), VLOOKUP(RTATimings[[#This Row],[Rotation Group]], Table9[#All], 4, FALSE), VLOOKUP(RTATimings[[#This Row],[Vehicle No.]], VehLicense,2,FALSE))</f>
        <v>#N/A</v>
      </c>
      <c r="E2163" s="126"/>
      <c r="F2163" s="185" t="e">
        <f>VLOOKUP(RTATimings[[#This Row],[Route Code]], TrueRouteCodes[], 2, FALSE)</f>
        <v>#N/A</v>
      </c>
      <c r="H2163" s="194" t="str">
        <f>REPLACE(SUBSTITUTE(SUBSTITUTE(SUBSTITUTE(SUBSTITUTE(SUBSTITUTE(TRIM(RTATimings[[#This Row],[Dep Txt]]), ": ",":"), "a.m", "AM",1), "p.m", "PM"),"  AM"," AM"),"  PM", " PM"), 9,100,"")</f>
        <v/>
      </c>
      <c r="I2163" s="195" t="e">
        <f>TIMEVALUE(RTATimings[[#This Row],[Dep Tm Txt]])</f>
        <v>#VALUE!</v>
      </c>
      <c r="N21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64" spans="1:14" x14ac:dyDescent="0.35">
      <c r="A2164" s="113"/>
      <c r="B2164" s="119"/>
      <c r="C2164" s="119"/>
      <c r="D2164" s="185" t="e">
        <f>IF(ISBLANK(RTATimings[[#This Row],[Vehicle No.]]), VLOOKUP(RTATimings[[#This Row],[Rotation Group]], Table9[#All], 4, FALSE), VLOOKUP(RTATimings[[#This Row],[Vehicle No.]], VehLicense,2,FALSE))</f>
        <v>#N/A</v>
      </c>
      <c r="E2164" s="126"/>
      <c r="F2164" s="185" t="e">
        <f>VLOOKUP(RTATimings[[#This Row],[Route Code]], TrueRouteCodes[], 2, FALSE)</f>
        <v>#N/A</v>
      </c>
      <c r="H2164" s="194" t="str">
        <f>REPLACE(SUBSTITUTE(SUBSTITUTE(SUBSTITUTE(SUBSTITUTE(SUBSTITUTE(TRIM(RTATimings[[#This Row],[Dep Txt]]), ": ",":"), "a.m", "AM",1), "p.m", "PM"),"  AM"," AM"),"  PM", " PM"), 9,100,"")</f>
        <v/>
      </c>
      <c r="I2164" s="195" t="e">
        <f>TIMEVALUE(RTATimings[[#This Row],[Dep Tm Txt]])</f>
        <v>#VALUE!</v>
      </c>
      <c r="N21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65" spans="1:14" x14ac:dyDescent="0.35">
      <c r="A2165" s="113"/>
      <c r="B2165" s="119"/>
      <c r="C2165" s="119"/>
      <c r="D2165" s="185" t="e">
        <f>IF(ISBLANK(RTATimings[[#This Row],[Vehicle No.]]), VLOOKUP(RTATimings[[#This Row],[Rotation Group]], Table9[#All], 4, FALSE), VLOOKUP(RTATimings[[#This Row],[Vehicle No.]], VehLicense,2,FALSE))</f>
        <v>#N/A</v>
      </c>
      <c r="E2165" s="126"/>
      <c r="F2165" s="185" t="e">
        <f>VLOOKUP(RTATimings[[#This Row],[Route Code]], TrueRouteCodes[], 2, FALSE)</f>
        <v>#N/A</v>
      </c>
      <c r="H2165" s="194" t="str">
        <f>REPLACE(SUBSTITUTE(SUBSTITUTE(SUBSTITUTE(SUBSTITUTE(SUBSTITUTE(TRIM(RTATimings[[#This Row],[Dep Txt]]), ": ",":"), "a.m", "AM",1), "p.m", "PM"),"  AM"," AM"),"  PM", " PM"), 9,100,"")</f>
        <v/>
      </c>
      <c r="I2165" s="195" t="e">
        <f>TIMEVALUE(RTATimings[[#This Row],[Dep Tm Txt]])</f>
        <v>#VALUE!</v>
      </c>
      <c r="N21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66" spans="1:14" x14ac:dyDescent="0.35">
      <c r="A2166" s="113"/>
      <c r="B2166" s="119"/>
      <c r="C2166" s="119"/>
      <c r="D2166" s="185" t="e">
        <f>IF(ISBLANK(RTATimings[[#This Row],[Vehicle No.]]), VLOOKUP(RTATimings[[#This Row],[Rotation Group]], Table9[#All], 4, FALSE), VLOOKUP(RTATimings[[#This Row],[Vehicle No.]], VehLicense,2,FALSE))</f>
        <v>#N/A</v>
      </c>
      <c r="E2166" s="126"/>
      <c r="F2166" s="185" t="e">
        <f>VLOOKUP(RTATimings[[#This Row],[Route Code]], TrueRouteCodes[], 2, FALSE)</f>
        <v>#N/A</v>
      </c>
      <c r="H2166" s="194" t="str">
        <f>REPLACE(SUBSTITUTE(SUBSTITUTE(SUBSTITUTE(SUBSTITUTE(SUBSTITUTE(TRIM(RTATimings[[#This Row],[Dep Txt]]), ": ",":"), "a.m", "AM",1), "p.m", "PM"),"  AM"," AM"),"  PM", " PM"), 9,100,"")</f>
        <v/>
      </c>
      <c r="I2166" s="195" t="e">
        <f>TIMEVALUE(RTATimings[[#This Row],[Dep Tm Txt]])</f>
        <v>#VALUE!</v>
      </c>
      <c r="N21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67" spans="1:14" x14ac:dyDescent="0.35">
      <c r="A2167" s="113"/>
      <c r="B2167" s="119"/>
      <c r="C2167" s="119"/>
      <c r="D2167" s="185" t="e">
        <f>IF(ISBLANK(RTATimings[[#This Row],[Vehicle No.]]), VLOOKUP(RTATimings[[#This Row],[Rotation Group]], Table9[#All], 4, FALSE), VLOOKUP(RTATimings[[#This Row],[Vehicle No.]], VehLicense,2,FALSE))</f>
        <v>#N/A</v>
      </c>
      <c r="E2167" s="126"/>
      <c r="F2167" s="185" t="e">
        <f>VLOOKUP(RTATimings[[#This Row],[Route Code]], TrueRouteCodes[], 2, FALSE)</f>
        <v>#N/A</v>
      </c>
      <c r="H2167" s="194" t="str">
        <f>REPLACE(SUBSTITUTE(SUBSTITUTE(SUBSTITUTE(SUBSTITUTE(SUBSTITUTE(TRIM(RTATimings[[#This Row],[Dep Txt]]), ": ",":"), "a.m", "AM",1), "p.m", "PM"),"  AM"," AM"),"  PM", " PM"), 9,100,"")</f>
        <v/>
      </c>
      <c r="I2167" s="195" t="e">
        <f>TIMEVALUE(RTATimings[[#This Row],[Dep Tm Txt]])</f>
        <v>#VALUE!</v>
      </c>
      <c r="N21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68" spans="1:14" x14ac:dyDescent="0.35">
      <c r="A2168" s="113"/>
      <c r="B2168" s="119"/>
      <c r="C2168" s="119"/>
      <c r="D2168" s="185" t="e">
        <f>IF(ISBLANK(RTATimings[[#This Row],[Vehicle No.]]), VLOOKUP(RTATimings[[#This Row],[Rotation Group]], Table9[#All], 4, FALSE), VLOOKUP(RTATimings[[#This Row],[Vehicle No.]], VehLicense,2,FALSE))</f>
        <v>#N/A</v>
      </c>
      <c r="E2168" s="126"/>
      <c r="F2168" s="185" t="e">
        <f>VLOOKUP(RTATimings[[#This Row],[Route Code]], TrueRouteCodes[], 2, FALSE)</f>
        <v>#N/A</v>
      </c>
      <c r="H2168" s="194" t="str">
        <f>REPLACE(SUBSTITUTE(SUBSTITUTE(SUBSTITUTE(SUBSTITUTE(SUBSTITUTE(TRIM(RTATimings[[#This Row],[Dep Txt]]), ": ",":"), "a.m", "AM",1), "p.m", "PM"),"  AM"," AM"),"  PM", " PM"), 9,100,"")</f>
        <v/>
      </c>
      <c r="I2168" s="195" t="e">
        <f>TIMEVALUE(RTATimings[[#This Row],[Dep Tm Txt]])</f>
        <v>#VALUE!</v>
      </c>
      <c r="N21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69" spans="1:14" x14ac:dyDescent="0.35">
      <c r="A2169" s="113"/>
      <c r="B2169" s="119"/>
      <c r="C2169" s="119"/>
      <c r="D2169" s="185" t="e">
        <f>IF(ISBLANK(RTATimings[[#This Row],[Vehicle No.]]), VLOOKUP(RTATimings[[#This Row],[Rotation Group]], Table9[#All], 4, FALSE), VLOOKUP(RTATimings[[#This Row],[Vehicle No.]], VehLicense,2,FALSE))</f>
        <v>#N/A</v>
      </c>
      <c r="E2169" s="126"/>
      <c r="F2169" s="185" t="e">
        <f>VLOOKUP(RTATimings[[#This Row],[Route Code]], TrueRouteCodes[], 2, FALSE)</f>
        <v>#N/A</v>
      </c>
      <c r="H2169" s="194" t="str">
        <f>REPLACE(SUBSTITUTE(SUBSTITUTE(SUBSTITUTE(SUBSTITUTE(SUBSTITUTE(TRIM(RTATimings[[#This Row],[Dep Txt]]), ": ",":"), "a.m", "AM",1), "p.m", "PM"),"  AM"," AM"),"  PM", " PM"), 9,100,"")</f>
        <v/>
      </c>
      <c r="I2169" s="195" t="e">
        <f>TIMEVALUE(RTATimings[[#This Row],[Dep Tm Txt]])</f>
        <v>#VALUE!</v>
      </c>
      <c r="N21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70" spans="1:14" x14ac:dyDescent="0.35">
      <c r="A2170" s="113"/>
      <c r="B2170" s="119"/>
      <c r="C2170" s="119"/>
      <c r="D2170" s="185" t="e">
        <f>IF(ISBLANK(RTATimings[[#This Row],[Vehicle No.]]), VLOOKUP(RTATimings[[#This Row],[Rotation Group]], Table9[#All], 4, FALSE), VLOOKUP(RTATimings[[#This Row],[Vehicle No.]], VehLicense,2,FALSE))</f>
        <v>#N/A</v>
      </c>
      <c r="E2170" s="126"/>
      <c r="F2170" s="185" t="e">
        <f>VLOOKUP(RTATimings[[#This Row],[Route Code]], TrueRouteCodes[], 2, FALSE)</f>
        <v>#N/A</v>
      </c>
      <c r="H2170" s="194" t="str">
        <f>REPLACE(SUBSTITUTE(SUBSTITUTE(SUBSTITUTE(SUBSTITUTE(SUBSTITUTE(TRIM(RTATimings[[#This Row],[Dep Txt]]), ": ",":"), "a.m", "AM",1), "p.m", "PM"),"  AM"," AM"),"  PM", " PM"), 9,100,"")</f>
        <v/>
      </c>
      <c r="I2170" s="195" t="e">
        <f>TIMEVALUE(RTATimings[[#This Row],[Dep Tm Txt]])</f>
        <v>#VALUE!</v>
      </c>
      <c r="N21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71" spans="1:14" x14ac:dyDescent="0.35">
      <c r="A2171" s="113"/>
      <c r="B2171" s="119"/>
      <c r="C2171" s="119"/>
      <c r="D2171" s="185" t="e">
        <f>IF(ISBLANK(RTATimings[[#This Row],[Vehicle No.]]), VLOOKUP(RTATimings[[#This Row],[Rotation Group]], Table9[#All], 4, FALSE), VLOOKUP(RTATimings[[#This Row],[Vehicle No.]], VehLicense,2,FALSE))</f>
        <v>#N/A</v>
      </c>
      <c r="E2171" s="126"/>
      <c r="F2171" s="185" t="e">
        <f>VLOOKUP(RTATimings[[#This Row],[Route Code]], TrueRouteCodes[], 2, FALSE)</f>
        <v>#N/A</v>
      </c>
      <c r="H2171" s="194" t="str">
        <f>REPLACE(SUBSTITUTE(SUBSTITUTE(SUBSTITUTE(SUBSTITUTE(SUBSTITUTE(TRIM(RTATimings[[#This Row],[Dep Txt]]), ": ",":"), "a.m", "AM",1), "p.m", "PM"),"  AM"," AM"),"  PM", " PM"), 9,100,"")</f>
        <v/>
      </c>
      <c r="I2171" s="195" t="e">
        <f>TIMEVALUE(RTATimings[[#This Row],[Dep Tm Txt]])</f>
        <v>#VALUE!</v>
      </c>
      <c r="N21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72" spans="1:14" x14ac:dyDescent="0.35">
      <c r="A2172" s="113"/>
      <c r="B2172" s="119"/>
      <c r="C2172" s="119"/>
      <c r="D2172" s="185" t="e">
        <f>IF(ISBLANK(RTATimings[[#This Row],[Vehicle No.]]), VLOOKUP(RTATimings[[#This Row],[Rotation Group]], Table9[#All], 4, FALSE), VLOOKUP(RTATimings[[#This Row],[Vehicle No.]], VehLicense,2,FALSE))</f>
        <v>#N/A</v>
      </c>
      <c r="E2172" s="126"/>
      <c r="F2172" s="185" t="e">
        <f>VLOOKUP(RTATimings[[#This Row],[Route Code]], TrueRouteCodes[], 2, FALSE)</f>
        <v>#N/A</v>
      </c>
      <c r="H2172" s="194" t="str">
        <f>REPLACE(SUBSTITUTE(SUBSTITUTE(SUBSTITUTE(SUBSTITUTE(SUBSTITUTE(TRIM(RTATimings[[#This Row],[Dep Txt]]), ": ",":"), "a.m", "AM",1), "p.m", "PM"),"  AM"," AM"),"  PM", " PM"), 9,100,"")</f>
        <v/>
      </c>
      <c r="I2172" s="195" t="e">
        <f>TIMEVALUE(RTATimings[[#This Row],[Dep Tm Txt]])</f>
        <v>#VALUE!</v>
      </c>
      <c r="N21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73" spans="1:14" x14ac:dyDescent="0.35">
      <c r="A2173" s="113"/>
      <c r="B2173" s="119"/>
      <c r="C2173" s="119"/>
      <c r="D2173" s="185" t="e">
        <f>IF(ISBLANK(RTATimings[[#This Row],[Vehicle No.]]), VLOOKUP(RTATimings[[#This Row],[Rotation Group]], Table9[#All], 4, FALSE), VLOOKUP(RTATimings[[#This Row],[Vehicle No.]], VehLicense,2,FALSE))</f>
        <v>#N/A</v>
      </c>
      <c r="E2173" s="126"/>
      <c r="F2173" s="185" t="e">
        <f>VLOOKUP(RTATimings[[#This Row],[Route Code]], TrueRouteCodes[], 2, FALSE)</f>
        <v>#N/A</v>
      </c>
      <c r="H2173" s="194" t="str">
        <f>REPLACE(SUBSTITUTE(SUBSTITUTE(SUBSTITUTE(SUBSTITUTE(SUBSTITUTE(TRIM(RTATimings[[#This Row],[Dep Txt]]), ": ",":"), "a.m", "AM",1), "p.m", "PM"),"  AM"," AM"),"  PM", " PM"), 9,100,"")</f>
        <v/>
      </c>
      <c r="I2173" s="195" t="e">
        <f>TIMEVALUE(RTATimings[[#This Row],[Dep Tm Txt]])</f>
        <v>#VALUE!</v>
      </c>
      <c r="N21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74" spans="1:14" x14ac:dyDescent="0.35">
      <c r="A2174" s="113"/>
      <c r="B2174" s="119"/>
      <c r="C2174" s="119"/>
      <c r="D2174" s="185" t="e">
        <f>IF(ISBLANK(RTATimings[[#This Row],[Vehicle No.]]), VLOOKUP(RTATimings[[#This Row],[Rotation Group]], Table9[#All], 4, FALSE), VLOOKUP(RTATimings[[#This Row],[Vehicle No.]], VehLicense,2,FALSE))</f>
        <v>#N/A</v>
      </c>
      <c r="E2174" s="126"/>
      <c r="F2174" s="185" t="e">
        <f>VLOOKUP(RTATimings[[#This Row],[Route Code]], TrueRouteCodes[], 2, FALSE)</f>
        <v>#N/A</v>
      </c>
      <c r="H2174" s="194" t="str">
        <f>REPLACE(SUBSTITUTE(SUBSTITUTE(SUBSTITUTE(SUBSTITUTE(SUBSTITUTE(TRIM(RTATimings[[#This Row],[Dep Txt]]), ": ",":"), "a.m", "AM",1), "p.m", "PM"),"  AM"," AM"),"  PM", " PM"), 9,100,"")</f>
        <v/>
      </c>
      <c r="I2174" s="195" t="e">
        <f>TIMEVALUE(RTATimings[[#This Row],[Dep Tm Txt]])</f>
        <v>#VALUE!</v>
      </c>
      <c r="N21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75" spans="1:14" x14ac:dyDescent="0.35">
      <c r="A2175" s="113"/>
      <c r="B2175" s="119"/>
      <c r="C2175" s="119"/>
      <c r="D2175" s="185" t="e">
        <f>IF(ISBLANK(RTATimings[[#This Row],[Vehicle No.]]), VLOOKUP(RTATimings[[#This Row],[Rotation Group]], Table9[#All], 4, FALSE), VLOOKUP(RTATimings[[#This Row],[Vehicle No.]], VehLicense,2,FALSE))</f>
        <v>#N/A</v>
      </c>
      <c r="E2175" s="126"/>
      <c r="F2175" s="185" t="e">
        <f>VLOOKUP(RTATimings[[#This Row],[Route Code]], TrueRouteCodes[], 2, FALSE)</f>
        <v>#N/A</v>
      </c>
      <c r="H2175" s="194" t="str">
        <f>REPLACE(SUBSTITUTE(SUBSTITUTE(SUBSTITUTE(SUBSTITUTE(SUBSTITUTE(TRIM(RTATimings[[#This Row],[Dep Txt]]), ": ",":"), "a.m", "AM",1), "p.m", "PM"),"  AM"," AM"),"  PM", " PM"), 9,100,"")</f>
        <v/>
      </c>
      <c r="I2175" s="195" t="e">
        <f>TIMEVALUE(RTATimings[[#This Row],[Dep Tm Txt]])</f>
        <v>#VALUE!</v>
      </c>
      <c r="N21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76" spans="1:14" x14ac:dyDescent="0.35">
      <c r="A2176" s="113"/>
      <c r="B2176" s="119"/>
      <c r="C2176" s="119"/>
      <c r="D2176" s="185" t="e">
        <f>IF(ISBLANK(RTATimings[[#This Row],[Vehicle No.]]), VLOOKUP(RTATimings[[#This Row],[Rotation Group]], Table9[#All], 4, FALSE), VLOOKUP(RTATimings[[#This Row],[Vehicle No.]], VehLicense,2,FALSE))</f>
        <v>#N/A</v>
      </c>
      <c r="E2176" s="126"/>
      <c r="F2176" s="185" t="e">
        <f>VLOOKUP(RTATimings[[#This Row],[Route Code]], TrueRouteCodes[], 2, FALSE)</f>
        <v>#N/A</v>
      </c>
      <c r="H2176" s="194" t="str">
        <f>REPLACE(SUBSTITUTE(SUBSTITUTE(SUBSTITUTE(SUBSTITUTE(SUBSTITUTE(TRIM(RTATimings[[#This Row],[Dep Txt]]), ": ",":"), "a.m", "AM",1), "p.m", "PM"),"  AM"," AM"),"  PM", " PM"), 9,100,"")</f>
        <v/>
      </c>
      <c r="I2176" s="195" t="e">
        <f>TIMEVALUE(RTATimings[[#This Row],[Dep Tm Txt]])</f>
        <v>#VALUE!</v>
      </c>
      <c r="N21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77" spans="1:14" x14ac:dyDescent="0.35">
      <c r="A2177" s="113"/>
      <c r="B2177" s="119"/>
      <c r="C2177" s="119"/>
      <c r="D2177" s="185" t="e">
        <f>IF(ISBLANK(RTATimings[[#This Row],[Vehicle No.]]), VLOOKUP(RTATimings[[#This Row],[Rotation Group]], Table9[#All], 4, FALSE), VLOOKUP(RTATimings[[#This Row],[Vehicle No.]], VehLicense,2,FALSE))</f>
        <v>#N/A</v>
      </c>
      <c r="E2177" s="126"/>
      <c r="F2177" s="185" t="e">
        <f>VLOOKUP(RTATimings[[#This Row],[Route Code]], TrueRouteCodes[], 2, FALSE)</f>
        <v>#N/A</v>
      </c>
      <c r="H2177" s="194" t="str">
        <f>REPLACE(SUBSTITUTE(SUBSTITUTE(SUBSTITUTE(SUBSTITUTE(SUBSTITUTE(TRIM(RTATimings[[#This Row],[Dep Txt]]), ": ",":"), "a.m", "AM",1), "p.m", "PM"),"  AM"," AM"),"  PM", " PM"), 9,100,"")</f>
        <v/>
      </c>
      <c r="I2177" s="195" t="e">
        <f>TIMEVALUE(RTATimings[[#This Row],[Dep Tm Txt]])</f>
        <v>#VALUE!</v>
      </c>
      <c r="N21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78" spans="1:14" x14ac:dyDescent="0.35">
      <c r="A2178" s="113"/>
      <c r="B2178" s="119"/>
      <c r="C2178" s="119"/>
      <c r="D2178" s="185" t="e">
        <f>IF(ISBLANK(RTATimings[[#This Row],[Vehicle No.]]), VLOOKUP(RTATimings[[#This Row],[Rotation Group]], Table9[#All], 4, FALSE), VLOOKUP(RTATimings[[#This Row],[Vehicle No.]], VehLicense,2,FALSE))</f>
        <v>#N/A</v>
      </c>
      <c r="E2178" s="126"/>
      <c r="F2178" s="185" t="e">
        <f>VLOOKUP(RTATimings[[#This Row],[Route Code]], TrueRouteCodes[], 2, FALSE)</f>
        <v>#N/A</v>
      </c>
      <c r="H2178" s="194" t="str">
        <f>REPLACE(SUBSTITUTE(SUBSTITUTE(SUBSTITUTE(SUBSTITUTE(SUBSTITUTE(TRIM(RTATimings[[#This Row],[Dep Txt]]), ": ",":"), "a.m", "AM",1), "p.m", "PM"),"  AM"," AM"),"  PM", " PM"), 9,100,"")</f>
        <v/>
      </c>
      <c r="I2178" s="195" t="e">
        <f>TIMEVALUE(RTATimings[[#This Row],[Dep Tm Txt]])</f>
        <v>#VALUE!</v>
      </c>
      <c r="N21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79" spans="1:14" x14ac:dyDescent="0.35">
      <c r="A2179" s="113"/>
      <c r="B2179" s="119"/>
      <c r="C2179" s="119"/>
      <c r="D2179" s="185" t="e">
        <f>IF(ISBLANK(RTATimings[[#This Row],[Vehicle No.]]), VLOOKUP(RTATimings[[#This Row],[Rotation Group]], Table9[#All], 4, FALSE), VLOOKUP(RTATimings[[#This Row],[Vehicle No.]], VehLicense,2,FALSE))</f>
        <v>#N/A</v>
      </c>
      <c r="E2179" s="126"/>
      <c r="F2179" s="185" t="e">
        <f>VLOOKUP(RTATimings[[#This Row],[Route Code]], TrueRouteCodes[], 2, FALSE)</f>
        <v>#N/A</v>
      </c>
      <c r="H2179" s="194" t="str">
        <f>REPLACE(SUBSTITUTE(SUBSTITUTE(SUBSTITUTE(SUBSTITUTE(SUBSTITUTE(TRIM(RTATimings[[#This Row],[Dep Txt]]), ": ",":"), "a.m", "AM",1), "p.m", "PM"),"  AM"," AM"),"  PM", " PM"), 9,100,"")</f>
        <v/>
      </c>
      <c r="I2179" s="195" t="e">
        <f>TIMEVALUE(RTATimings[[#This Row],[Dep Tm Txt]])</f>
        <v>#VALUE!</v>
      </c>
      <c r="N21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80" spans="1:14" x14ac:dyDescent="0.35">
      <c r="A2180" s="113"/>
      <c r="B2180" s="119"/>
      <c r="C2180" s="119"/>
      <c r="D2180" s="185" t="e">
        <f>IF(ISBLANK(RTATimings[[#This Row],[Vehicle No.]]), VLOOKUP(RTATimings[[#This Row],[Rotation Group]], Table9[#All], 4, FALSE), VLOOKUP(RTATimings[[#This Row],[Vehicle No.]], VehLicense,2,FALSE))</f>
        <v>#N/A</v>
      </c>
      <c r="E2180" s="126"/>
      <c r="F2180" s="185" t="e">
        <f>VLOOKUP(RTATimings[[#This Row],[Route Code]], TrueRouteCodes[], 2, FALSE)</f>
        <v>#N/A</v>
      </c>
      <c r="H2180" s="194" t="str">
        <f>REPLACE(SUBSTITUTE(SUBSTITUTE(SUBSTITUTE(SUBSTITUTE(SUBSTITUTE(TRIM(RTATimings[[#This Row],[Dep Txt]]), ": ",":"), "a.m", "AM",1), "p.m", "PM"),"  AM"," AM"),"  PM", " PM"), 9,100,"")</f>
        <v/>
      </c>
      <c r="I2180" s="195" t="e">
        <f>TIMEVALUE(RTATimings[[#This Row],[Dep Tm Txt]])</f>
        <v>#VALUE!</v>
      </c>
      <c r="N21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81" spans="1:14" x14ac:dyDescent="0.35">
      <c r="A2181" s="113"/>
      <c r="B2181" s="119"/>
      <c r="C2181" s="119"/>
      <c r="D2181" s="185" t="e">
        <f>IF(ISBLANK(RTATimings[[#This Row],[Vehicle No.]]), VLOOKUP(RTATimings[[#This Row],[Rotation Group]], Table9[#All], 4, FALSE), VLOOKUP(RTATimings[[#This Row],[Vehicle No.]], VehLicense,2,FALSE))</f>
        <v>#N/A</v>
      </c>
      <c r="E2181" s="126"/>
      <c r="F2181" s="185" t="e">
        <f>VLOOKUP(RTATimings[[#This Row],[Route Code]], TrueRouteCodes[], 2, FALSE)</f>
        <v>#N/A</v>
      </c>
      <c r="H2181" s="194" t="str">
        <f>REPLACE(SUBSTITUTE(SUBSTITUTE(SUBSTITUTE(SUBSTITUTE(SUBSTITUTE(TRIM(RTATimings[[#This Row],[Dep Txt]]), ": ",":"), "a.m", "AM",1), "p.m", "PM"),"  AM"," AM"),"  PM", " PM"), 9,100,"")</f>
        <v/>
      </c>
      <c r="I2181" s="195" t="e">
        <f>TIMEVALUE(RTATimings[[#This Row],[Dep Tm Txt]])</f>
        <v>#VALUE!</v>
      </c>
      <c r="N21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82" spans="1:14" x14ac:dyDescent="0.35">
      <c r="A2182" s="113"/>
      <c r="B2182" s="119"/>
      <c r="C2182" s="119"/>
      <c r="D2182" s="185" t="e">
        <f>IF(ISBLANK(RTATimings[[#This Row],[Vehicle No.]]), VLOOKUP(RTATimings[[#This Row],[Rotation Group]], Table9[#All], 4, FALSE), VLOOKUP(RTATimings[[#This Row],[Vehicle No.]], VehLicense,2,FALSE))</f>
        <v>#N/A</v>
      </c>
      <c r="E2182" s="126"/>
      <c r="F2182" s="185" t="e">
        <f>VLOOKUP(RTATimings[[#This Row],[Route Code]], TrueRouteCodes[], 2, FALSE)</f>
        <v>#N/A</v>
      </c>
      <c r="H2182" s="194" t="str">
        <f>REPLACE(SUBSTITUTE(SUBSTITUTE(SUBSTITUTE(SUBSTITUTE(SUBSTITUTE(TRIM(RTATimings[[#This Row],[Dep Txt]]), ": ",":"), "a.m", "AM",1), "p.m", "PM"),"  AM"," AM"),"  PM", " PM"), 9,100,"")</f>
        <v/>
      </c>
      <c r="I2182" s="195" t="e">
        <f>TIMEVALUE(RTATimings[[#This Row],[Dep Tm Txt]])</f>
        <v>#VALUE!</v>
      </c>
      <c r="N21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83" spans="1:14" x14ac:dyDescent="0.35">
      <c r="A2183" s="113"/>
      <c r="B2183" s="119"/>
      <c r="C2183" s="119"/>
      <c r="D2183" s="185" t="e">
        <f>IF(ISBLANK(RTATimings[[#This Row],[Vehicle No.]]), VLOOKUP(RTATimings[[#This Row],[Rotation Group]], Table9[#All], 4, FALSE), VLOOKUP(RTATimings[[#This Row],[Vehicle No.]], VehLicense,2,FALSE))</f>
        <v>#N/A</v>
      </c>
      <c r="E2183" s="126"/>
      <c r="F2183" s="185" t="e">
        <f>VLOOKUP(RTATimings[[#This Row],[Route Code]], TrueRouteCodes[], 2, FALSE)</f>
        <v>#N/A</v>
      </c>
      <c r="H2183" s="194" t="str">
        <f>REPLACE(SUBSTITUTE(SUBSTITUTE(SUBSTITUTE(SUBSTITUTE(SUBSTITUTE(TRIM(RTATimings[[#This Row],[Dep Txt]]), ": ",":"), "a.m", "AM",1), "p.m", "PM"),"  AM"," AM"),"  PM", " PM"), 9,100,"")</f>
        <v/>
      </c>
      <c r="I2183" s="195" t="e">
        <f>TIMEVALUE(RTATimings[[#This Row],[Dep Tm Txt]])</f>
        <v>#VALUE!</v>
      </c>
      <c r="N21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84" spans="1:14" x14ac:dyDescent="0.35">
      <c r="A2184" s="113"/>
      <c r="B2184" s="119"/>
      <c r="C2184" s="119"/>
      <c r="D2184" s="185" t="e">
        <f>IF(ISBLANK(RTATimings[[#This Row],[Vehicle No.]]), VLOOKUP(RTATimings[[#This Row],[Rotation Group]], Table9[#All], 4, FALSE), VLOOKUP(RTATimings[[#This Row],[Vehicle No.]], VehLicense,2,FALSE))</f>
        <v>#N/A</v>
      </c>
      <c r="E2184" s="126"/>
      <c r="F2184" s="185" t="e">
        <f>VLOOKUP(RTATimings[[#This Row],[Route Code]], TrueRouteCodes[], 2, FALSE)</f>
        <v>#N/A</v>
      </c>
      <c r="H2184" s="194" t="str">
        <f>REPLACE(SUBSTITUTE(SUBSTITUTE(SUBSTITUTE(SUBSTITUTE(SUBSTITUTE(TRIM(RTATimings[[#This Row],[Dep Txt]]), ": ",":"), "a.m", "AM",1), "p.m", "PM"),"  AM"," AM"),"  PM", " PM"), 9,100,"")</f>
        <v/>
      </c>
      <c r="I2184" s="195" t="e">
        <f>TIMEVALUE(RTATimings[[#This Row],[Dep Tm Txt]])</f>
        <v>#VALUE!</v>
      </c>
      <c r="N21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85" spans="1:14" x14ac:dyDescent="0.35">
      <c r="A2185" s="113"/>
      <c r="B2185" s="119"/>
      <c r="C2185" s="119"/>
      <c r="D2185" s="185" t="e">
        <f>IF(ISBLANK(RTATimings[[#This Row],[Vehicle No.]]), VLOOKUP(RTATimings[[#This Row],[Rotation Group]], Table9[#All], 4, FALSE), VLOOKUP(RTATimings[[#This Row],[Vehicle No.]], VehLicense,2,FALSE))</f>
        <v>#N/A</v>
      </c>
      <c r="E2185" s="126"/>
      <c r="F2185" s="185" t="e">
        <f>VLOOKUP(RTATimings[[#This Row],[Route Code]], TrueRouteCodes[], 2, FALSE)</f>
        <v>#N/A</v>
      </c>
      <c r="H2185" s="194" t="str">
        <f>REPLACE(SUBSTITUTE(SUBSTITUTE(SUBSTITUTE(SUBSTITUTE(SUBSTITUTE(TRIM(RTATimings[[#This Row],[Dep Txt]]), ": ",":"), "a.m", "AM",1), "p.m", "PM"),"  AM"," AM"),"  PM", " PM"), 9,100,"")</f>
        <v/>
      </c>
      <c r="I2185" s="195" t="e">
        <f>TIMEVALUE(RTATimings[[#This Row],[Dep Tm Txt]])</f>
        <v>#VALUE!</v>
      </c>
      <c r="N21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86" spans="1:14" x14ac:dyDescent="0.35">
      <c r="A2186" s="113"/>
      <c r="B2186" s="119"/>
      <c r="C2186" s="119"/>
      <c r="D2186" s="185" t="e">
        <f>IF(ISBLANK(RTATimings[[#This Row],[Vehicle No.]]), VLOOKUP(RTATimings[[#This Row],[Rotation Group]], Table9[#All], 4, FALSE), VLOOKUP(RTATimings[[#This Row],[Vehicle No.]], VehLicense,2,FALSE))</f>
        <v>#N/A</v>
      </c>
      <c r="E2186" s="126"/>
      <c r="F2186" s="185" t="e">
        <f>VLOOKUP(RTATimings[[#This Row],[Route Code]], TrueRouteCodes[], 2, FALSE)</f>
        <v>#N/A</v>
      </c>
      <c r="H2186" s="194" t="str">
        <f>REPLACE(SUBSTITUTE(SUBSTITUTE(SUBSTITUTE(SUBSTITUTE(SUBSTITUTE(TRIM(RTATimings[[#This Row],[Dep Txt]]), ": ",":"), "a.m", "AM",1), "p.m", "PM"),"  AM"," AM"),"  PM", " PM"), 9,100,"")</f>
        <v/>
      </c>
      <c r="I2186" s="195" t="e">
        <f>TIMEVALUE(RTATimings[[#This Row],[Dep Tm Txt]])</f>
        <v>#VALUE!</v>
      </c>
      <c r="N21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87" spans="1:14" x14ac:dyDescent="0.35">
      <c r="A2187" s="113"/>
      <c r="B2187" s="119"/>
      <c r="C2187" s="119"/>
      <c r="D2187" s="185" t="e">
        <f>IF(ISBLANK(RTATimings[[#This Row],[Vehicle No.]]), VLOOKUP(RTATimings[[#This Row],[Rotation Group]], Table9[#All], 4, FALSE), VLOOKUP(RTATimings[[#This Row],[Vehicle No.]], VehLicense,2,FALSE))</f>
        <v>#N/A</v>
      </c>
      <c r="E2187" s="126"/>
      <c r="F2187" s="185" t="e">
        <f>VLOOKUP(RTATimings[[#This Row],[Route Code]], TrueRouteCodes[], 2, FALSE)</f>
        <v>#N/A</v>
      </c>
      <c r="H2187" s="194" t="str">
        <f>REPLACE(SUBSTITUTE(SUBSTITUTE(SUBSTITUTE(SUBSTITUTE(SUBSTITUTE(TRIM(RTATimings[[#This Row],[Dep Txt]]), ": ",":"), "a.m", "AM",1), "p.m", "PM"),"  AM"," AM"),"  PM", " PM"), 9,100,"")</f>
        <v/>
      </c>
      <c r="I2187" s="195" t="e">
        <f>TIMEVALUE(RTATimings[[#This Row],[Dep Tm Txt]])</f>
        <v>#VALUE!</v>
      </c>
      <c r="N21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88" spans="1:14" x14ac:dyDescent="0.35">
      <c r="A2188" s="113"/>
      <c r="B2188" s="119"/>
      <c r="C2188" s="119"/>
      <c r="D2188" s="185" t="e">
        <f>IF(ISBLANK(RTATimings[[#This Row],[Vehicle No.]]), VLOOKUP(RTATimings[[#This Row],[Rotation Group]], Table9[#All], 4, FALSE), VLOOKUP(RTATimings[[#This Row],[Vehicle No.]], VehLicense,2,FALSE))</f>
        <v>#N/A</v>
      </c>
      <c r="E2188" s="126"/>
      <c r="F2188" s="185" t="e">
        <f>VLOOKUP(RTATimings[[#This Row],[Route Code]], TrueRouteCodes[], 2, FALSE)</f>
        <v>#N/A</v>
      </c>
      <c r="H2188" s="194" t="str">
        <f>REPLACE(SUBSTITUTE(SUBSTITUTE(SUBSTITUTE(SUBSTITUTE(SUBSTITUTE(TRIM(RTATimings[[#This Row],[Dep Txt]]), ": ",":"), "a.m", "AM",1), "p.m", "PM"),"  AM"," AM"),"  PM", " PM"), 9,100,"")</f>
        <v/>
      </c>
      <c r="I2188" s="195" t="e">
        <f>TIMEVALUE(RTATimings[[#This Row],[Dep Tm Txt]])</f>
        <v>#VALUE!</v>
      </c>
      <c r="N21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89" spans="1:14" x14ac:dyDescent="0.35">
      <c r="A2189" s="113"/>
      <c r="B2189" s="119"/>
      <c r="C2189" s="119"/>
      <c r="D2189" s="185" t="e">
        <f>IF(ISBLANK(RTATimings[[#This Row],[Vehicle No.]]), VLOOKUP(RTATimings[[#This Row],[Rotation Group]], Table9[#All], 4, FALSE), VLOOKUP(RTATimings[[#This Row],[Vehicle No.]], VehLicense,2,FALSE))</f>
        <v>#N/A</v>
      </c>
      <c r="E2189" s="126"/>
      <c r="F2189" s="185" t="e">
        <f>VLOOKUP(RTATimings[[#This Row],[Route Code]], TrueRouteCodes[], 2, FALSE)</f>
        <v>#N/A</v>
      </c>
      <c r="H2189" s="194" t="str">
        <f>REPLACE(SUBSTITUTE(SUBSTITUTE(SUBSTITUTE(SUBSTITUTE(SUBSTITUTE(TRIM(RTATimings[[#This Row],[Dep Txt]]), ": ",":"), "a.m", "AM",1), "p.m", "PM"),"  AM"," AM"),"  PM", " PM"), 9,100,"")</f>
        <v/>
      </c>
      <c r="I2189" s="195" t="e">
        <f>TIMEVALUE(RTATimings[[#This Row],[Dep Tm Txt]])</f>
        <v>#VALUE!</v>
      </c>
      <c r="N21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90" spans="1:14" x14ac:dyDescent="0.35">
      <c r="A2190" s="113"/>
      <c r="B2190" s="119"/>
      <c r="C2190" s="119"/>
      <c r="D2190" s="185" t="e">
        <f>IF(ISBLANK(RTATimings[[#This Row],[Vehicle No.]]), VLOOKUP(RTATimings[[#This Row],[Rotation Group]], Table9[#All], 4, FALSE), VLOOKUP(RTATimings[[#This Row],[Vehicle No.]], VehLicense,2,FALSE))</f>
        <v>#N/A</v>
      </c>
      <c r="E2190" s="126"/>
      <c r="F2190" s="185" t="e">
        <f>VLOOKUP(RTATimings[[#This Row],[Route Code]], TrueRouteCodes[], 2, FALSE)</f>
        <v>#N/A</v>
      </c>
      <c r="H2190" s="194" t="str">
        <f>REPLACE(SUBSTITUTE(SUBSTITUTE(SUBSTITUTE(SUBSTITUTE(SUBSTITUTE(TRIM(RTATimings[[#This Row],[Dep Txt]]), ": ",":"), "a.m", "AM",1), "p.m", "PM"),"  AM"," AM"),"  PM", " PM"), 9,100,"")</f>
        <v/>
      </c>
      <c r="I2190" s="195" t="e">
        <f>TIMEVALUE(RTATimings[[#This Row],[Dep Tm Txt]])</f>
        <v>#VALUE!</v>
      </c>
      <c r="N21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91" spans="1:14" x14ac:dyDescent="0.35">
      <c r="A2191" s="113"/>
      <c r="B2191" s="119"/>
      <c r="C2191" s="119"/>
      <c r="D2191" s="185" t="e">
        <f>IF(ISBLANK(RTATimings[[#This Row],[Vehicle No.]]), VLOOKUP(RTATimings[[#This Row],[Rotation Group]], Table9[#All], 4, FALSE), VLOOKUP(RTATimings[[#This Row],[Vehicle No.]], VehLicense,2,FALSE))</f>
        <v>#N/A</v>
      </c>
      <c r="E2191" s="126"/>
      <c r="F2191" s="185" t="e">
        <f>VLOOKUP(RTATimings[[#This Row],[Route Code]], TrueRouteCodes[], 2, FALSE)</f>
        <v>#N/A</v>
      </c>
      <c r="H2191" s="194" t="str">
        <f>REPLACE(SUBSTITUTE(SUBSTITUTE(SUBSTITUTE(SUBSTITUTE(SUBSTITUTE(TRIM(RTATimings[[#This Row],[Dep Txt]]), ": ",":"), "a.m", "AM",1), "p.m", "PM"),"  AM"," AM"),"  PM", " PM"), 9,100,"")</f>
        <v/>
      </c>
      <c r="I2191" s="195" t="e">
        <f>TIMEVALUE(RTATimings[[#This Row],[Dep Tm Txt]])</f>
        <v>#VALUE!</v>
      </c>
      <c r="N21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92" spans="1:14" x14ac:dyDescent="0.35">
      <c r="A2192" s="113"/>
      <c r="B2192" s="119"/>
      <c r="C2192" s="119"/>
      <c r="D2192" s="185" t="e">
        <f>IF(ISBLANK(RTATimings[[#This Row],[Vehicle No.]]), VLOOKUP(RTATimings[[#This Row],[Rotation Group]], Table9[#All], 4, FALSE), VLOOKUP(RTATimings[[#This Row],[Vehicle No.]], VehLicense,2,FALSE))</f>
        <v>#N/A</v>
      </c>
      <c r="E2192" s="126"/>
      <c r="F2192" s="185" t="e">
        <f>VLOOKUP(RTATimings[[#This Row],[Route Code]], TrueRouteCodes[], 2, FALSE)</f>
        <v>#N/A</v>
      </c>
      <c r="H2192" s="194" t="str">
        <f>REPLACE(SUBSTITUTE(SUBSTITUTE(SUBSTITUTE(SUBSTITUTE(SUBSTITUTE(TRIM(RTATimings[[#This Row],[Dep Txt]]), ": ",":"), "a.m", "AM",1), "p.m", "PM"),"  AM"," AM"),"  PM", " PM"), 9,100,"")</f>
        <v/>
      </c>
      <c r="I2192" s="195" t="e">
        <f>TIMEVALUE(RTATimings[[#This Row],[Dep Tm Txt]])</f>
        <v>#VALUE!</v>
      </c>
      <c r="N21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93" spans="1:14" x14ac:dyDescent="0.35">
      <c r="A2193" s="113"/>
      <c r="B2193" s="119"/>
      <c r="C2193" s="119"/>
      <c r="D2193" s="185" t="e">
        <f>IF(ISBLANK(RTATimings[[#This Row],[Vehicle No.]]), VLOOKUP(RTATimings[[#This Row],[Rotation Group]], Table9[#All], 4, FALSE), VLOOKUP(RTATimings[[#This Row],[Vehicle No.]], VehLicense,2,FALSE))</f>
        <v>#N/A</v>
      </c>
      <c r="E2193" s="126"/>
      <c r="F2193" s="185" t="e">
        <f>VLOOKUP(RTATimings[[#This Row],[Route Code]], TrueRouteCodes[], 2, FALSE)</f>
        <v>#N/A</v>
      </c>
      <c r="H2193" s="194" t="str">
        <f>REPLACE(SUBSTITUTE(SUBSTITUTE(SUBSTITUTE(SUBSTITUTE(SUBSTITUTE(TRIM(RTATimings[[#This Row],[Dep Txt]]), ": ",":"), "a.m", "AM",1), "p.m", "PM"),"  AM"," AM"),"  PM", " PM"), 9,100,"")</f>
        <v/>
      </c>
      <c r="I2193" s="195" t="e">
        <f>TIMEVALUE(RTATimings[[#This Row],[Dep Tm Txt]])</f>
        <v>#VALUE!</v>
      </c>
      <c r="N21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94" spans="1:14" x14ac:dyDescent="0.35">
      <c r="A2194" s="113"/>
      <c r="B2194" s="119"/>
      <c r="C2194" s="119"/>
      <c r="D2194" s="185" t="e">
        <f>IF(ISBLANK(RTATimings[[#This Row],[Vehicle No.]]), VLOOKUP(RTATimings[[#This Row],[Rotation Group]], Table9[#All], 4, FALSE), VLOOKUP(RTATimings[[#This Row],[Vehicle No.]], VehLicense,2,FALSE))</f>
        <v>#N/A</v>
      </c>
      <c r="E2194" s="126"/>
      <c r="F2194" s="185" t="e">
        <f>VLOOKUP(RTATimings[[#This Row],[Route Code]], TrueRouteCodes[], 2, FALSE)</f>
        <v>#N/A</v>
      </c>
      <c r="H2194" s="194" t="str">
        <f>REPLACE(SUBSTITUTE(SUBSTITUTE(SUBSTITUTE(SUBSTITUTE(SUBSTITUTE(TRIM(RTATimings[[#This Row],[Dep Txt]]), ": ",":"), "a.m", "AM",1), "p.m", "PM"),"  AM"," AM"),"  PM", " PM"), 9,100,"")</f>
        <v/>
      </c>
      <c r="I2194" s="195" t="e">
        <f>TIMEVALUE(RTATimings[[#This Row],[Dep Tm Txt]])</f>
        <v>#VALUE!</v>
      </c>
      <c r="N21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95" spans="1:14" x14ac:dyDescent="0.35">
      <c r="A2195" s="113"/>
      <c r="B2195" s="119"/>
      <c r="C2195" s="119"/>
      <c r="D2195" s="185" t="e">
        <f>IF(ISBLANK(RTATimings[[#This Row],[Vehicle No.]]), VLOOKUP(RTATimings[[#This Row],[Rotation Group]], Table9[#All], 4, FALSE), VLOOKUP(RTATimings[[#This Row],[Vehicle No.]], VehLicense,2,FALSE))</f>
        <v>#N/A</v>
      </c>
      <c r="E2195" s="126"/>
      <c r="F2195" s="185" t="e">
        <f>VLOOKUP(RTATimings[[#This Row],[Route Code]], TrueRouteCodes[], 2, FALSE)</f>
        <v>#N/A</v>
      </c>
      <c r="H2195" s="194" t="str">
        <f>REPLACE(SUBSTITUTE(SUBSTITUTE(SUBSTITUTE(SUBSTITUTE(SUBSTITUTE(TRIM(RTATimings[[#This Row],[Dep Txt]]), ": ",":"), "a.m", "AM",1), "p.m", "PM"),"  AM"," AM"),"  PM", " PM"), 9,100,"")</f>
        <v/>
      </c>
      <c r="I2195" s="195" t="e">
        <f>TIMEVALUE(RTATimings[[#This Row],[Dep Tm Txt]])</f>
        <v>#VALUE!</v>
      </c>
      <c r="N21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96" spans="1:14" x14ac:dyDescent="0.35">
      <c r="A2196" s="113"/>
      <c r="B2196" s="119"/>
      <c r="C2196" s="119"/>
      <c r="D2196" s="185" t="e">
        <f>IF(ISBLANK(RTATimings[[#This Row],[Vehicle No.]]), VLOOKUP(RTATimings[[#This Row],[Rotation Group]], Table9[#All], 4, FALSE), VLOOKUP(RTATimings[[#This Row],[Vehicle No.]], VehLicense,2,FALSE))</f>
        <v>#N/A</v>
      </c>
      <c r="E2196" s="126"/>
      <c r="F2196" s="185" t="e">
        <f>VLOOKUP(RTATimings[[#This Row],[Route Code]], TrueRouteCodes[], 2, FALSE)</f>
        <v>#N/A</v>
      </c>
      <c r="H2196" s="194" t="str">
        <f>REPLACE(SUBSTITUTE(SUBSTITUTE(SUBSTITUTE(SUBSTITUTE(SUBSTITUTE(TRIM(RTATimings[[#This Row],[Dep Txt]]), ": ",":"), "a.m", "AM",1), "p.m", "PM"),"  AM"," AM"),"  PM", " PM"), 9,100,"")</f>
        <v/>
      </c>
      <c r="I2196" s="195" t="e">
        <f>TIMEVALUE(RTATimings[[#This Row],[Dep Tm Txt]])</f>
        <v>#VALUE!</v>
      </c>
      <c r="N21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97" spans="1:14" x14ac:dyDescent="0.35">
      <c r="A2197" s="113"/>
      <c r="B2197" s="119"/>
      <c r="C2197" s="119"/>
      <c r="D2197" s="185" t="e">
        <f>IF(ISBLANK(RTATimings[[#This Row],[Vehicle No.]]), VLOOKUP(RTATimings[[#This Row],[Rotation Group]], Table9[#All], 4, FALSE), VLOOKUP(RTATimings[[#This Row],[Vehicle No.]], VehLicense,2,FALSE))</f>
        <v>#N/A</v>
      </c>
      <c r="E2197" s="126"/>
      <c r="F2197" s="185" t="e">
        <f>VLOOKUP(RTATimings[[#This Row],[Route Code]], TrueRouteCodes[], 2, FALSE)</f>
        <v>#N/A</v>
      </c>
      <c r="H2197" s="194" t="str">
        <f>REPLACE(SUBSTITUTE(SUBSTITUTE(SUBSTITUTE(SUBSTITUTE(SUBSTITUTE(TRIM(RTATimings[[#This Row],[Dep Txt]]), ": ",":"), "a.m", "AM",1), "p.m", "PM"),"  AM"," AM"),"  PM", " PM"), 9,100,"")</f>
        <v/>
      </c>
      <c r="I2197" s="195" t="e">
        <f>TIMEVALUE(RTATimings[[#This Row],[Dep Tm Txt]])</f>
        <v>#VALUE!</v>
      </c>
      <c r="N21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98" spans="1:14" x14ac:dyDescent="0.35">
      <c r="A2198" s="113"/>
      <c r="B2198" s="119"/>
      <c r="C2198" s="119"/>
      <c r="D2198" s="185" t="e">
        <f>IF(ISBLANK(RTATimings[[#This Row],[Vehicle No.]]), VLOOKUP(RTATimings[[#This Row],[Rotation Group]], Table9[#All], 4, FALSE), VLOOKUP(RTATimings[[#This Row],[Vehicle No.]], VehLicense,2,FALSE))</f>
        <v>#N/A</v>
      </c>
      <c r="E2198" s="126"/>
      <c r="F2198" s="185" t="e">
        <f>VLOOKUP(RTATimings[[#This Row],[Route Code]], TrueRouteCodes[], 2, FALSE)</f>
        <v>#N/A</v>
      </c>
      <c r="H2198" s="194" t="str">
        <f>REPLACE(SUBSTITUTE(SUBSTITUTE(SUBSTITUTE(SUBSTITUTE(SUBSTITUTE(TRIM(RTATimings[[#This Row],[Dep Txt]]), ": ",":"), "a.m", "AM",1), "p.m", "PM"),"  AM"," AM"),"  PM", " PM"), 9,100,"")</f>
        <v/>
      </c>
      <c r="I2198" s="195" t="e">
        <f>TIMEVALUE(RTATimings[[#This Row],[Dep Tm Txt]])</f>
        <v>#VALUE!</v>
      </c>
      <c r="N21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199" spans="1:14" x14ac:dyDescent="0.35">
      <c r="A2199" s="113"/>
      <c r="B2199" s="119"/>
      <c r="C2199" s="119"/>
      <c r="D2199" s="185" t="e">
        <f>IF(ISBLANK(RTATimings[[#This Row],[Vehicle No.]]), VLOOKUP(RTATimings[[#This Row],[Rotation Group]], Table9[#All], 4, FALSE), VLOOKUP(RTATimings[[#This Row],[Vehicle No.]], VehLicense,2,FALSE))</f>
        <v>#N/A</v>
      </c>
      <c r="E2199" s="126"/>
      <c r="F2199" s="185" t="e">
        <f>VLOOKUP(RTATimings[[#This Row],[Route Code]], TrueRouteCodes[], 2, FALSE)</f>
        <v>#N/A</v>
      </c>
      <c r="H2199" s="194" t="str">
        <f>REPLACE(SUBSTITUTE(SUBSTITUTE(SUBSTITUTE(SUBSTITUTE(SUBSTITUTE(TRIM(RTATimings[[#This Row],[Dep Txt]]), ": ",":"), "a.m", "AM",1), "p.m", "PM"),"  AM"," AM"),"  PM", " PM"), 9,100,"")</f>
        <v/>
      </c>
      <c r="I2199" s="195" t="e">
        <f>TIMEVALUE(RTATimings[[#This Row],[Dep Tm Txt]])</f>
        <v>#VALUE!</v>
      </c>
      <c r="N21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00" spans="1:14" x14ac:dyDescent="0.35">
      <c r="A2200" s="113"/>
      <c r="B2200" s="119"/>
      <c r="C2200" s="119"/>
      <c r="D2200" s="185" t="e">
        <f>IF(ISBLANK(RTATimings[[#This Row],[Vehicle No.]]), VLOOKUP(RTATimings[[#This Row],[Rotation Group]], Table9[#All], 4, FALSE), VLOOKUP(RTATimings[[#This Row],[Vehicle No.]], VehLicense,2,FALSE))</f>
        <v>#N/A</v>
      </c>
      <c r="E2200" s="126"/>
      <c r="F2200" s="185" t="e">
        <f>VLOOKUP(RTATimings[[#This Row],[Route Code]], TrueRouteCodes[], 2, FALSE)</f>
        <v>#N/A</v>
      </c>
      <c r="H2200" s="194" t="str">
        <f>REPLACE(SUBSTITUTE(SUBSTITUTE(SUBSTITUTE(SUBSTITUTE(SUBSTITUTE(TRIM(RTATimings[[#This Row],[Dep Txt]]), ": ",":"), "a.m", "AM",1), "p.m", "PM"),"  AM"," AM"),"  PM", " PM"), 9,100,"")</f>
        <v/>
      </c>
      <c r="I2200" s="195" t="e">
        <f>TIMEVALUE(RTATimings[[#This Row],[Dep Tm Txt]])</f>
        <v>#VALUE!</v>
      </c>
      <c r="N22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01" spans="1:14" x14ac:dyDescent="0.35">
      <c r="A2201" s="113"/>
      <c r="B2201" s="119"/>
      <c r="C2201" s="119"/>
      <c r="D2201" s="185" t="e">
        <f>IF(ISBLANK(RTATimings[[#This Row],[Vehicle No.]]), VLOOKUP(RTATimings[[#This Row],[Rotation Group]], Table9[#All], 4, FALSE), VLOOKUP(RTATimings[[#This Row],[Vehicle No.]], VehLicense,2,FALSE))</f>
        <v>#N/A</v>
      </c>
      <c r="E2201" s="126"/>
      <c r="F2201" s="185" t="e">
        <f>VLOOKUP(RTATimings[[#This Row],[Route Code]], TrueRouteCodes[], 2, FALSE)</f>
        <v>#N/A</v>
      </c>
      <c r="H2201" s="194" t="str">
        <f>REPLACE(SUBSTITUTE(SUBSTITUTE(SUBSTITUTE(SUBSTITUTE(SUBSTITUTE(TRIM(RTATimings[[#This Row],[Dep Txt]]), ": ",":"), "a.m", "AM",1), "p.m", "PM"),"  AM"," AM"),"  PM", " PM"), 9,100,"")</f>
        <v/>
      </c>
      <c r="I2201" s="195" t="e">
        <f>TIMEVALUE(RTATimings[[#This Row],[Dep Tm Txt]])</f>
        <v>#VALUE!</v>
      </c>
      <c r="N22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02" spans="1:14" x14ac:dyDescent="0.35">
      <c r="A2202" s="113"/>
      <c r="B2202" s="119"/>
      <c r="C2202" s="119"/>
      <c r="D2202" s="185" t="e">
        <f>IF(ISBLANK(RTATimings[[#This Row],[Vehicle No.]]), VLOOKUP(RTATimings[[#This Row],[Rotation Group]], Table9[#All], 4, FALSE), VLOOKUP(RTATimings[[#This Row],[Vehicle No.]], VehLicense,2,FALSE))</f>
        <v>#N/A</v>
      </c>
      <c r="E2202" s="126"/>
      <c r="F2202" s="185" t="e">
        <f>VLOOKUP(RTATimings[[#This Row],[Route Code]], TrueRouteCodes[], 2, FALSE)</f>
        <v>#N/A</v>
      </c>
      <c r="H2202" s="194" t="str">
        <f>REPLACE(SUBSTITUTE(SUBSTITUTE(SUBSTITUTE(SUBSTITUTE(SUBSTITUTE(TRIM(RTATimings[[#This Row],[Dep Txt]]), ": ",":"), "a.m", "AM",1), "p.m", "PM"),"  AM"," AM"),"  PM", " PM"), 9,100,"")</f>
        <v/>
      </c>
      <c r="I2202" s="195" t="e">
        <f>TIMEVALUE(RTATimings[[#This Row],[Dep Tm Txt]])</f>
        <v>#VALUE!</v>
      </c>
      <c r="N22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03" spans="1:14" x14ac:dyDescent="0.35">
      <c r="A2203" s="113"/>
      <c r="B2203" s="119"/>
      <c r="C2203" s="119"/>
      <c r="D2203" s="185" t="e">
        <f>IF(ISBLANK(RTATimings[[#This Row],[Vehicle No.]]), VLOOKUP(RTATimings[[#This Row],[Rotation Group]], Table9[#All], 4, FALSE), VLOOKUP(RTATimings[[#This Row],[Vehicle No.]], VehLicense,2,FALSE))</f>
        <v>#N/A</v>
      </c>
      <c r="E2203" s="126"/>
      <c r="F2203" s="185" t="e">
        <f>VLOOKUP(RTATimings[[#This Row],[Route Code]], TrueRouteCodes[], 2, FALSE)</f>
        <v>#N/A</v>
      </c>
      <c r="H2203" s="194" t="str">
        <f>REPLACE(SUBSTITUTE(SUBSTITUTE(SUBSTITUTE(SUBSTITUTE(SUBSTITUTE(TRIM(RTATimings[[#This Row],[Dep Txt]]), ": ",":"), "a.m", "AM",1), "p.m", "PM"),"  AM"," AM"),"  PM", " PM"), 9,100,"")</f>
        <v/>
      </c>
      <c r="I2203" s="195" t="e">
        <f>TIMEVALUE(RTATimings[[#This Row],[Dep Tm Txt]])</f>
        <v>#VALUE!</v>
      </c>
      <c r="N22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04" spans="1:14" x14ac:dyDescent="0.35">
      <c r="A2204" s="113"/>
      <c r="B2204" s="119"/>
      <c r="C2204" s="119"/>
      <c r="D2204" s="185" t="e">
        <f>IF(ISBLANK(RTATimings[[#This Row],[Vehicle No.]]), VLOOKUP(RTATimings[[#This Row],[Rotation Group]], Table9[#All], 4, FALSE), VLOOKUP(RTATimings[[#This Row],[Vehicle No.]], VehLicense,2,FALSE))</f>
        <v>#N/A</v>
      </c>
      <c r="E2204" s="126"/>
      <c r="F2204" s="185" t="e">
        <f>VLOOKUP(RTATimings[[#This Row],[Route Code]], TrueRouteCodes[], 2, FALSE)</f>
        <v>#N/A</v>
      </c>
      <c r="H2204" s="194" t="str">
        <f>REPLACE(SUBSTITUTE(SUBSTITUTE(SUBSTITUTE(SUBSTITUTE(SUBSTITUTE(TRIM(RTATimings[[#This Row],[Dep Txt]]), ": ",":"), "a.m", "AM",1), "p.m", "PM"),"  AM"," AM"),"  PM", " PM"), 9,100,"")</f>
        <v/>
      </c>
      <c r="I2204" s="195" t="e">
        <f>TIMEVALUE(RTATimings[[#This Row],[Dep Tm Txt]])</f>
        <v>#VALUE!</v>
      </c>
      <c r="N22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05" spans="1:14" x14ac:dyDescent="0.35">
      <c r="A2205" s="113"/>
      <c r="B2205" s="119"/>
      <c r="C2205" s="119"/>
      <c r="D2205" s="185" t="e">
        <f>IF(ISBLANK(RTATimings[[#This Row],[Vehicle No.]]), VLOOKUP(RTATimings[[#This Row],[Rotation Group]], Table9[#All], 4, FALSE), VLOOKUP(RTATimings[[#This Row],[Vehicle No.]], VehLicense,2,FALSE))</f>
        <v>#N/A</v>
      </c>
      <c r="E2205" s="126"/>
      <c r="F2205" s="185" t="e">
        <f>VLOOKUP(RTATimings[[#This Row],[Route Code]], TrueRouteCodes[], 2, FALSE)</f>
        <v>#N/A</v>
      </c>
      <c r="H2205" s="194" t="str">
        <f>REPLACE(SUBSTITUTE(SUBSTITUTE(SUBSTITUTE(SUBSTITUTE(SUBSTITUTE(TRIM(RTATimings[[#This Row],[Dep Txt]]), ": ",":"), "a.m", "AM",1), "p.m", "PM"),"  AM"," AM"),"  PM", " PM"), 9,100,"")</f>
        <v/>
      </c>
      <c r="I2205" s="195" t="e">
        <f>TIMEVALUE(RTATimings[[#This Row],[Dep Tm Txt]])</f>
        <v>#VALUE!</v>
      </c>
      <c r="N22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06" spans="1:14" x14ac:dyDescent="0.35">
      <c r="A2206" s="113"/>
      <c r="B2206" s="119"/>
      <c r="C2206" s="119"/>
      <c r="D2206" s="185" t="e">
        <f>IF(ISBLANK(RTATimings[[#This Row],[Vehicle No.]]), VLOOKUP(RTATimings[[#This Row],[Rotation Group]], Table9[#All], 4, FALSE), VLOOKUP(RTATimings[[#This Row],[Vehicle No.]], VehLicense,2,FALSE))</f>
        <v>#N/A</v>
      </c>
      <c r="E2206" s="126"/>
      <c r="F2206" s="185" t="e">
        <f>VLOOKUP(RTATimings[[#This Row],[Route Code]], TrueRouteCodes[], 2, FALSE)</f>
        <v>#N/A</v>
      </c>
      <c r="H2206" s="194" t="str">
        <f>REPLACE(SUBSTITUTE(SUBSTITUTE(SUBSTITUTE(SUBSTITUTE(SUBSTITUTE(TRIM(RTATimings[[#This Row],[Dep Txt]]), ": ",":"), "a.m", "AM",1), "p.m", "PM"),"  AM"," AM"),"  PM", " PM"), 9,100,"")</f>
        <v/>
      </c>
      <c r="I2206" s="195" t="e">
        <f>TIMEVALUE(RTATimings[[#This Row],[Dep Tm Txt]])</f>
        <v>#VALUE!</v>
      </c>
      <c r="N22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07" spans="1:14" x14ac:dyDescent="0.35">
      <c r="A2207" s="113"/>
      <c r="B2207" s="119"/>
      <c r="C2207" s="119"/>
      <c r="D2207" s="185" t="e">
        <f>IF(ISBLANK(RTATimings[[#This Row],[Vehicle No.]]), VLOOKUP(RTATimings[[#This Row],[Rotation Group]], Table9[#All], 4, FALSE), VLOOKUP(RTATimings[[#This Row],[Vehicle No.]], VehLicense,2,FALSE))</f>
        <v>#N/A</v>
      </c>
      <c r="E2207" s="126"/>
      <c r="F2207" s="185" t="e">
        <f>VLOOKUP(RTATimings[[#This Row],[Route Code]], TrueRouteCodes[], 2, FALSE)</f>
        <v>#N/A</v>
      </c>
      <c r="H2207" s="194" t="str">
        <f>REPLACE(SUBSTITUTE(SUBSTITUTE(SUBSTITUTE(SUBSTITUTE(SUBSTITUTE(TRIM(RTATimings[[#This Row],[Dep Txt]]), ": ",":"), "a.m", "AM",1), "p.m", "PM"),"  AM"," AM"),"  PM", " PM"), 9,100,"")</f>
        <v/>
      </c>
      <c r="I2207" s="195" t="e">
        <f>TIMEVALUE(RTATimings[[#This Row],[Dep Tm Txt]])</f>
        <v>#VALUE!</v>
      </c>
      <c r="N22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08" spans="1:14" x14ac:dyDescent="0.35">
      <c r="A2208" s="113"/>
      <c r="B2208" s="119"/>
      <c r="C2208" s="119"/>
      <c r="D2208" s="185" t="e">
        <f>IF(ISBLANK(RTATimings[[#This Row],[Vehicle No.]]), VLOOKUP(RTATimings[[#This Row],[Rotation Group]], Table9[#All], 4, FALSE), VLOOKUP(RTATimings[[#This Row],[Vehicle No.]], VehLicense,2,FALSE))</f>
        <v>#N/A</v>
      </c>
      <c r="E2208" s="126"/>
      <c r="F2208" s="185" t="e">
        <f>VLOOKUP(RTATimings[[#This Row],[Route Code]], TrueRouteCodes[], 2, FALSE)</f>
        <v>#N/A</v>
      </c>
      <c r="H2208" s="194" t="str">
        <f>REPLACE(SUBSTITUTE(SUBSTITUTE(SUBSTITUTE(SUBSTITUTE(SUBSTITUTE(TRIM(RTATimings[[#This Row],[Dep Txt]]), ": ",":"), "a.m", "AM",1), "p.m", "PM"),"  AM"," AM"),"  PM", " PM"), 9,100,"")</f>
        <v/>
      </c>
      <c r="I2208" s="195" t="e">
        <f>TIMEVALUE(RTATimings[[#This Row],[Dep Tm Txt]])</f>
        <v>#VALUE!</v>
      </c>
      <c r="N22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09" spans="1:14" x14ac:dyDescent="0.35">
      <c r="A2209" s="113"/>
      <c r="B2209" s="119"/>
      <c r="C2209" s="119"/>
      <c r="D2209" s="185" t="e">
        <f>IF(ISBLANK(RTATimings[[#This Row],[Vehicle No.]]), VLOOKUP(RTATimings[[#This Row],[Rotation Group]], Table9[#All], 4, FALSE), VLOOKUP(RTATimings[[#This Row],[Vehicle No.]], VehLicense,2,FALSE))</f>
        <v>#N/A</v>
      </c>
      <c r="E2209" s="126"/>
      <c r="F2209" s="185" t="e">
        <f>VLOOKUP(RTATimings[[#This Row],[Route Code]], TrueRouteCodes[], 2, FALSE)</f>
        <v>#N/A</v>
      </c>
      <c r="H2209" s="194" t="str">
        <f>REPLACE(SUBSTITUTE(SUBSTITUTE(SUBSTITUTE(SUBSTITUTE(SUBSTITUTE(TRIM(RTATimings[[#This Row],[Dep Txt]]), ": ",":"), "a.m", "AM",1), "p.m", "PM"),"  AM"," AM"),"  PM", " PM"), 9,100,"")</f>
        <v/>
      </c>
      <c r="I2209" s="195" t="e">
        <f>TIMEVALUE(RTATimings[[#This Row],[Dep Tm Txt]])</f>
        <v>#VALUE!</v>
      </c>
      <c r="N22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10" spans="1:14" x14ac:dyDescent="0.35">
      <c r="A2210" s="113"/>
      <c r="B2210" s="119"/>
      <c r="C2210" s="119"/>
      <c r="D2210" s="185" t="e">
        <f>IF(ISBLANK(RTATimings[[#This Row],[Vehicle No.]]), VLOOKUP(RTATimings[[#This Row],[Rotation Group]], Table9[#All], 4, FALSE), VLOOKUP(RTATimings[[#This Row],[Vehicle No.]], VehLicense,2,FALSE))</f>
        <v>#N/A</v>
      </c>
      <c r="E2210" s="126"/>
      <c r="F2210" s="185" t="e">
        <f>VLOOKUP(RTATimings[[#This Row],[Route Code]], TrueRouteCodes[], 2, FALSE)</f>
        <v>#N/A</v>
      </c>
      <c r="H2210" s="194" t="str">
        <f>REPLACE(SUBSTITUTE(SUBSTITUTE(SUBSTITUTE(SUBSTITUTE(SUBSTITUTE(TRIM(RTATimings[[#This Row],[Dep Txt]]), ": ",":"), "a.m", "AM",1), "p.m", "PM"),"  AM"," AM"),"  PM", " PM"), 9,100,"")</f>
        <v/>
      </c>
      <c r="I2210" s="195" t="e">
        <f>TIMEVALUE(RTATimings[[#This Row],[Dep Tm Txt]])</f>
        <v>#VALUE!</v>
      </c>
      <c r="N22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11" spans="1:14" x14ac:dyDescent="0.35">
      <c r="A2211" s="113"/>
      <c r="B2211" s="119"/>
      <c r="C2211" s="119"/>
      <c r="D2211" s="185" t="e">
        <f>IF(ISBLANK(RTATimings[[#This Row],[Vehicle No.]]), VLOOKUP(RTATimings[[#This Row],[Rotation Group]], Table9[#All], 4, FALSE), VLOOKUP(RTATimings[[#This Row],[Vehicle No.]], VehLicense,2,FALSE))</f>
        <v>#N/A</v>
      </c>
      <c r="E2211" s="126"/>
      <c r="F2211" s="185" t="e">
        <f>VLOOKUP(RTATimings[[#This Row],[Route Code]], TrueRouteCodes[], 2, FALSE)</f>
        <v>#N/A</v>
      </c>
      <c r="H2211" s="194" t="str">
        <f>REPLACE(SUBSTITUTE(SUBSTITUTE(SUBSTITUTE(SUBSTITUTE(SUBSTITUTE(TRIM(RTATimings[[#This Row],[Dep Txt]]), ": ",":"), "a.m", "AM",1), "p.m", "PM"),"  AM"," AM"),"  PM", " PM"), 9,100,"")</f>
        <v/>
      </c>
      <c r="I2211" s="195" t="e">
        <f>TIMEVALUE(RTATimings[[#This Row],[Dep Tm Txt]])</f>
        <v>#VALUE!</v>
      </c>
      <c r="N22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12" spans="1:14" x14ac:dyDescent="0.35">
      <c r="A2212" s="113"/>
      <c r="B2212" s="119"/>
      <c r="C2212" s="119"/>
      <c r="D2212" s="185" t="e">
        <f>IF(ISBLANK(RTATimings[[#This Row],[Vehicle No.]]), VLOOKUP(RTATimings[[#This Row],[Rotation Group]], Table9[#All], 4, FALSE), VLOOKUP(RTATimings[[#This Row],[Vehicle No.]], VehLicense,2,FALSE))</f>
        <v>#N/A</v>
      </c>
      <c r="E2212" s="126"/>
      <c r="F2212" s="185" t="e">
        <f>VLOOKUP(RTATimings[[#This Row],[Route Code]], TrueRouteCodes[], 2, FALSE)</f>
        <v>#N/A</v>
      </c>
      <c r="H2212" s="194" t="str">
        <f>REPLACE(SUBSTITUTE(SUBSTITUTE(SUBSTITUTE(SUBSTITUTE(SUBSTITUTE(TRIM(RTATimings[[#This Row],[Dep Txt]]), ": ",":"), "a.m", "AM",1), "p.m", "PM"),"  AM"," AM"),"  PM", " PM"), 9,100,"")</f>
        <v/>
      </c>
      <c r="I2212" s="195" t="e">
        <f>TIMEVALUE(RTATimings[[#This Row],[Dep Tm Txt]])</f>
        <v>#VALUE!</v>
      </c>
      <c r="N22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13" spans="1:14" x14ac:dyDescent="0.35">
      <c r="A2213" s="113"/>
      <c r="B2213" s="119"/>
      <c r="C2213" s="119"/>
      <c r="D2213" s="185" t="e">
        <f>IF(ISBLANK(RTATimings[[#This Row],[Vehicle No.]]), VLOOKUP(RTATimings[[#This Row],[Rotation Group]], Table9[#All], 4, FALSE), VLOOKUP(RTATimings[[#This Row],[Vehicle No.]], VehLicense,2,FALSE))</f>
        <v>#N/A</v>
      </c>
      <c r="E2213" s="126"/>
      <c r="F2213" s="185" t="e">
        <f>VLOOKUP(RTATimings[[#This Row],[Route Code]], TrueRouteCodes[], 2, FALSE)</f>
        <v>#N/A</v>
      </c>
      <c r="H2213" s="194" t="str">
        <f>REPLACE(SUBSTITUTE(SUBSTITUTE(SUBSTITUTE(SUBSTITUTE(SUBSTITUTE(TRIM(RTATimings[[#This Row],[Dep Txt]]), ": ",":"), "a.m", "AM",1), "p.m", "PM"),"  AM"," AM"),"  PM", " PM"), 9,100,"")</f>
        <v/>
      </c>
      <c r="I2213" s="195" t="e">
        <f>TIMEVALUE(RTATimings[[#This Row],[Dep Tm Txt]])</f>
        <v>#VALUE!</v>
      </c>
      <c r="N22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14" spans="1:14" x14ac:dyDescent="0.35">
      <c r="A2214" s="113"/>
      <c r="B2214" s="119"/>
      <c r="C2214" s="119"/>
      <c r="D2214" s="185" t="e">
        <f>IF(ISBLANK(RTATimings[[#This Row],[Vehicle No.]]), VLOOKUP(RTATimings[[#This Row],[Rotation Group]], Table9[#All], 4, FALSE), VLOOKUP(RTATimings[[#This Row],[Vehicle No.]], VehLicense,2,FALSE))</f>
        <v>#N/A</v>
      </c>
      <c r="E2214" s="126"/>
      <c r="F2214" s="185" t="e">
        <f>VLOOKUP(RTATimings[[#This Row],[Route Code]], TrueRouteCodes[], 2, FALSE)</f>
        <v>#N/A</v>
      </c>
      <c r="H2214" s="194" t="str">
        <f>REPLACE(SUBSTITUTE(SUBSTITUTE(SUBSTITUTE(SUBSTITUTE(SUBSTITUTE(TRIM(RTATimings[[#This Row],[Dep Txt]]), ": ",":"), "a.m", "AM",1), "p.m", "PM"),"  AM"," AM"),"  PM", " PM"), 9,100,"")</f>
        <v/>
      </c>
      <c r="I2214" s="195" t="e">
        <f>TIMEVALUE(RTATimings[[#This Row],[Dep Tm Txt]])</f>
        <v>#VALUE!</v>
      </c>
      <c r="N22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15" spans="1:14" x14ac:dyDescent="0.35">
      <c r="A2215" s="113"/>
      <c r="B2215" s="119"/>
      <c r="C2215" s="119"/>
      <c r="D2215" s="185" t="e">
        <f>IF(ISBLANK(RTATimings[[#This Row],[Vehicle No.]]), VLOOKUP(RTATimings[[#This Row],[Rotation Group]], Table9[#All], 4, FALSE), VLOOKUP(RTATimings[[#This Row],[Vehicle No.]], VehLicense,2,FALSE))</f>
        <v>#N/A</v>
      </c>
      <c r="E2215" s="126"/>
      <c r="F2215" s="185" t="e">
        <f>VLOOKUP(RTATimings[[#This Row],[Route Code]], TrueRouteCodes[], 2, FALSE)</f>
        <v>#N/A</v>
      </c>
      <c r="H2215" s="194" t="str">
        <f>REPLACE(SUBSTITUTE(SUBSTITUTE(SUBSTITUTE(SUBSTITUTE(SUBSTITUTE(TRIM(RTATimings[[#This Row],[Dep Txt]]), ": ",":"), "a.m", "AM",1), "p.m", "PM"),"  AM"," AM"),"  PM", " PM"), 9,100,"")</f>
        <v/>
      </c>
      <c r="I2215" s="195" t="e">
        <f>TIMEVALUE(RTATimings[[#This Row],[Dep Tm Txt]])</f>
        <v>#VALUE!</v>
      </c>
      <c r="N22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16" spans="1:14" x14ac:dyDescent="0.35">
      <c r="A2216" s="113"/>
      <c r="B2216" s="119"/>
      <c r="C2216" s="119"/>
      <c r="D2216" s="185" t="e">
        <f>IF(ISBLANK(RTATimings[[#This Row],[Vehicle No.]]), VLOOKUP(RTATimings[[#This Row],[Rotation Group]], Table9[#All], 4, FALSE), VLOOKUP(RTATimings[[#This Row],[Vehicle No.]], VehLicense,2,FALSE))</f>
        <v>#N/A</v>
      </c>
      <c r="E2216" s="126"/>
      <c r="F2216" s="185" t="e">
        <f>VLOOKUP(RTATimings[[#This Row],[Route Code]], TrueRouteCodes[], 2, FALSE)</f>
        <v>#N/A</v>
      </c>
      <c r="H2216" s="194" t="str">
        <f>REPLACE(SUBSTITUTE(SUBSTITUTE(SUBSTITUTE(SUBSTITUTE(SUBSTITUTE(TRIM(RTATimings[[#This Row],[Dep Txt]]), ": ",":"), "a.m", "AM",1), "p.m", "PM"),"  AM"," AM"),"  PM", " PM"), 9,100,"")</f>
        <v/>
      </c>
      <c r="I2216" s="195" t="e">
        <f>TIMEVALUE(RTATimings[[#This Row],[Dep Tm Txt]])</f>
        <v>#VALUE!</v>
      </c>
      <c r="N22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17" spans="1:14" x14ac:dyDescent="0.35">
      <c r="A2217" s="113"/>
      <c r="B2217" s="119"/>
      <c r="C2217" s="119"/>
      <c r="D2217" s="185" t="e">
        <f>IF(ISBLANK(RTATimings[[#This Row],[Vehicle No.]]), VLOOKUP(RTATimings[[#This Row],[Rotation Group]], Table9[#All], 4, FALSE), VLOOKUP(RTATimings[[#This Row],[Vehicle No.]], VehLicense,2,FALSE))</f>
        <v>#N/A</v>
      </c>
      <c r="E2217" s="126"/>
      <c r="F2217" s="185" t="e">
        <f>VLOOKUP(RTATimings[[#This Row],[Route Code]], TrueRouteCodes[], 2, FALSE)</f>
        <v>#N/A</v>
      </c>
      <c r="H2217" s="194" t="str">
        <f>REPLACE(SUBSTITUTE(SUBSTITUTE(SUBSTITUTE(SUBSTITUTE(SUBSTITUTE(TRIM(RTATimings[[#This Row],[Dep Txt]]), ": ",":"), "a.m", "AM",1), "p.m", "PM"),"  AM"," AM"),"  PM", " PM"), 9,100,"")</f>
        <v/>
      </c>
      <c r="I2217" s="195" t="e">
        <f>TIMEVALUE(RTATimings[[#This Row],[Dep Tm Txt]])</f>
        <v>#VALUE!</v>
      </c>
      <c r="N22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18" spans="1:14" x14ac:dyDescent="0.35">
      <c r="A2218" s="113"/>
      <c r="B2218" s="119"/>
      <c r="C2218" s="119"/>
      <c r="D2218" s="185" t="e">
        <f>IF(ISBLANK(RTATimings[[#This Row],[Vehicle No.]]), VLOOKUP(RTATimings[[#This Row],[Rotation Group]], Table9[#All], 4, FALSE), VLOOKUP(RTATimings[[#This Row],[Vehicle No.]], VehLicense,2,FALSE))</f>
        <v>#N/A</v>
      </c>
      <c r="E2218" s="126"/>
      <c r="F2218" s="185" t="e">
        <f>VLOOKUP(RTATimings[[#This Row],[Route Code]], TrueRouteCodes[], 2, FALSE)</f>
        <v>#N/A</v>
      </c>
      <c r="H2218" s="194" t="str">
        <f>REPLACE(SUBSTITUTE(SUBSTITUTE(SUBSTITUTE(SUBSTITUTE(SUBSTITUTE(TRIM(RTATimings[[#This Row],[Dep Txt]]), ": ",":"), "a.m", "AM",1), "p.m", "PM"),"  AM"," AM"),"  PM", " PM"), 9,100,"")</f>
        <v/>
      </c>
      <c r="I2218" s="195" t="e">
        <f>TIMEVALUE(RTATimings[[#This Row],[Dep Tm Txt]])</f>
        <v>#VALUE!</v>
      </c>
      <c r="N22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19" spans="1:14" x14ac:dyDescent="0.35">
      <c r="A2219" s="113"/>
      <c r="B2219" s="119"/>
      <c r="C2219" s="119"/>
      <c r="D2219" s="185" t="e">
        <f>IF(ISBLANK(RTATimings[[#This Row],[Vehicle No.]]), VLOOKUP(RTATimings[[#This Row],[Rotation Group]], Table9[#All], 4, FALSE), VLOOKUP(RTATimings[[#This Row],[Vehicle No.]], VehLicense,2,FALSE))</f>
        <v>#N/A</v>
      </c>
      <c r="E2219" s="126"/>
      <c r="F2219" s="185" t="e">
        <f>VLOOKUP(RTATimings[[#This Row],[Route Code]], TrueRouteCodes[], 2, FALSE)</f>
        <v>#N/A</v>
      </c>
      <c r="H2219" s="194" t="str">
        <f>REPLACE(SUBSTITUTE(SUBSTITUTE(SUBSTITUTE(SUBSTITUTE(SUBSTITUTE(TRIM(RTATimings[[#This Row],[Dep Txt]]), ": ",":"), "a.m", "AM",1), "p.m", "PM"),"  AM"," AM"),"  PM", " PM"), 9,100,"")</f>
        <v/>
      </c>
      <c r="I2219" s="195" t="e">
        <f>TIMEVALUE(RTATimings[[#This Row],[Dep Tm Txt]])</f>
        <v>#VALUE!</v>
      </c>
      <c r="N22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20" spans="1:14" x14ac:dyDescent="0.35">
      <c r="A2220" s="113"/>
      <c r="B2220" s="119"/>
      <c r="C2220" s="119"/>
      <c r="D2220" s="185" t="e">
        <f>IF(ISBLANK(RTATimings[[#This Row],[Vehicle No.]]), VLOOKUP(RTATimings[[#This Row],[Rotation Group]], Table9[#All], 4, FALSE), VLOOKUP(RTATimings[[#This Row],[Vehicle No.]], VehLicense,2,FALSE))</f>
        <v>#N/A</v>
      </c>
      <c r="E2220" s="126"/>
      <c r="F2220" s="185" t="e">
        <f>VLOOKUP(RTATimings[[#This Row],[Route Code]], TrueRouteCodes[], 2, FALSE)</f>
        <v>#N/A</v>
      </c>
      <c r="H2220" s="194" t="str">
        <f>REPLACE(SUBSTITUTE(SUBSTITUTE(SUBSTITUTE(SUBSTITUTE(SUBSTITUTE(TRIM(RTATimings[[#This Row],[Dep Txt]]), ": ",":"), "a.m", "AM",1), "p.m", "PM"),"  AM"," AM"),"  PM", " PM"), 9,100,"")</f>
        <v/>
      </c>
      <c r="I2220" s="195" t="e">
        <f>TIMEVALUE(RTATimings[[#This Row],[Dep Tm Txt]])</f>
        <v>#VALUE!</v>
      </c>
      <c r="N22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21" spans="1:14" x14ac:dyDescent="0.35">
      <c r="A2221" s="113"/>
      <c r="B2221" s="119"/>
      <c r="C2221" s="119"/>
      <c r="D2221" s="185" t="e">
        <f>IF(ISBLANK(RTATimings[[#This Row],[Vehicle No.]]), VLOOKUP(RTATimings[[#This Row],[Rotation Group]], Table9[#All], 4, FALSE), VLOOKUP(RTATimings[[#This Row],[Vehicle No.]], VehLicense,2,FALSE))</f>
        <v>#N/A</v>
      </c>
      <c r="E2221" s="126"/>
      <c r="F2221" s="185" t="e">
        <f>VLOOKUP(RTATimings[[#This Row],[Route Code]], TrueRouteCodes[], 2, FALSE)</f>
        <v>#N/A</v>
      </c>
      <c r="H2221" s="194" t="str">
        <f>REPLACE(SUBSTITUTE(SUBSTITUTE(SUBSTITUTE(SUBSTITUTE(SUBSTITUTE(TRIM(RTATimings[[#This Row],[Dep Txt]]), ": ",":"), "a.m", "AM",1), "p.m", "PM"),"  AM"," AM"),"  PM", " PM"), 9,100,"")</f>
        <v/>
      </c>
      <c r="I2221" s="195" t="e">
        <f>TIMEVALUE(RTATimings[[#This Row],[Dep Tm Txt]])</f>
        <v>#VALUE!</v>
      </c>
      <c r="N22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22" spans="1:14" x14ac:dyDescent="0.35">
      <c r="A2222" s="113"/>
      <c r="B2222" s="119"/>
      <c r="C2222" s="119"/>
      <c r="D2222" s="185" t="e">
        <f>IF(ISBLANK(RTATimings[[#This Row],[Vehicle No.]]), VLOOKUP(RTATimings[[#This Row],[Rotation Group]], Table9[#All], 4, FALSE), VLOOKUP(RTATimings[[#This Row],[Vehicle No.]], VehLicense,2,FALSE))</f>
        <v>#N/A</v>
      </c>
      <c r="E2222" s="126"/>
      <c r="F2222" s="185" t="e">
        <f>VLOOKUP(RTATimings[[#This Row],[Route Code]], TrueRouteCodes[], 2, FALSE)</f>
        <v>#N/A</v>
      </c>
      <c r="H2222" s="194" t="str">
        <f>REPLACE(SUBSTITUTE(SUBSTITUTE(SUBSTITUTE(SUBSTITUTE(SUBSTITUTE(TRIM(RTATimings[[#This Row],[Dep Txt]]), ": ",":"), "a.m", "AM",1), "p.m", "PM"),"  AM"," AM"),"  PM", " PM"), 9,100,"")</f>
        <v/>
      </c>
      <c r="I2222" s="195" t="e">
        <f>TIMEVALUE(RTATimings[[#This Row],[Dep Tm Txt]])</f>
        <v>#VALUE!</v>
      </c>
      <c r="N22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23" spans="1:14" x14ac:dyDescent="0.35">
      <c r="A2223" s="113"/>
      <c r="B2223" s="119"/>
      <c r="C2223" s="119"/>
      <c r="D2223" s="185" t="e">
        <f>IF(ISBLANK(RTATimings[[#This Row],[Vehicle No.]]), VLOOKUP(RTATimings[[#This Row],[Rotation Group]], Table9[#All], 4, FALSE), VLOOKUP(RTATimings[[#This Row],[Vehicle No.]], VehLicense,2,FALSE))</f>
        <v>#N/A</v>
      </c>
      <c r="E2223" s="126"/>
      <c r="F2223" s="185" t="e">
        <f>VLOOKUP(RTATimings[[#This Row],[Route Code]], TrueRouteCodes[], 2, FALSE)</f>
        <v>#N/A</v>
      </c>
      <c r="H2223" s="194" t="str">
        <f>REPLACE(SUBSTITUTE(SUBSTITUTE(SUBSTITUTE(SUBSTITUTE(SUBSTITUTE(TRIM(RTATimings[[#This Row],[Dep Txt]]), ": ",":"), "a.m", "AM",1), "p.m", "PM"),"  AM"," AM"),"  PM", " PM"), 9,100,"")</f>
        <v/>
      </c>
      <c r="I2223" s="195" t="e">
        <f>TIMEVALUE(RTATimings[[#This Row],[Dep Tm Txt]])</f>
        <v>#VALUE!</v>
      </c>
      <c r="N22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24" spans="1:14" x14ac:dyDescent="0.35">
      <c r="A2224" s="113"/>
      <c r="B2224" s="119"/>
      <c r="C2224" s="119"/>
      <c r="D2224" s="185" t="e">
        <f>IF(ISBLANK(RTATimings[[#This Row],[Vehicle No.]]), VLOOKUP(RTATimings[[#This Row],[Rotation Group]], Table9[#All], 4, FALSE), VLOOKUP(RTATimings[[#This Row],[Vehicle No.]], VehLicense,2,FALSE))</f>
        <v>#N/A</v>
      </c>
      <c r="E2224" s="126"/>
      <c r="F2224" s="185" t="e">
        <f>VLOOKUP(RTATimings[[#This Row],[Route Code]], TrueRouteCodes[], 2, FALSE)</f>
        <v>#N/A</v>
      </c>
      <c r="H2224" s="194" t="str">
        <f>REPLACE(SUBSTITUTE(SUBSTITUTE(SUBSTITUTE(SUBSTITUTE(SUBSTITUTE(TRIM(RTATimings[[#This Row],[Dep Txt]]), ": ",":"), "a.m", "AM",1), "p.m", "PM"),"  AM"," AM"),"  PM", " PM"), 9,100,"")</f>
        <v/>
      </c>
      <c r="I2224" s="195" t="e">
        <f>TIMEVALUE(RTATimings[[#This Row],[Dep Tm Txt]])</f>
        <v>#VALUE!</v>
      </c>
      <c r="N22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25" spans="1:14" x14ac:dyDescent="0.35">
      <c r="A2225" s="113"/>
      <c r="B2225" s="119"/>
      <c r="C2225" s="119"/>
      <c r="D2225" s="185" t="e">
        <f>IF(ISBLANK(RTATimings[[#This Row],[Vehicle No.]]), VLOOKUP(RTATimings[[#This Row],[Rotation Group]], Table9[#All], 4, FALSE), VLOOKUP(RTATimings[[#This Row],[Vehicle No.]], VehLicense,2,FALSE))</f>
        <v>#N/A</v>
      </c>
      <c r="E2225" s="126"/>
      <c r="F2225" s="185" t="e">
        <f>VLOOKUP(RTATimings[[#This Row],[Route Code]], TrueRouteCodes[], 2, FALSE)</f>
        <v>#N/A</v>
      </c>
      <c r="H2225" s="194" t="str">
        <f>REPLACE(SUBSTITUTE(SUBSTITUTE(SUBSTITUTE(SUBSTITUTE(SUBSTITUTE(TRIM(RTATimings[[#This Row],[Dep Txt]]), ": ",":"), "a.m", "AM",1), "p.m", "PM"),"  AM"," AM"),"  PM", " PM"), 9,100,"")</f>
        <v/>
      </c>
      <c r="I2225" s="195" t="e">
        <f>TIMEVALUE(RTATimings[[#This Row],[Dep Tm Txt]])</f>
        <v>#VALUE!</v>
      </c>
      <c r="N22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26" spans="1:14" x14ac:dyDescent="0.35">
      <c r="A2226" s="113"/>
      <c r="B2226" s="119"/>
      <c r="C2226" s="119"/>
      <c r="D2226" s="185" t="e">
        <f>IF(ISBLANK(RTATimings[[#This Row],[Vehicle No.]]), VLOOKUP(RTATimings[[#This Row],[Rotation Group]], Table9[#All], 4, FALSE), VLOOKUP(RTATimings[[#This Row],[Vehicle No.]], VehLicense,2,FALSE))</f>
        <v>#N/A</v>
      </c>
      <c r="E2226" s="126"/>
      <c r="F2226" s="185" t="e">
        <f>VLOOKUP(RTATimings[[#This Row],[Route Code]], TrueRouteCodes[], 2, FALSE)</f>
        <v>#N/A</v>
      </c>
      <c r="H2226" s="194" t="str">
        <f>REPLACE(SUBSTITUTE(SUBSTITUTE(SUBSTITUTE(SUBSTITUTE(SUBSTITUTE(TRIM(RTATimings[[#This Row],[Dep Txt]]), ": ",":"), "a.m", "AM",1), "p.m", "PM"),"  AM"," AM"),"  PM", " PM"), 9,100,"")</f>
        <v/>
      </c>
      <c r="I2226" s="195" t="e">
        <f>TIMEVALUE(RTATimings[[#This Row],[Dep Tm Txt]])</f>
        <v>#VALUE!</v>
      </c>
      <c r="N22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27" spans="1:14" x14ac:dyDescent="0.35">
      <c r="A2227" s="113"/>
      <c r="B2227" s="119"/>
      <c r="C2227" s="119"/>
      <c r="D2227" s="185" t="e">
        <f>IF(ISBLANK(RTATimings[[#This Row],[Vehicle No.]]), VLOOKUP(RTATimings[[#This Row],[Rotation Group]], Table9[#All], 4, FALSE), VLOOKUP(RTATimings[[#This Row],[Vehicle No.]], VehLicense,2,FALSE))</f>
        <v>#N/A</v>
      </c>
      <c r="E2227" s="126"/>
      <c r="F2227" s="185" t="e">
        <f>VLOOKUP(RTATimings[[#This Row],[Route Code]], TrueRouteCodes[], 2, FALSE)</f>
        <v>#N/A</v>
      </c>
      <c r="H2227" s="194" t="str">
        <f>REPLACE(SUBSTITUTE(SUBSTITUTE(SUBSTITUTE(SUBSTITUTE(SUBSTITUTE(TRIM(RTATimings[[#This Row],[Dep Txt]]), ": ",":"), "a.m", "AM",1), "p.m", "PM"),"  AM"," AM"),"  PM", " PM"), 9,100,"")</f>
        <v/>
      </c>
      <c r="I2227" s="195" t="e">
        <f>TIMEVALUE(RTATimings[[#This Row],[Dep Tm Txt]])</f>
        <v>#VALUE!</v>
      </c>
      <c r="N22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28" spans="1:14" x14ac:dyDescent="0.35">
      <c r="A2228" s="113"/>
      <c r="B2228" s="119"/>
      <c r="C2228" s="119"/>
      <c r="D2228" s="185" t="e">
        <f>IF(ISBLANK(RTATimings[[#This Row],[Vehicle No.]]), VLOOKUP(RTATimings[[#This Row],[Rotation Group]], Table9[#All], 4, FALSE), VLOOKUP(RTATimings[[#This Row],[Vehicle No.]], VehLicense,2,FALSE))</f>
        <v>#N/A</v>
      </c>
      <c r="E2228" s="126"/>
      <c r="F2228" s="185" t="e">
        <f>VLOOKUP(RTATimings[[#This Row],[Route Code]], TrueRouteCodes[], 2, FALSE)</f>
        <v>#N/A</v>
      </c>
      <c r="H2228" s="194" t="str">
        <f>REPLACE(SUBSTITUTE(SUBSTITUTE(SUBSTITUTE(SUBSTITUTE(SUBSTITUTE(TRIM(RTATimings[[#This Row],[Dep Txt]]), ": ",":"), "a.m", "AM",1), "p.m", "PM"),"  AM"," AM"),"  PM", " PM"), 9,100,"")</f>
        <v/>
      </c>
      <c r="I2228" s="195" t="e">
        <f>TIMEVALUE(RTATimings[[#This Row],[Dep Tm Txt]])</f>
        <v>#VALUE!</v>
      </c>
      <c r="N22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29" spans="1:14" x14ac:dyDescent="0.35">
      <c r="A2229" s="113"/>
      <c r="B2229" s="119"/>
      <c r="C2229" s="119"/>
      <c r="D2229" s="185" t="e">
        <f>IF(ISBLANK(RTATimings[[#This Row],[Vehicle No.]]), VLOOKUP(RTATimings[[#This Row],[Rotation Group]], Table9[#All], 4, FALSE), VLOOKUP(RTATimings[[#This Row],[Vehicle No.]], VehLicense,2,FALSE))</f>
        <v>#N/A</v>
      </c>
      <c r="E2229" s="126"/>
      <c r="F2229" s="185" t="e">
        <f>VLOOKUP(RTATimings[[#This Row],[Route Code]], TrueRouteCodes[], 2, FALSE)</f>
        <v>#N/A</v>
      </c>
      <c r="H2229" s="194" t="str">
        <f>REPLACE(SUBSTITUTE(SUBSTITUTE(SUBSTITUTE(SUBSTITUTE(SUBSTITUTE(TRIM(RTATimings[[#This Row],[Dep Txt]]), ": ",":"), "a.m", "AM",1), "p.m", "PM"),"  AM"," AM"),"  PM", " PM"), 9,100,"")</f>
        <v/>
      </c>
      <c r="I2229" s="195" t="e">
        <f>TIMEVALUE(RTATimings[[#This Row],[Dep Tm Txt]])</f>
        <v>#VALUE!</v>
      </c>
      <c r="N22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30" spans="1:14" x14ac:dyDescent="0.35">
      <c r="A2230" s="113"/>
      <c r="B2230" s="119"/>
      <c r="C2230" s="119"/>
      <c r="D2230" s="185" t="e">
        <f>IF(ISBLANK(RTATimings[[#This Row],[Vehicle No.]]), VLOOKUP(RTATimings[[#This Row],[Rotation Group]], Table9[#All], 4, FALSE), VLOOKUP(RTATimings[[#This Row],[Vehicle No.]], VehLicense,2,FALSE))</f>
        <v>#N/A</v>
      </c>
      <c r="E2230" s="126"/>
      <c r="F2230" s="185" t="e">
        <f>VLOOKUP(RTATimings[[#This Row],[Route Code]], TrueRouteCodes[], 2, FALSE)</f>
        <v>#N/A</v>
      </c>
      <c r="H2230" s="194" t="str">
        <f>REPLACE(SUBSTITUTE(SUBSTITUTE(SUBSTITUTE(SUBSTITUTE(SUBSTITUTE(TRIM(RTATimings[[#This Row],[Dep Txt]]), ": ",":"), "a.m", "AM",1), "p.m", "PM"),"  AM"," AM"),"  PM", " PM"), 9,100,"")</f>
        <v/>
      </c>
      <c r="I2230" s="195" t="e">
        <f>TIMEVALUE(RTATimings[[#This Row],[Dep Tm Txt]])</f>
        <v>#VALUE!</v>
      </c>
      <c r="N22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31" spans="1:14" x14ac:dyDescent="0.35">
      <c r="A2231" s="113"/>
      <c r="B2231" s="119"/>
      <c r="C2231" s="119"/>
      <c r="D2231" s="185" t="e">
        <f>IF(ISBLANK(RTATimings[[#This Row],[Vehicle No.]]), VLOOKUP(RTATimings[[#This Row],[Rotation Group]], Table9[#All], 4, FALSE), VLOOKUP(RTATimings[[#This Row],[Vehicle No.]], VehLicense,2,FALSE))</f>
        <v>#N/A</v>
      </c>
      <c r="E2231" s="126"/>
      <c r="F2231" s="185" t="e">
        <f>VLOOKUP(RTATimings[[#This Row],[Route Code]], TrueRouteCodes[], 2, FALSE)</f>
        <v>#N/A</v>
      </c>
      <c r="H2231" s="194" t="str">
        <f>REPLACE(SUBSTITUTE(SUBSTITUTE(SUBSTITUTE(SUBSTITUTE(SUBSTITUTE(TRIM(RTATimings[[#This Row],[Dep Txt]]), ": ",":"), "a.m", "AM",1), "p.m", "PM"),"  AM"," AM"),"  PM", " PM"), 9,100,"")</f>
        <v/>
      </c>
      <c r="I2231" s="195" t="e">
        <f>TIMEVALUE(RTATimings[[#This Row],[Dep Tm Txt]])</f>
        <v>#VALUE!</v>
      </c>
      <c r="N22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32" spans="1:14" x14ac:dyDescent="0.35">
      <c r="A2232" s="113"/>
      <c r="B2232" s="119"/>
      <c r="C2232" s="119"/>
      <c r="D2232" s="185" t="e">
        <f>IF(ISBLANK(RTATimings[[#This Row],[Vehicle No.]]), VLOOKUP(RTATimings[[#This Row],[Rotation Group]], Table9[#All], 4, FALSE), VLOOKUP(RTATimings[[#This Row],[Vehicle No.]], VehLicense,2,FALSE))</f>
        <v>#N/A</v>
      </c>
      <c r="E2232" s="126"/>
      <c r="F2232" s="185" t="e">
        <f>VLOOKUP(RTATimings[[#This Row],[Route Code]], TrueRouteCodes[], 2, FALSE)</f>
        <v>#N/A</v>
      </c>
      <c r="H2232" s="194" t="str">
        <f>REPLACE(SUBSTITUTE(SUBSTITUTE(SUBSTITUTE(SUBSTITUTE(SUBSTITUTE(TRIM(RTATimings[[#This Row],[Dep Txt]]), ": ",":"), "a.m", "AM",1), "p.m", "PM"),"  AM"," AM"),"  PM", " PM"), 9,100,"")</f>
        <v/>
      </c>
      <c r="I2232" s="195" t="e">
        <f>TIMEVALUE(RTATimings[[#This Row],[Dep Tm Txt]])</f>
        <v>#VALUE!</v>
      </c>
      <c r="N22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33" spans="1:14" x14ac:dyDescent="0.35">
      <c r="A2233" s="113"/>
      <c r="B2233" s="119"/>
      <c r="C2233" s="119"/>
      <c r="D2233" s="185" t="e">
        <f>IF(ISBLANK(RTATimings[[#This Row],[Vehicle No.]]), VLOOKUP(RTATimings[[#This Row],[Rotation Group]], Table9[#All], 4, FALSE), VLOOKUP(RTATimings[[#This Row],[Vehicle No.]], VehLicense,2,FALSE))</f>
        <v>#N/A</v>
      </c>
      <c r="E2233" s="126"/>
      <c r="F2233" s="185" t="e">
        <f>VLOOKUP(RTATimings[[#This Row],[Route Code]], TrueRouteCodes[], 2, FALSE)</f>
        <v>#N/A</v>
      </c>
      <c r="H2233" s="194" t="str">
        <f>REPLACE(SUBSTITUTE(SUBSTITUTE(SUBSTITUTE(SUBSTITUTE(SUBSTITUTE(TRIM(RTATimings[[#This Row],[Dep Txt]]), ": ",":"), "a.m", "AM",1), "p.m", "PM"),"  AM"," AM"),"  PM", " PM"), 9,100,"")</f>
        <v/>
      </c>
      <c r="I2233" s="195" t="e">
        <f>TIMEVALUE(RTATimings[[#This Row],[Dep Tm Txt]])</f>
        <v>#VALUE!</v>
      </c>
      <c r="N22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34" spans="1:14" x14ac:dyDescent="0.35">
      <c r="A2234" s="113"/>
      <c r="B2234" s="119"/>
      <c r="C2234" s="119"/>
      <c r="D2234" s="185" t="e">
        <f>IF(ISBLANK(RTATimings[[#This Row],[Vehicle No.]]), VLOOKUP(RTATimings[[#This Row],[Rotation Group]], Table9[#All], 4, FALSE), VLOOKUP(RTATimings[[#This Row],[Vehicle No.]], VehLicense,2,FALSE))</f>
        <v>#N/A</v>
      </c>
      <c r="E2234" s="126"/>
      <c r="F2234" s="185" t="e">
        <f>VLOOKUP(RTATimings[[#This Row],[Route Code]], TrueRouteCodes[], 2, FALSE)</f>
        <v>#N/A</v>
      </c>
      <c r="H2234" s="194" t="str">
        <f>REPLACE(SUBSTITUTE(SUBSTITUTE(SUBSTITUTE(SUBSTITUTE(SUBSTITUTE(TRIM(RTATimings[[#This Row],[Dep Txt]]), ": ",":"), "a.m", "AM",1), "p.m", "PM"),"  AM"," AM"),"  PM", " PM"), 9,100,"")</f>
        <v/>
      </c>
      <c r="I2234" s="195" t="e">
        <f>TIMEVALUE(RTATimings[[#This Row],[Dep Tm Txt]])</f>
        <v>#VALUE!</v>
      </c>
      <c r="N22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35" spans="1:14" x14ac:dyDescent="0.35">
      <c r="A2235" s="113"/>
      <c r="B2235" s="119"/>
      <c r="C2235" s="119"/>
      <c r="D2235" s="185" t="e">
        <f>IF(ISBLANK(RTATimings[[#This Row],[Vehicle No.]]), VLOOKUP(RTATimings[[#This Row],[Rotation Group]], Table9[#All], 4, FALSE), VLOOKUP(RTATimings[[#This Row],[Vehicle No.]], VehLicense,2,FALSE))</f>
        <v>#N/A</v>
      </c>
      <c r="E2235" s="126"/>
      <c r="F2235" s="185" t="e">
        <f>VLOOKUP(RTATimings[[#This Row],[Route Code]], TrueRouteCodes[], 2, FALSE)</f>
        <v>#N/A</v>
      </c>
      <c r="H2235" s="194" t="str">
        <f>REPLACE(SUBSTITUTE(SUBSTITUTE(SUBSTITUTE(SUBSTITUTE(SUBSTITUTE(TRIM(RTATimings[[#This Row],[Dep Txt]]), ": ",":"), "a.m", "AM",1), "p.m", "PM"),"  AM"," AM"),"  PM", " PM"), 9,100,"")</f>
        <v/>
      </c>
      <c r="I2235" s="195" t="e">
        <f>TIMEVALUE(RTATimings[[#This Row],[Dep Tm Txt]])</f>
        <v>#VALUE!</v>
      </c>
      <c r="N22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36" spans="1:14" x14ac:dyDescent="0.35">
      <c r="A2236" s="113"/>
      <c r="B2236" s="119"/>
      <c r="C2236" s="119"/>
      <c r="D2236" s="185" t="e">
        <f>IF(ISBLANK(RTATimings[[#This Row],[Vehicle No.]]), VLOOKUP(RTATimings[[#This Row],[Rotation Group]], Table9[#All], 4, FALSE), VLOOKUP(RTATimings[[#This Row],[Vehicle No.]], VehLicense,2,FALSE))</f>
        <v>#N/A</v>
      </c>
      <c r="E2236" s="126"/>
      <c r="F2236" s="185" t="e">
        <f>VLOOKUP(RTATimings[[#This Row],[Route Code]], TrueRouteCodes[], 2, FALSE)</f>
        <v>#N/A</v>
      </c>
      <c r="H2236" s="194" t="str">
        <f>REPLACE(SUBSTITUTE(SUBSTITUTE(SUBSTITUTE(SUBSTITUTE(SUBSTITUTE(TRIM(RTATimings[[#This Row],[Dep Txt]]), ": ",":"), "a.m", "AM",1), "p.m", "PM"),"  AM"," AM"),"  PM", " PM"), 9,100,"")</f>
        <v/>
      </c>
      <c r="I2236" s="195" t="e">
        <f>TIMEVALUE(RTATimings[[#This Row],[Dep Tm Txt]])</f>
        <v>#VALUE!</v>
      </c>
      <c r="N22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37" spans="1:14" x14ac:dyDescent="0.35">
      <c r="A2237" s="113"/>
      <c r="B2237" s="119"/>
      <c r="C2237" s="119"/>
      <c r="D2237" s="185" t="e">
        <f>IF(ISBLANK(RTATimings[[#This Row],[Vehicle No.]]), VLOOKUP(RTATimings[[#This Row],[Rotation Group]], Table9[#All], 4, FALSE), VLOOKUP(RTATimings[[#This Row],[Vehicle No.]], VehLicense,2,FALSE))</f>
        <v>#N/A</v>
      </c>
      <c r="E2237" s="126"/>
      <c r="F2237" s="185" t="e">
        <f>VLOOKUP(RTATimings[[#This Row],[Route Code]], TrueRouteCodes[], 2, FALSE)</f>
        <v>#N/A</v>
      </c>
      <c r="H2237" s="194" t="str">
        <f>REPLACE(SUBSTITUTE(SUBSTITUTE(SUBSTITUTE(SUBSTITUTE(SUBSTITUTE(TRIM(RTATimings[[#This Row],[Dep Txt]]), ": ",":"), "a.m", "AM",1), "p.m", "PM"),"  AM"," AM"),"  PM", " PM"), 9,100,"")</f>
        <v/>
      </c>
      <c r="I2237" s="195" t="e">
        <f>TIMEVALUE(RTATimings[[#This Row],[Dep Tm Txt]])</f>
        <v>#VALUE!</v>
      </c>
      <c r="N22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38" spans="1:14" x14ac:dyDescent="0.35">
      <c r="A2238" s="113"/>
      <c r="B2238" s="119"/>
      <c r="C2238" s="119"/>
      <c r="D2238" s="185" t="e">
        <f>IF(ISBLANK(RTATimings[[#This Row],[Vehicle No.]]), VLOOKUP(RTATimings[[#This Row],[Rotation Group]], Table9[#All], 4, FALSE), VLOOKUP(RTATimings[[#This Row],[Vehicle No.]], VehLicense,2,FALSE))</f>
        <v>#N/A</v>
      </c>
      <c r="E2238" s="126"/>
      <c r="F2238" s="185" t="e">
        <f>VLOOKUP(RTATimings[[#This Row],[Route Code]], TrueRouteCodes[], 2, FALSE)</f>
        <v>#N/A</v>
      </c>
      <c r="H2238" s="194" t="str">
        <f>REPLACE(SUBSTITUTE(SUBSTITUTE(SUBSTITUTE(SUBSTITUTE(SUBSTITUTE(TRIM(RTATimings[[#This Row],[Dep Txt]]), ": ",":"), "a.m", "AM",1), "p.m", "PM"),"  AM"," AM"),"  PM", " PM"), 9,100,"")</f>
        <v/>
      </c>
      <c r="I2238" s="195" t="e">
        <f>TIMEVALUE(RTATimings[[#This Row],[Dep Tm Txt]])</f>
        <v>#VALUE!</v>
      </c>
      <c r="N22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39" spans="1:14" x14ac:dyDescent="0.35">
      <c r="A2239" s="113"/>
      <c r="B2239" s="119"/>
      <c r="C2239" s="119"/>
      <c r="D2239" s="185" t="e">
        <f>IF(ISBLANK(RTATimings[[#This Row],[Vehicle No.]]), VLOOKUP(RTATimings[[#This Row],[Rotation Group]], Table9[#All], 4, FALSE), VLOOKUP(RTATimings[[#This Row],[Vehicle No.]], VehLicense,2,FALSE))</f>
        <v>#N/A</v>
      </c>
      <c r="E2239" s="126"/>
      <c r="F2239" s="185" t="e">
        <f>VLOOKUP(RTATimings[[#This Row],[Route Code]], TrueRouteCodes[], 2, FALSE)</f>
        <v>#N/A</v>
      </c>
      <c r="H2239" s="194" t="str">
        <f>REPLACE(SUBSTITUTE(SUBSTITUTE(SUBSTITUTE(SUBSTITUTE(SUBSTITUTE(TRIM(RTATimings[[#This Row],[Dep Txt]]), ": ",":"), "a.m", "AM",1), "p.m", "PM"),"  AM"," AM"),"  PM", " PM"), 9,100,"")</f>
        <v/>
      </c>
      <c r="I2239" s="195" t="e">
        <f>TIMEVALUE(RTATimings[[#This Row],[Dep Tm Txt]])</f>
        <v>#VALUE!</v>
      </c>
      <c r="N22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40" spans="1:14" x14ac:dyDescent="0.35">
      <c r="A2240" s="113"/>
      <c r="B2240" s="119"/>
      <c r="C2240" s="119"/>
      <c r="D2240" s="185" t="e">
        <f>IF(ISBLANK(RTATimings[[#This Row],[Vehicle No.]]), VLOOKUP(RTATimings[[#This Row],[Rotation Group]], Table9[#All], 4, FALSE), VLOOKUP(RTATimings[[#This Row],[Vehicle No.]], VehLicense,2,FALSE))</f>
        <v>#N/A</v>
      </c>
      <c r="E2240" s="126"/>
      <c r="F2240" s="185" t="e">
        <f>VLOOKUP(RTATimings[[#This Row],[Route Code]], TrueRouteCodes[], 2, FALSE)</f>
        <v>#N/A</v>
      </c>
      <c r="H2240" s="194" t="str">
        <f>REPLACE(SUBSTITUTE(SUBSTITUTE(SUBSTITUTE(SUBSTITUTE(SUBSTITUTE(TRIM(RTATimings[[#This Row],[Dep Txt]]), ": ",":"), "a.m", "AM",1), "p.m", "PM"),"  AM"," AM"),"  PM", " PM"), 9,100,"")</f>
        <v/>
      </c>
      <c r="I2240" s="195" t="e">
        <f>TIMEVALUE(RTATimings[[#This Row],[Dep Tm Txt]])</f>
        <v>#VALUE!</v>
      </c>
      <c r="N22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41" spans="1:14" x14ac:dyDescent="0.35">
      <c r="A2241" s="113"/>
      <c r="B2241" s="119"/>
      <c r="C2241" s="119"/>
      <c r="D2241" s="185" t="e">
        <f>IF(ISBLANK(RTATimings[[#This Row],[Vehicle No.]]), VLOOKUP(RTATimings[[#This Row],[Rotation Group]], Table9[#All], 4, FALSE), VLOOKUP(RTATimings[[#This Row],[Vehicle No.]], VehLicense,2,FALSE))</f>
        <v>#N/A</v>
      </c>
      <c r="E2241" s="126"/>
      <c r="F2241" s="185" t="e">
        <f>VLOOKUP(RTATimings[[#This Row],[Route Code]], TrueRouteCodes[], 2, FALSE)</f>
        <v>#N/A</v>
      </c>
      <c r="H2241" s="194" t="str">
        <f>REPLACE(SUBSTITUTE(SUBSTITUTE(SUBSTITUTE(SUBSTITUTE(SUBSTITUTE(TRIM(RTATimings[[#This Row],[Dep Txt]]), ": ",":"), "a.m", "AM",1), "p.m", "PM"),"  AM"," AM"),"  PM", " PM"), 9,100,"")</f>
        <v/>
      </c>
      <c r="I2241" s="195" t="e">
        <f>TIMEVALUE(RTATimings[[#This Row],[Dep Tm Txt]])</f>
        <v>#VALUE!</v>
      </c>
      <c r="N22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42" spans="1:14" x14ac:dyDescent="0.35">
      <c r="A2242" s="113"/>
      <c r="B2242" s="119"/>
      <c r="C2242" s="119"/>
      <c r="D2242" s="185" t="e">
        <f>IF(ISBLANK(RTATimings[[#This Row],[Vehicle No.]]), VLOOKUP(RTATimings[[#This Row],[Rotation Group]], Table9[#All], 4, FALSE), VLOOKUP(RTATimings[[#This Row],[Vehicle No.]], VehLicense,2,FALSE))</f>
        <v>#N/A</v>
      </c>
      <c r="E2242" s="126"/>
      <c r="F2242" s="185" t="e">
        <f>VLOOKUP(RTATimings[[#This Row],[Route Code]], TrueRouteCodes[], 2, FALSE)</f>
        <v>#N/A</v>
      </c>
      <c r="H2242" s="194" t="str">
        <f>REPLACE(SUBSTITUTE(SUBSTITUTE(SUBSTITUTE(SUBSTITUTE(SUBSTITUTE(TRIM(RTATimings[[#This Row],[Dep Txt]]), ": ",":"), "a.m", "AM",1), "p.m", "PM"),"  AM"," AM"),"  PM", " PM"), 9,100,"")</f>
        <v/>
      </c>
      <c r="I2242" s="195" t="e">
        <f>TIMEVALUE(RTATimings[[#This Row],[Dep Tm Txt]])</f>
        <v>#VALUE!</v>
      </c>
      <c r="N22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43" spans="1:14" x14ac:dyDescent="0.35">
      <c r="A2243" s="113"/>
      <c r="B2243" s="119"/>
      <c r="C2243" s="119"/>
      <c r="D2243" s="185" t="e">
        <f>IF(ISBLANK(RTATimings[[#This Row],[Vehicle No.]]), VLOOKUP(RTATimings[[#This Row],[Rotation Group]], Table9[#All], 4, FALSE), VLOOKUP(RTATimings[[#This Row],[Vehicle No.]], VehLicense,2,FALSE))</f>
        <v>#N/A</v>
      </c>
      <c r="E2243" s="126"/>
      <c r="F2243" s="185" t="e">
        <f>VLOOKUP(RTATimings[[#This Row],[Route Code]], TrueRouteCodes[], 2, FALSE)</f>
        <v>#N/A</v>
      </c>
      <c r="H2243" s="194" t="str">
        <f>REPLACE(SUBSTITUTE(SUBSTITUTE(SUBSTITUTE(SUBSTITUTE(SUBSTITUTE(TRIM(RTATimings[[#This Row],[Dep Txt]]), ": ",":"), "a.m", "AM",1), "p.m", "PM"),"  AM"," AM"),"  PM", " PM"), 9,100,"")</f>
        <v/>
      </c>
      <c r="I2243" s="195" t="e">
        <f>TIMEVALUE(RTATimings[[#This Row],[Dep Tm Txt]])</f>
        <v>#VALUE!</v>
      </c>
      <c r="N22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44" spans="1:14" x14ac:dyDescent="0.35">
      <c r="A2244" s="113"/>
      <c r="B2244" s="119"/>
      <c r="C2244" s="119"/>
      <c r="D2244" s="185" t="e">
        <f>IF(ISBLANK(RTATimings[[#This Row],[Vehicle No.]]), VLOOKUP(RTATimings[[#This Row],[Rotation Group]], Table9[#All], 4, FALSE), VLOOKUP(RTATimings[[#This Row],[Vehicle No.]], VehLicense,2,FALSE))</f>
        <v>#N/A</v>
      </c>
      <c r="E2244" s="126"/>
      <c r="F2244" s="185" t="e">
        <f>VLOOKUP(RTATimings[[#This Row],[Route Code]], TrueRouteCodes[], 2, FALSE)</f>
        <v>#N/A</v>
      </c>
      <c r="H2244" s="194" t="str">
        <f>REPLACE(SUBSTITUTE(SUBSTITUTE(SUBSTITUTE(SUBSTITUTE(SUBSTITUTE(TRIM(RTATimings[[#This Row],[Dep Txt]]), ": ",":"), "a.m", "AM",1), "p.m", "PM"),"  AM"," AM"),"  PM", " PM"), 9,100,"")</f>
        <v/>
      </c>
      <c r="I2244" s="195" t="e">
        <f>TIMEVALUE(RTATimings[[#This Row],[Dep Tm Txt]])</f>
        <v>#VALUE!</v>
      </c>
      <c r="N22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45" spans="1:14" x14ac:dyDescent="0.35">
      <c r="A2245" s="113"/>
      <c r="B2245" s="119"/>
      <c r="C2245" s="119"/>
      <c r="D2245" s="185" t="e">
        <f>IF(ISBLANK(RTATimings[[#This Row],[Vehicle No.]]), VLOOKUP(RTATimings[[#This Row],[Rotation Group]], Table9[#All], 4, FALSE), VLOOKUP(RTATimings[[#This Row],[Vehicle No.]], VehLicense,2,FALSE))</f>
        <v>#N/A</v>
      </c>
      <c r="E2245" s="126"/>
      <c r="F2245" s="185" t="e">
        <f>VLOOKUP(RTATimings[[#This Row],[Route Code]], TrueRouteCodes[], 2, FALSE)</f>
        <v>#N/A</v>
      </c>
      <c r="H2245" s="194" t="str">
        <f>REPLACE(SUBSTITUTE(SUBSTITUTE(SUBSTITUTE(SUBSTITUTE(SUBSTITUTE(TRIM(RTATimings[[#This Row],[Dep Txt]]), ": ",":"), "a.m", "AM",1), "p.m", "PM"),"  AM"," AM"),"  PM", " PM"), 9,100,"")</f>
        <v/>
      </c>
      <c r="I2245" s="195" t="e">
        <f>TIMEVALUE(RTATimings[[#This Row],[Dep Tm Txt]])</f>
        <v>#VALUE!</v>
      </c>
      <c r="N22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46" spans="1:14" x14ac:dyDescent="0.35">
      <c r="A2246" s="113"/>
      <c r="B2246" s="119"/>
      <c r="C2246" s="119"/>
      <c r="D2246" s="185" t="e">
        <f>IF(ISBLANK(RTATimings[[#This Row],[Vehicle No.]]), VLOOKUP(RTATimings[[#This Row],[Rotation Group]], Table9[#All], 4, FALSE), VLOOKUP(RTATimings[[#This Row],[Vehicle No.]], VehLicense,2,FALSE))</f>
        <v>#N/A</v>
      </c>
      <c r="E2246" s="126"/>
      <c r="F2246" s="185" t="e">
        <f>VLOOKUP(RTATimings[[#This Row],[Route Code]], TrueRouteCodes[], 2, FALSE)</f>
        <v>#N/A</v>
      </c>
      <c r="H2246" s="194" t="str">
        <f>REPLACE(SUBSTITUTE(SUBSTITUTE(SUBSTITUTE(SUBSTITUTE(SUBSTITUTE(TRIM(RTATimings[[#This Row],[Dep Txt]]), ": ",":"), "a.m", "AM",1), "p.m", "PM"),"  AM"," AM"),"  PM", " PM"), 9,100,"")</f>
        <v/>
      </c>
      <c r="I2246" s="195" t="e">
        <f>TIMEVALUE(RTATimings[[#This Row],[Dep Tm Txt]])</f>
        <v>#VALUE!</v>
      </c>
      <c r="N22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47" spans="1:14" x14ac:dyDescent="0.35">
      <c r="A2247" s="113"/>
      <c r="B2247" s="119"/>
      <c r="C2247" s="119"/>
      <c r="D2247" s="185" t="e">
        <f>IF(ISBLANK(RTATimings[[#This Row],[Vehicle No.]]), VLOOKUP(RTATimings[[#This Row],[Rotation Group]], Table9[#All], 4, FALSE), VLOOKUP(RTATimings[[#This Row],[Vehicle No.]], VehLicense,2,FALSE))</f>
        <v>#N/A</v>
      </c>
      <c r="E2247" s="126"/>
      <c r="F2247" s="185" t="e">
        <f>VLOOKUP(RTATimings[[#This Row],[Route Code]], TrueRouteCodes[], 2, FALSE)</f>
        <v>#N/A</v>
      </c>
      <c r="H2247" s="194" t="str">
        <f>REPLACE(SUBSTITUTE(SUBSTITUTE(SUBSTITUTE(SUBSTITUTE(SUBSTITUTE(TRIM(RTATimings[[#This Row],[Dep Txt]]), ": ",":"), "a.m", "AM",1), "p.m", "PM"),"  AM"," AM"),"  PM", " PM"), 9,100,"")</f>
        <v/>
      </c>
      <c r="I2247" s="195" t="e">
        <f>TIMEVALUE(RTATimings[[#This Row],[Dep Tm Txt]])</f>
        <v>#VALUE!</v>
      </c>
      <c r="N22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48" spans="1:14" x14ac:dyDescent="0.35">
      <c r="A2248" s="113"/>
      <c r="B2248" s="119"/>
      <c r="C2248" s="119"/>
      <c r="D2248" s="185" t="e">
        <f>IF(ISBLANK(RTATimings[[#This Row],[Vehicle No.]]), VLOOKUP(RTATimings[[#This Row],[Rotation Group]], Table9[#All], 4, FALSE), VLOOKUP(RTATimings[[#This Row],[Vehicle No.]], VehLicense,2,FALSE))</f>
        <v>#N/A</v>
      </c>
      <c r="E2248" s="126"/>
      <c r="F2248" s="185" t="e">
        <f>VLOOKUP(RTATimings[[#This Row],[Route Code]], TrueRouteCodes[], 2, FALSE)</f>
        <v>#N/A</v>
      </c>
      <c r="H2248" s="194" t="str">
        <f>REPLACE(SUBSTITUTE(SUBSTITUTE(SUBSTITUTE(SUBSTITUTE(SUBSTITUTE(TRIM(RTATimings[[#This Row],[Dep Txt]]), ": ",":"), "a.m", "AM",1), "p.m", "PM"),"  AM"," AM"),"  PM", " PM"), 9,100,"")</f>
        <v/>
      </c>
      <c r="I2248" s="195" t="e">
        <f>TIMEVALUE(RTATimings[[#This Row],[Dep Tm Txt]])</f>
        <v>#VALUE!</v>
      </c>
      <c r="N22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49" spans="1:14" x14ac:dyDescent="0.35">
      <c r="A2249" s="113"/>
      <c r="B2249" s="119"/>
      <c r="C2249" s="119"/>
      <c r="D2249" s="185" t="e">
        <f>IF(ISBLANK(RTATimings[[#This Row],[Vehicle No.]]), VLOOKUP(RTATimings[[#This Row],[Rotation Group]], Table9[#All], 4, FALSE), VLOOKUP(RTATimings[[#This Row],[Vehicle No.]], VehLicense,2,FALSE))</f>
        <v>#N/A</v>
      </c>
      <c r="E2249" s="126"/>
      <c r="F2249" s="185" t="e">
        <f>VLOOKUP(RTATimings[[#This Row],[Route Code]], TrueRouteCodes[], 2, FALSE)</f>
        <v>#N/A</v>
      </c>
      <c r="H2249" s="194" t="str">
        <f>REPLACE(SUBSTITUTE(SUBSTITUTE(SUBSTITUTE(SUBSTITUTE(SUBSTITUTE(TRIM(RTATimings[[#This Row],[Dep Txt]]), ": ",":"), "a.m", "AM",1), "p.m", "PM"),"  AM"," AM"),"  PM", " PM"), 9,100,"")</f>
        <v/>
      </c>
      <c r="I2249" s="195" t="e">
        <f>TIMEVALUE(RTATimings[[#This Row],[Dep Tm Txt]])</f>
        <v>#VALUE!</v>
      </c>
      <c r="N22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50" spans="1:14" x14ac:dyDescent="0.35">
      <c r="A2250" s="113"/>
      <c r="B2250" s="119"/>
      <c r="C2250" s="119"/>
      <c r="D2250" s="185" t="e">
        <f>IF(ISBLANK(RTATimings[[#This Row],[Vehicle No.]]), VLOOKUP(RTATimings[[#This Row],[Rotation Group]], Table9[#All], 4, FALSE), VLOOKUP(RTATimings[[#This Row],[Vehicle No.]], VehLicense,2,FALSE))</f>
        <v>#N/A</v>
      </c>
      <c r="E2250" s="126"/>
      <c r="F2250" s="185" t="e">
        <f>VLOOKUP(RTATimings[[#This Row],[Route Code]], TrueRouteCodes[], 2, FALSE)</f>
        <v>#N/A</v>
      </c>
      <c r="H2250" s="194" t="str">
        <f>REPLACE(SUBSTITUTE(SUBSTITUTE(SUBSTITUTE(SUBSTITUTE(SUBSTITUTE(TRIM(RTATimings[[#This Row],[Dep Txt]]), ": ",":"), "a.m", "AM",1), "p.m", "PM"),"  AM"," AM"),"  PM", " PM"), 9,100,"")</f>
        <v/>
      </c>
      <c r="I2250" s="195" t="e">
        <f>TIMEVALUE(RTATimings[[#This Row],[Dep Tm Txt]])</f>
        <v>#VALUE!</v>
      </c>
      <c r="N22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51" spans="1:14" x14ac:dyDescent="0.35">
      <c r="A2251" s="113"/>
      <c r="B2251" s="119"/>
      <c r="C2251" s="119"/>
      <c r="D2251" s="185" t="e">
        <f>IF(ISBLANK(RTATimings[[#This Row],[Vehicle No.]]), VLOOKUP(RTATimings[[#This Row],[Rotation Group]], Table9[#All], 4, FALSE), VLOOKUP(RTATimings[[#This Row],[Vehicle No.]], VehLicense,2,FALSE))</f>
        <v>#N/A</v>
      </c>
      <c r="E2251" s="126"/>
      <c r="F2251" s="185" t="e">
        <f>VLOOKUP(RTATimings[[#This Row],[Route Code]], TrueRouteCodes[], 2, FALSE)</f>
        <v>#N/A</v>
      </c>
      <c r="H2251" s="194" t="str">
        <f>REPLACE(SUBSTITUTE(SUBSTITUTE(SUBSTITUTE(SUBSTITUTE(SUBSTITUTE(TRIM(RTATimings[[#This Row],[Dep Txt]]), ": ",":"), "a.m", "AM",1), "p.m", "PM"),"  AM"," AM"),"  PM", " PM"), 9,100,"")</f>
        <v/>
      </c>
      <c r="I2251" s="195" t="e">
        <f>TIMEVALUE(RTATimings[[#This Row],[Dep Tm Txt]])</f>
        <v>#VALUE!</v>
      </c>
      <c r="N22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52" spans="1:14" x14ac:dyDescent="0.35">
      <c r="A2252" s="113"/>
      <c r="B2252" s="119"/>
      <c r="C2252" s="119"/>
      <c r="D2252" s="185" t="e">
        <f>IF(ISBLANK(RTATimings[[#This Row],[Vehicle No.]]), VLOOKUP(RTATimings[[#This Row],[Rotation Group]], Table9[#All], 4, FALSE), VLOOKUP(RTATimings[[#This Row],[Vehicle No.]], VehLicense,2,FALSE))</f>
        <v>#N/A</v>
      </c>
      <c r="E2252" s="126"/>
      <c r="F2252" s="185" t="e">
        <f>VLOOKUP(RTATimings[[#This Row],[Route Code]], TrueRouteCodes[], 2, FALSE)</f>
        <v>#N/A</v>
      </c>
      <c r="H2252" s="194" t="str">
        <f>REPLACE(SUBSTITUTE(SUBSTITUTE(SUBSTITUTE(SUBSTITUTE(SUBSTITUTE(TRIM(RTATimings[[#This Row],[Dep Txt]]), ": ",":"), "a.m", "AM",1), "p.m", "PM"),"  AM"," AM"),"  PM", " PM"), 9,100,"")</f>
        <v/>
      </c>
      <c r="I2252" s="195" t="e">
        <f>TIMEVALUE(RTATimings[[#This Row],[Dep Tm Txt]])</f>
        <v>#VALUE!</v>
      </c>
      <c r="N22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53" spans="1:14" x14ac:dyDescent="0.35">
      <c r="A2253" s="113"/>
      <c r="B2253" s="119"/>
      <c r="C2253" s="119"/>
      <c r="D2253" s="185" t="e">
        <f>IF(ISBLANK(RTATimings[[#This Row],[Vehicle No.]]), VLOOKUP(RTATimings[[#This Row],[Rotation Group]], Table9[#All], 4, FALSE), VLOOKUP(RTATimings[[#This Row],[Vehicle No.]], VehLicense,2,FALSE))</f>
        <v>#N/A</v>
      </c>
      <c r="E2253" s="126"/>
      <c r="F2253" s="185" t="e">
        <f>VLOOKUP(RTATimings[[#This Row],[Route Code]], TrueRouteCodes[], 2, FALSE)</f>
        <v>#N/A</v>
      </c>
      <c r="H2253" s="194" t="str">
        <f>REPLACE(SUBSTITUTE(SUBSTITUTE(SUBSTITUTE(SUBSTITUTE(SUBSTITUTE(TRIM(RTATimings[[#This Row],[Dep Txt]]), ": ",":"), "a.m", "AM",1), "p.m", "PM"),"  AM"," AM"),"  PM", " PM"), 9,100,"")</f>
        <v/>
      </c>
      <c r="I2253" s="195" t="e">
        <f>TIMEVALUE(RTATimings[[#This Row],[Dep Tm Txt]])</f>
        <v>#VALUE!</v>
      </c>
      <c r="N22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54" spans="1:14" x14ac:dyDescent="0.35">
      <c r="A2254" s="113"/>
      <c r="B2254" s="119"/>
      <c r="C2254" s="119"/>
      <c r="D2254" s="185" t="e">
        <f>IF(ISBLANK(RTATimings[[#This Row],[Vehicle No.]]), VLOOKUP(RTATimings[[#This Row],[Rotation Group]], Table9[#All], 4, FALSE), VLOOKUP(RTATimings[[#This Row],[Vehicle No.]], VehLicense,2,FALSE))</f>
        <v>#N/A</v>
      </c>
      <c r="E2254" s="126"/>
      <c r="F2254" s="185" t="e">
        <f>VLOOKUP(RTATimings[[#This Row],[Route Code]], TrueRouteCodes[], 2, FALSE)</f>
        <v>#N/A</v>
      </c>
      <c r="H2254" s="194" t="str">
        <f>REPLACE(SUBSTITUTE(SUBSTITUTE(SUBSTITUTE(SUBSTITUTE(SUBSTITUTE(TRIM(RTATimings[[#This Row],[Dep Txt]]), ": ",":"), "a.m", "AM",1), "p.m", "PM"),"  AM"," AM"),"  PM", " PM"), 9,100,"")</f>
        <v/>
      </c>
      <c r="I2254" s="195" t="e">
        <f>TIMEVALUE(RTATimings[[#This Row],[Dep Tm Txt]])</f>
        <v>#VALUE!</v>
      </c>
      <c r="N22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55" spans="1:14" x14ac:dyDescent="0.35">
      <c r="A2255" s="113"/>
      <c r="B2255" s="119"/>
      <c r="C2255" s="119"/>
      <c r="D2255" s="185" t="e">
        <f>IF(ISBLANK(RTATimings[[#This Row],[Vehicle No.]]), VLOOKUP(RTATimings[[#This Row],[Rotation Group]], Table9[#All], 4, FALSE), VLOOKUP(RTATimings[[#This Row],[Vehicle No.]], VehLicense,2,FALSE))</f>
        <v>#N/A</v>
      </c>
      <c r="E2255" s="126"/>
      <c r="F2255" s="185" t="e">
        <f>VLOOKUP(RTATimings[[#This Row],[Route Code]], TrueRouteCodes[], 2, FALSE)</f>
        <v>#N/A</v>
      </c>
      <c r="H2255" s="194" t="str">
        <f>REPLACE(SUBSTITUTE(SUBSTITUTE(SUBSTITUTE(SUBSTITUTE(SUBSTITUTE(TRIM(RTATimings[[#This Row],[Dep Txt]]), ": ",":"), "a.m", "AM",1), "p.m", "PM"),"  AM"," AM"),"  PM", " PM"), 9,100,"")</f>
        <v/>
      </c>
      <c r="I2255" s="195" t="e">
        <f>TIMEVALUE(RTATimings[[#This Row],[Dep Tm Txt]])</f>
        <v>#VALUE!</v>
      </c>
      <c r="N22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56" spans="1:14" x14ac:dyDescent="0.35">
      <c r="A2256" s="113"/>
      <c r="B2256" s="119"/>
      <c r="C2256" s="119"/>
      <c r="D2256" s="185" t="e">
        <f>IF(ISBLANK(RTATimings[[#This Row],[Vehicle No.]]), VLOOKUP(RTATimings[[#This Row],[Rotation Group]], Table9[#All], 4, FALSE), VLOOKUP(RTATimings[[#This Row],[Vehicle No.]], VehLicense,2,FALSE))</f>
        <v>#N/A</v>
      </c>
      <c r="E2256" s="126"/>
      <c r="F2256" s="185" t="e">
        <f>VLOOKUP(RTATimings[[#This Row],[Route Code]], TrueRouteCodes[], 2, FALSE)</f>
        <v>#N/A</v>
      </c>
      <c r="H2256" s="194" t="str">
        <f>REPLACE(SUBSTITUTE(SUBSTITUTE(SUBSTITUTE(SUBSTITUTE(SUBSTITUTE(TRIM(RTATimings[[#This Row],[Dep Txt]]), ": ",":"), "a.m", "AM",1), "p.m", "PM"),"  AM"," AM"),"  PM", " PM"), 9,100,"")</f>
        <v/>
      </c>
      <c r="I2256" s="195" t="e">
        <f>TIMEVALUE(RTATimings[[#This Row],[Dep Tm Txt]])</f>
        <v>#VALUE!</v>
      </c>
      <c r="N22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57" spans="1:14" x14ac:dyDescent="0.35">
      <c r="A2257" s="113"/>
      <c r="B2257" s="119"/>
      <c r="C2257" s="119"/>
      <c r="D2257" s="185" t="e">
        <f>IF(ISBLANK(RTATimings[[#This Row],[Vehicle No.]]), VLOOKUP(RTATimings[[#This Row],[Rotation Group]], Table9[#All], 4, FALSE), VLOOKUP(RTATimings[[#This Row],[Vehicle No.]], VehLicense,2,FALSE))</f>
        <v>#N/A</v>
      </c>
      <c r="E2257" s="126"/>
      <c r="F2257" s="185" t="e">
        <f>VLOOKUP(RTATimings[[#This Row],[Route Code]], TrueRouteCodes[], 2, FALSE)</f>
        <v>#N/A</v>
      </c>
      <c r="H2257" s="194" t="str">
        <f>REPLACE(SUBSTITUTE(SUBSTITUTE(SUBSTITUTE(SUBSTITUTE(SUBSTITUTE(TRIM(RTATimings[[#This Row],[Dep Txt]]), ": ",":"), "a.m", "AM",1), "p.m", "PM"),"  AM"," AM"),"  PM", " PM"), 9,100,"")</f>
        <v/>
      </c>
      <c r="I2257" s="195" t="e">
        <f>TIMEVALUE(RTATimings[[#This Row],[Dep Tm Txt]])</f>
        <v>#VALUE!</v>
      </c>
      <c r="N22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58" spans="1:14" x14ac:dyDescent="0.35">
      <c r="A2258" s="113"/>
      <c r="B2258" s="119"/>
      <c r="C2258" s="119"/>
      <c r="D2258" s="185" t="e">
        <f>IF(ISBLANK(RTATimings[[#This Row],[Vehicle No.]]), VLOOKUP(RTATimings[[#This Row],[Rotation Group]], Table9[#All], 4, FALSE), VLOOKUP(RTATimings[[#This Row],[Vehicle No.]], VehLicense,2,FALSE))</f>
        <v>#N/A</v>
      </c>
      <c r="E2258" s="126"/>
      <c r="F2258" s="185" t="e">
        <f>VLOOKUP(RTATimings[[#This Row],[Route Code]], TrueRouteCodes[], 2, FALSE)</f>
        <v>#N/A</v>
      </c>
      <c r="H2258" s="194" t="str">
        <f>REPLACE(SUBSTITUTE(SUBSTITUTE(SUBSTITUTE(SUBSTITUTE(SUBSTITUTE(TRIM(RTATimings[[#This Row],[Dep Txt]]), ": ",":"), "a.m", "AM",1), "p.m", "PM"),"  AM"," AM"),"  PM", " PM"), 9,100,"")</f>
        <v/>
      </c>
      <c r="I2258" s="195" t="e">
        <f>TIMEVALUE(RTATimings[[#This Row],[Dep Tm Txt]])</f>
        <v>#VALUE!</v>
      </c>
      <c r="N22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59" spans="1:14" x14ac:dyDescent="0.35">
      <c r="A2259" s="113"/>
      <c r="B2259" s="119"/>
      <c r="C2259" s="119"/>
      <c r="D2259" s="185" t="e">
        <f>IF(ISBLANK(RTATimings[[#This Row],[Vehicle No.]]), VLOOKUP(RTATimings[[#This Row],[Rotation Group]], Table9[#All], 4, FALSE), VLOOKUP(RTATimings[[#This Row],[Vehicle No.]], VehLicense,2,FALSE))</f>
        <v>#N/A</v>
      </c>
      <c r="E2259" s="126"/>
      <c r="F2259" s="185" t="e">
        <f>VLOOKUP(RTATimings[[#This Row],[Route Code]], TrueRouteCodes[], 2, FALSE)</f>
        <v>#N/A</v>
      </c>
      <c r="H2259" s="194" t="str">
        <f>REPLACE(SUBSTITUTE(SUBSTITUTE(SUBSTITUTE(SUBSTITUTE(SUBSTITUTE(TRIM(RTATimings[[#This Row],[Dep Txt]]), ": ",":"), "a.m", "AM",1), "p.m", "PM"),"  AM"," AM"),"  PM", " PM"), 9,100,"")</f>
        <v/>
      </c>
      <c r="I2259" s="195" t="e">
        <f>TIMEVALUE(RTATimings[[#This Row],[Dep Tm Txt]])</f>
        <v>#VALUE!</v>
      </c>
      <c r="N22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60" spans="1:14" x14ac:dyDescent="0.35">
      <c r="A2260" s="113"/>
      <c r="B2260" s="119"/>
      <c r="C2260" s="119"/>
      <c r="D2260" s="185" t="e">
        <f>IF(ISBLANK(RTATimings[[#This Row],[Vehicle No.]]), VLOOKUP(RTATimings[[#This Row],[Rotation Group]], Table9[#All], 4, FALSE), VLOOKUP(RTATimings[[#This Row],[Vehicle No.]], VehLicense,2,FALSE))</f>
        <v>#N/A</v>
      </c>
      <c r="E2260" s="126"/>
      <c r="F2260" s="185" t="e">
        <f>VLOOKUP(RTATimings[[#This Row],[Route Code]], TrueRouteCodes[], 2, FALSE)</f>
        <v>#N/A</v>
      </c>
      <c r="H2260" s="194" t="str">
        <f>REPLACE(SUBSTITUTE(SUBSTITUTE(SUBSTITUTE(SUBSTITUTE(SUBSTITUTE(TRIM(RTATimings[[#This Row],[Dep Txt]]), ": ",":"), "a.m", "AM",1), "p.m", "PM"),"  AM"," AM"),"  PM", " PM"), 9,100,"")</f>
        <v/>
      </c>
      <c r="I2260" s="195" t="e">
        <f>TIMEVALUE(RTATimings[[#This Row],[Dep Tm Txt]])</f>
        <v>#VALUE!</v>
      </c>
      <c r="N22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61" spans="1:14" x14ac:dyDescent="0.35">
      <c r="A2261" s="113"/>
      <c r="B2261" s="119"/>
      <c r="C2261" s="119"/>
      <c r="D2261" s="185" t="e">
        <f>IF(ISBLANK(RTATimings[[#This Row],[Vehicle No.]]), VLOOKUP(RTATimings[[#This Row],[Rotation Group]], Table9[#All], 4, FALSE), VLOOKUP(RTATimings[[#This Row],[Vehicle No.]], VehLicense,2,FALSE))</f>
        <v>#N/A</v>
      </c>
      <c r="E2261" s="126"/>
      <c r="F2261" s="185" t="e">
        <f>VLOOKUP(RTATimings[[#This Row],[Route Code]], TrueRouteCodes[], 2, FALSE)</f>
        <v>#N/A</v>
      </c>
      <c r="H2261" s="194" t="str">
        <f>REPLACE(SUBSTITUTE(SUBSTITUTE(SUBSTITUTE(SUBSTITUTE(SUBSTITUTE(TRIM(RTATimings[[#This Row],[Dep Txt]]), ": ",":"), "a.m", "AM",1), "p.m", "PM"),"  AM"," AM"),"  PM", " PM"), 9,100,"")</f>
        <v/>
      </c>
      <c r="I2261" s="195" t="e">
        <f>TIMEVALUE(RTATimings[[#This Row],[Dep Tm Txt]])</f>
        <v>#VALUE!</v>
      </c>
      <c r="N22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62" spans="1:14" x14ac:dyDescent="0.35">
      <c r="A2262" s="113"/>
      <c r="B2262" s="119"/>
      <c r="C2262" s="119"/>
      <c r="D2262" s="185" t="e">
        <f>IF(ISBLANK(RTATimings[[#This Row],[Vehicle No.]]), VLOOKUP(RTATimings[[#This Row],[Rotation Group]], Table9[#All], 4, FALSE), VLOOKUP(RTATimings[[#This Row],[Vehicle No.]], VehLicense,2,FALSE))</f>
        <v>#N/A</v>
      </c>
      <c r="E2262" s="126"/>
      <c r="F2262" s="185" t="e">
        <f>VLOOKUP(RTATimings[[#This Row],[Route Code]], TrueRouteCodes[], 2, FALSE)</f>
        <v>#N/A</v>
      </c>
      <c r="H2262" s="194" t="str">
        <f>REPLACE(SUBSTITUTE(SUBSTITUTE(SUBSTITUTE(SUBSTITUTE(SUBSTITUTE(TRIM(RTATimings[[#This Row],[Dep Txt]]), ": ",":"), "a.m", "AM",1), "p.m", "PM"),"  AM"," AM"),"  PM", " PM"), 9,100,"")</f>
        <v/>
      </c>
      <c r="I2262" s="195" t="e">
        <f>TIMEVALUE(RTATimings[[#This Row],[Dep Tm Txt]])</f>
        <v>#VALUE!</v>
      </c>
      <c r="N22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63" spans="1:14" x14ac:dyDescent="0.35">
      <c r="A2263" s="113"/>
      <c r="B2263" s="119"/>
      <c r="C2263" s="119"/>
      <c r="D2263" s="185" t="e">
        <f>IF(ISBLANK(RTATimings[[#This Row],[Vehicle No.]]), VLOOKUP(RTATimings[[#This Row],[Rotation Group]], Table9[#All], 4, FALSE), VLOOKUP(RTATimings[[#This Row],[Vehicle No.]], VehLicense,2,FALSE))</f>
        <v>#N/A</v>
      </c>
      <c r="E2263" s="126"/>
      <c r="F2263" s="185" t="e">
        <f>VLOOKUP(RTATimings[[#This Row],[Route Code]], TrueRouteCodes[], 2, FALSE)</f>
        <v>#N/A</v>
      </c>
      <c r="H2263" s="194" t="str">
        <f>REPLACE(SUBSTITUTE(SUBSTITUTE(SUBSTITUTE(SUBSTITUTE(SUBSTITUTE(TRIM(RTATimings[[#This Row],[Dep Txt]]), ": ",":"), "a.m", "AM",1), "p.m", "PM"),"  AM"," AM"),"  PM", " PM"), 9,100,"")</f>
        <v/>
      </c>
      <c r="I2263" s="195" t="e">
        <f>TIMEVALUE(RTATimings[[#This Row],[Dep Tm Txt]])</f>
        <v>#VALUE!</v>
      </c>
      <c r="N22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64" spans="1:14" x14ac:dyDescent="0.35">
      <c r="A2264" s="113"/>
      <c r="B2264" s="119"/>
      <c r="C2264" s="119"/>
      <c r="D2264" s="185" t="e">
        <f>IF(ISBLANK(RTATimings[[#This Row],[Vehicle No.]]), VLOOKUP(RTATimings[[#This Row],[Rotation Group]], Table9[#All], 4, FALSE), VLOOKUP(RTATimings[[#This Row],[Vehicle No.]], VehLicense,2,FALSE))</f>
        <v>#N/A</v>
      </c>
      <c r="E2264" s="126"/>
      <c r="F2264" s="185" t="e">
        <f>VLOOKUP(RTATimings[[#This Row],[Route Code]], TrueRouteCodes[], 2, FALSE)</f>
        <v>#N/A</v>
      </c>
      <c r="H2264" s="194" t="str">
        <f>REPLACE(SUBSTITUTE(SUBSTITUTE(SUBSTITUTE(SUBSTITUTE(SUBSTITUTE(TRIM(RTATimings[[#This Row],[Dep Txt]]), ": ",":"), "a.m", "AM",1), "p.m", "PM"),"  AM"," AM"),"  PM", " PM"), 9,100,"")</f>
        <v/>
      </c>
      <c r="I2264" s="195" t="e">
        <f>TIMEVALUE(RTATimings[[#This Row],[Dep Tm Txt]])</f>
        <v>#VALUE!</v>
      </c>
      <c r="N22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65" spans="1:14" x14ac:dyDescent="0.35">
      <c r="A2265" s="113"/>
      <c r="B2265" s="119"/>
      <c r="C2265" s="119"/>
      <c r="D2265" s="185" t="e">
        <f>IF(ISBLANK(RTATimings[[#This Row],[Vehicle No.]]), VLOOKUP(RTATimings[[#This Row],[Rotation Group]], Table9[#All], 4, FALSE), VLOOKUP(RTATimings[[#This Row],[Vehicle No.]], VehLicense,2,FALSE))</f>
        <v>#N/A</v>
      </c>
      <c r="E2265" s="126"/>
      <c r="F2265" s="185" t="e">
        <f>VLOOKUP(RTATimings[[#This Row],[Route Code]], TrueRouteCodes[], 2, FALSE)</f>
        <v>#N/A</v>
      </c>
      <c r="H2265" s="194" t="str">
        <f>REPLACE(SUBSTITUTE(SUBSTITUTE(SUBSTITUTE(SUBSTITUTE(SUBSTITUTE(TRIM(RTATimings[[#This Row],[Dep Txt]]), ": ",":"), "a.m", "AM",1), "p.m", "PM"),"  AM"," AM"),"  PM", " PM"), 9,100,"")</f>
        <v/>
      </c>
      <c r="I2265" s="195" t="e">
        <f>TIMEVALUE(RTATimings[[#This Row],[Dep Tm Txt]])</f>
        <v>#VALUE!</v>
      </c>
      <c r="N22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66" spans="1:14" x14ac:dyDescent="0.35">
      <c r="A2266" s="113"/>
      <c r="B2266" s="119"/>
      <c r="C2266" s="119"/>
      <c r="D2266" s="185" t="e">
        <f>IF(ISBLANK(RTATimings[[#This Row],[Vehicle No.]]), VLOOKUP(RTATimings[[#This Row],[Rotation Group]], Table9[#All], 4, FALSE), VLOOKUP(RTATimings[[#This Row],[Vehicle No.]], VehLicense,2,FALSE))</f>
        <v>#N/A</v>
      </c>
      <c r="E2266" s="126"/>
      <c r="F2266" s="185" t="e">
        <f>VLOOKUP(RTATimings[[#This Row],[Route Code]], TrueRouteCodes[], 2, FALSE)</f>
        <v>#N/A</v>
      </c>
      <c r="H2266" s="194" t="str">
        <f>REPLACE(SUBSTITUTE(SUBSTITUTE(SUBSTITUTE(SUBSTITUTE(SUBSTITUTE(TRIM(RTATimings[[#This Row],[Dep Txt]]), ": ",":"), "a.m", "AM",1), "p.m", "PM"),"  AM"," AM"),"  PM", " PM"), 9,100,"")</f>
        <v/>
      </c>
      <c r="I2266" s="195" t="e">
        <f>TIMEVALUE(RTATimings[[#This Row],[Dep Tm Txt]])</f>
        <v>#VALUE!</v>
      </c>
      <c r="N22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67" spans="1:14" x14ac:dyDescent="0.35">
      <c r="A2267" s="113"/>
      <c r="B2267" s="119"/>
      <c r="C2267" s="119"/>
      <c r="D2267" s="185" t="e">
        <f>IF(ISBLANK(RTATimings[[#This Row],[Vehicle No.]]), VLOOKUP(RTATimings[[#This Row],[Rotation Group]], Table9[#All], 4, FALSE), VLOOKUP(RTATimings[[#This Row],[Vehicle No.]], VehLicense,2,FALSE))</f>
        <v>#N/A</v>
      </c>
      <c r="E2267" s="126"/>
      <c r="F2267" s="185" t="e">
        <f>VLOOKUP(RTATimings[[#This Row],[Route Code]], TrueRouteCodes[], 2, FALSE)</f>
        <v>#N/A</v>
      </c>
      <c r="H2267" s="194" t="str">
        <f>REPLACE(SUBSTITUTE(SUBSTITUTE(SUBSTITUTE(SUBSTITUTE(SUBSTITUTE(TRIM(RTATimings[[#This Row],[Dep Txt]]), ": ",":"), "a.m", "AM",1), "p.m", "PM"),"  AM"," AM"),"  PM", " PM"), 9,100,"")</f>
        <v/>
      </c>
      <c r="I2267" s="195" t="e">
        <f>TIMEVALUE(RTATimings[[#This Row],[Dep Tm Txt]])</f>
        <v>#VALUE!</v>
      </c>
      <c r="N22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68" spans="1:14" x14ac:dyDescent="0.35">
      <c r="A2268" s="113"/>
      <c r="B2268" s="119"/>
      <c r="C2268" s="119"/>
      <c r="D2268" s="185" t="e">
        <f>IF(ISBLANK(RTATimings[[#This Row],[Vehicle No.]]), VLOOKUP(RTATimings[[#This Row],[Rotation Group]], Table9[#All], 4, FALSE), VLOOKUP(RTATimings[[#This Row],[Vehicle No.]], VehLicense,2,FALSE))</f>
        <v>#N/A</v>
      </c>
      <c r="E2268" s="126"/>
      <c r="F2268" s="185" t="e">
        <f>VLOOKUP(RTATimings[[#This Row],[Route Code]], TrueRouteCodes[], 2, FALSE)</f>
        <v>#N/A</v>
      </c>
      <c r="H2268" s="194" t="str">
        <f>REPLACE(SUBSTITUTE(SUBSTITUTE(SUBSTITUTE(SUBSTITUTE(SUBSTITUTE(TRIM(RTATimings[[#This Row],[Dep Txt]]), ": ",":"), "a.m", "AM",1), "p.m", "PM"),"  AM"," AM"),"  PM", " PM"), 9,100,"")</f>
        <v/>
      </c>
      <c r="I2268" s="195" t="e">
        <f>TIMEVALUE(RTATimings[[#This Row],[Dep Tm Txt]])</f>
        <v>#VALUE!</v>
      </c>
      <c r="N22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69" spans="1:14" x14ac:dyDescent="0.35">
      <c r="A2269" s="113"/>
      <c r="B2269" s="119"/>
      <c r="C2269" s="119"/>
      <c r="D2269" s="185" t="e">
        <f>IF(ISBLANK(RTATimings[[#This Row],[Vehicle No.]]), VLOOKUP(RTATimings[[#This Row],[Rotation Group]], Table9[#All], 4, FALSE), VLOOKUP(RTATimings[[#This Row],[Vehicle No.]], VehLicense,2,FALSE))</f>
        <v>#N/A</v>
      </c>
      <c r="E2269" s="126"/>
      <c r="F2269" s="185" t="e">
        <f>VLOOKUP(RTATimings[[#This Row],[Route Code]], TrueRouteCodes[], 2, FALSE)</f>
        <v>#N/A</v>
      </c>
      <c r="H2269" s="194" t="str">
        <f>REPLACE(SUBSTITUTE(SUBSTITUTE(SUBSTITUTE(SUBSTITUTE(SUBSTITUTE(TRIM(RTATimings[[#This Row],[Dep Txt]]), ": ",":"), "a.m", "AM",1), "p.m", "PM"),"  AM"," AM"),"  PM", " PM"), 9,100,"")</f>
        <v/>
      </c>
      <c r="I2269" s="195" t="e">
        <f>TIMEVALUE(RTATimings[[#This Row],[Dep Tm Txt]])</f>
        <v>#VALUE!</v>
      </c>
      <c r="N22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70" spans="1:14" x14ac:dyDescent="0.35">
      <c r="A2270" s="113"/>
      <c r="B2270" s="119"/>
      <c r="C2270" s="119"/>
      <c r="D2270" s="185" t="e">
        <f>IF(ISBLANK(RTATimings[[#This Row],[Vehicle No.]]), VLOOKUP(RTATimings[[#This Row],[Rotation Group]], Table9[#All], 4, FALSE), VLOOKUP(RTATimings[[#This Row],[Vehicle No.]], VehLicense,2,FALSE))</f>
        <v>#N/A</v>
      </c>
      <c r="E2270" s="126"/>
      <c r="F2270" s="185" t="e">
        <f>VLOOKUP(RTATimings[[#This Row],[Route Code]], TrueRouteCodes[], 2, FALSE)</f>
        <v>#N/A</v>
      </c>
      <c r="H2270" s="194" t="str">
        <f>REPLACE(SUBSTITUTE(SUBSTITUTE(SUBSTITUTE(SUBSTITUTE(SUBSTITUTE(TRIM(RTATimings[[#This Row],[Dep Txt]]), ": ",":"), "a.m", "AM",1), "p.m", "PM"),"  AM"," AM"),"  PM", " PM"), 9,100,"")</f>
        <v/>
      </c>
      <c r="I2270" s="195" t="e">
        <f>TIMEVALUE(RTATimings[[#This Row],[Dep Tm Txt]])</f>
        <v>#VALUE!</v>
      </c>
      <c r="N22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71" spans="1:14" x14ac:dyDescent="0.35">
      <c r="A2271" s="113"/>
      <c r="B2271" s="119"/>
      <c r="C2271" s="119"/>
      <c r="D2271" s="185" t="e">
        <f>IF(ISBLANK(RTATimings[[#This Row],[Vehicle No.]]), VLOOKUP(RTATimings[[#This Row],[Rotation Group]], Table9[#All], 4, FALSE), VLOOKUP(RTATimings[[#This Row],[Vehicle No.]], VehLicense,2,FALSE))</f>
        <v>#N/A</v>
      </c>
      <c r="E2271" s="126"/>
      <c r="F2271" s="185" t="e">
        <f>VLOOKUP(RTATimings[[#This Row],[Route Code]], TrueRouteCodes[], 2, FALSE)</f>
        <v>#N/A</v>
      </c>
      <c r="H2271" s="194" t="str">
        <f>REPLACE(SUBSTITUTE(SUBSTITUTE(SUBSTITUTE(SUBSTITUTE(SUBSTITUTE(TRIM(RTATimings[[#This Row],[Dep Txt]]), ": ",":"), "a.m", "AM",1), "p.m", "PM"),"  AM"," AM"),"  PM", " PM"), 9,100,"")</f>
        <v/>
      </c>
      <c r="I2271" s="195" t="e">
        <f>TIMEVALUE(RTATimings[[#This Row],[Dep Tm Txt]])</f>
        <v>#VALUE!</v>
      </c>
      <c r="N22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72" spans="1:14" x14ac:dyDescent="0.35">
      <c r="A2272" s="113"/>
      <c r="B2272" s="119"/>
      <c r="C2272" s="119"/>
      <c r="D2272" s="185" t="e">
        <f>IF(ISBLANK(RTATimings[[#This Row],[Vehicle No.]]), VLOOKUP(RTATimings[[#This Row],[Rotation Group]], Table9[#All], 4, FALSE), VLOOKUP(RTATimings[[#This Row],[Vehicle No.]], VehLicense,2,FALSE))</f>
        <v>#N/A</v>
      </c>
      <c r="E2272" s="126"/>
      <c r="F2272" s="185" t="e">
        <f>VLOOKUP(RTATimings[[#This Row],[Route Code]], TrueRouteCodes[], 2, FALSE)</f>
        <v>#N/A</v>
      </c>
      <c r="H2272" s="194" t="str">
        <f>REPLACE(SUBSTITUTE(SUBSTITUTE(SUBSTITUTE(SUBSTITUTE(SUBSTITUTE(TRIM(RTATimings[[#This Row],[Dep Txt]]), ": ",":"), "a.m", "AM",1), "p.m", "PM"),"  AM"," AM"),"  PM", " PM"), 9,100,"")</f>
        <v/>
      </c>
      <c r="I2272" s="195" t="e">
        <f>TIMEVALUE(RTATimings[[#This Row],[Dep Tm Txt]])</f>
        <v>#VALUE!</v>
      </c>
      <c r="N22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73" spans="1:14" x14ac:dyDescent="0.35">
      <c r="A2273" s="113"/>
      <c r="B2273" s="119"/>
      <c r="C2273" s="119"/>
      <c r="D2273" s="185" t="e">
        <f>IF(ISBLANK(RTATimings[[#This Row],[Vehicle No.]]), VLOOKUP(RTATimings[[#This Row],[Rotation Group]], Table9[#All], 4, FALSE), VLOOKUP(RTATimings[[#This Row],[Vehicle No.]], VehLicense,2,FALSE))</f>
        <v>#N/A</v>
      </c>
      <c r="E2273" s="126"/>
      <c r="F2273" s="185" t="e">
        <f>VLOOKUP(RTATimings[[#This Row],[Route Code]], TrueRouteCodes[], 2, FALSE)</f>
        <v>#N/A</v>
      </c>
      <c r="H2273" s="194" t="str">
        <f>REPLACE(SUBSTITUTE(SUBSTITUTE(SUBSTITUTE(SUBSTITUTE(SUBSTITUTE(TRIM(RTATimings[[#This Row],[Dep Txt]]), ": ",":"), "a.m", "AM",1), "p.m", "PM"),"  AM"," AM"),"  PM", " PM"), 9,100,"")</f>
        <v/>
      </c>
      <c r="I2273" s="195" t="e">
        <f>TIMEVALUE(RTATimings[[#This Row],[Dep Tm Txt]])</f>
        <v>#VALUE!</v>
      </c>
      <c r="N22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74" spans="1:14" x14ac:dyDescent="0.35">
      <c r="A2274" s="113"/>
      <c r="B2274" s="119"/>
      <c r="C2274" s="119"/>
      <c r="D2274" s="185" t="e">
        <f>IF(ISBLANK(RTATimings[[#This Row],[Vehicle No.]]), VLOOKUP(RTATimings[[#This Row],[Rotation Group]], Table9[#All], 4, FALSE), VLOOKUP(RTATimings[[#This Row],[Vehicle No.]], VehLicense,2,FALSE))</f>
        <v>#N/A</v>
      </c>
      <c r="E2274" s="126"/>
      <c r="F2274" s="185" t="e">
        <f>VLOOKUP(RTATimings[[#This Row],[Route Code]], TrueRouteCodes[], 2, FALSE)</f>
        <v>#N/A</v>
      </c>
      <c r="H2274" s="194" t="str">
        <f>REPLACE(SUBSTITUTE(SUBSTITUTE(SUBSTITUTE(SUBSTITUTE(SUBSTITUTE(TRIM(RTATimings[[#This Row],[Dep Txt]]), ": ",":"), "a.m", "AM",1), "p.m", "PM"),"  AM"," AM"),"  PM", " PM"), 9,100,"")</f>
        <v/>
      </c>
      <c r="I2274" s="195" t="e">
        <f>TIMEVALUE(RTATimings[[#This Row],[Dep Tm Txt]])</f>
        <v>#VALUE!</v>
      </c>
      <c r="N22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75" spans="1:14" x14ac:dyDescent="0.35">
      <c r="A2275" s="113"/>
      <c r="B2275" s="119"/>
      <c r="C2275" s="119"/>
      <c r="D2275" s="185" t="e">
        <f>IF(ISBLANK(RTATimings[[#This Row],[Vehicle No.]]), VLOOKUP(RTATimings[[#This Row],[Rotation Group]], Table9[#All], 4, FALSE), VLOOKUP(RTATimings[[#This Row],[Vehicle No.]], VehLicense,2,FALSE))</f>
        <v>#N/A</v>
      </c>
      <c r="E2275" s="126"/>
      <c r="F2275" s="185" t="e">
        <f>VLOOKUP(RTATimings[[#This Row],[Route Code]], TrueRouteCodes[], 2, FALSE)</f>
        <v>#N/A</v>
      </c>
      <c r="H2275" s="194" t="str">
        <f>REPLACE(SUBSTITUTE(SUBSTITUTE(SUBSTITUTE(SUBSTITUTE(SUBSTITUTE(TRIM(RTATimings[[#This Row],[Dep Txt]]), ": ",":"), "a.m", "AM",1), "p.m", "PM"),"  AM"," AM"),"  PM", " PM"), 9,100,"")</f>
        <v/>
      </c>
      <c r="I2275" s="195" t="e">
        <f>TIMEVALUE(RTATimings[[#This Row],[Dep Tm Txt]])</f>
        <v>#VALUE!</v>
      </c>
      <c r="N22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76" spans="1:14" x14ac:dyDescent="0.35">
      <c r="A2276" s="113"/>
      <c r="B2276" s="119"/>
      <c r="C2276" s="119"/>
      <c r="D2276" s="185" t="e">
        <f>IF(ISBLANK(RTATimings[[#This Row],[Vehicle No.]]), VLOOKUP(RTATimings[[#This Row],[Rotation Group]], Table9[#All], 4, FALSE), VLOOKUP(RTATimings[[#This Row],[Vehicle No.]], VehLicense,2,FALSE))</f>
        <v>#N/A</v>
      </c>
      <c r="E2276" s="126"/>
      <c r="F2276" s="185" t="e">
        <f>VLOOKUP(RTATimings[[#This Row],[Route Code]], TrueRouteCodes[], 2, FALSE)</f>
        <v>#N/A</v>
      </c>
      <c r="H2276" s="194" t="str">
        <f>REPLACE(SUBSTITUTE(SUBSTITUTE(SUBSTITUTE(SUBSTITUTE(SUBSTITUTE(TRIM(RTATimings[[#This Row],[Dep Txt]]), ": ",":"), "a.m", "AM",1), "p.m", "PM"),"  AM"," AM"),"  PM", " PM"), 9,100,"")</f>
        <v/>
      </c>
      <c r="I2276" s="195" t="e">
        <f>TIMEVALUE(RTATimings[[#This Row],[Dep Tm Txt]])</f>
        <v>#VALUE!</v>
      </c>
      <c r="N22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77" spans="1:14" x14ac:dyDescent="0.35">
      <c r="A2277" s="113"/>
      <c r="B2277" s="119"/>
      <c r="C2277" s="119"/>
      <c r="D2277" s="185" t="e">
        <f>IF(ISBLANK(RTATimings[[#This Row],[Vehicle No.]]), VLOOKUP(RTATimings[[#This Row],[Rotation Group]], Table9[#All], 4, FALSE), VLOOKUP(RTATimings[[#This Row],[Vehicle No.]], VehLicense,2,FALSE))</f>
        <v>#N/A</v>
      </c>
      <c r="E2277" s="126"/>
      <c r="F2277" s="185" t="e">
        <f>VLOOKUP(RTATimings[[#This Row],[Route Code]], TrueRouteCodes[], 2, FALSE)</f>
        <v>#N/A</v>
      </c>
      <c r="H2277" s="194" t="str">
        <f>REPLACE(SUBSTITUTE(SUBSTITUTE(SUBSTITUTE(SUBSTITUTE(SUBSTITUTE(TRIM(RTATimings[[#This Row],[Dep Txt]]), ": ",":"), "a.m", "AM",1), "p.m", "PM"),"  AM"," AM"),"  PM", " PM"), 9,100,"")</f>
        <v/>
      </c>
      <c r="I2277" s="195" t="e">
        <f>TIMEVALUE(RTATimings[[#This Row],[Dep Tm Txt]])</f>
        <v>#VALUE!</v>
      </c>
      <c r="N22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78" spans="1:14" x14ac:dyDescent="0.35">
      <c r="A2278" s="113"/>
      <c r="B2278" s="119"/>
      <c r="C2278" s="119"/>
      <c r="D2278" s="185" t="e">
        <f>IF(ISBLANK(RTATimings[[#This Row],[Vehicle No.]]), VLOOKUP(RTATimings[[#This Row],[Rotation Group]], Table9[#All], 4, FALSE), VLOOKUP(RTATimings[[#This Row],[Vehicle No.]], VehLicense,2,FALSE))</f>
        <v>#N/A</v>
      </c>
      <c r="E2278" s="126"/>
      <c r="F2278" s="185" t="e">
        <f>VLOOKUP(RTATimings[[#This Row],[Route Code]], TrueRouteCodes[], 2, FALSE)</f>
        <v>#N/A</v>
      </c>
      <c r="H2278" s="194" t="str">
        <f>REPLACE(SUBSTITUTE(SUBSTITUTE(SUBSTITUTE(SUBSTITUTE(SUBSTITUTE(TRIM(RTATimings[[#This Row],[Dep Txt]]), ": ",":"), "a.m", "AM",1), "p.m", "PM"),"  AM"," AM"),"  PM", " PM"), 9,100,"")</f>
        <v/>
      </c>
      <c r="I2278" s="195" t="e">
        <f>TIMEVALUE(RTATimings[[#This Row],[Dep Tm Txt]])</f>
        <v>#VALUE!</v>
      </c>
      <c r="N22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79" spans="1:14" x14ac:dyDescent="0.35">
      <c r="A2279" s="113"/>
      <c r="B2279" s="119"/>
      <c r="C2279" s="119"/>
      <c r="D2279" s="185" t="e">
        <f>IF(ISBLANK(RTATimings[[#This Row],[Vehicle No.]]), VLOOKUP(RTATimings[[#This Row],[Rotation Group]], Table9[#All], 4, FALSE), VLOOKUP(RTATimings[[#This Row],[Vehicle No.]], VehLicense,2,FALSE))</f>
        <v>#N/A</v>
      </c>
      <c r="E2279" s="126"/>
      <c r="F2279" s="185" t="e">
        <f>VLOOKUP(RTATimings[[#This Row],[Route Code]], TrueRouteCodes[], 2, FALSE)</f>
        <v>#N/A</v>
      </c>
      <c r="H2279" s="194" t="str">
        <f>REPLACE(SUBSTITUTE(SUBSTITUTE(SUBSTITUTE(SUBSTITUTE(SUBSTITUTE(TRIM(RTATimings[[#This Row],[Dep Txt]]), ": ",":"), "a.m", "AM",1), "p.m", "PM"),"  AM"," AM"),"  PM", " PM"), 9,100,"")</f>
        <v/>
      </c>
      <c r="I2279" s="195" t="e">
        <f>TIMEVALUE(RTATimings[[#This Row],[Dep Tm Txt]])</f>
        <v>#VALUE!</v>
      </c>
      <c r="N22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80" spans="1:14" x14ac:dyDescent="0.35">
      <c r="A2280" s="113"/>
      <c r="B2280" s="119"/>
      <c r="C2280" s="119"/>
      <c r="D2280" s="185" t="e">
        <f>IF(ISBLANK(RTATimings[[#This Row],[Vehicle No.]]), VLOOKUP(RTATimings[[#This Row],[Rotation Group]], Table9[#All], 4, FALSE), VLOOKUP(RTATimings[[#This Row],[Vehicle No.]], VehLicense,2,FALSE))</f>
        <v>#N/A</v>
      </c>
      <c r="E2280" s="126"/>
      <c r="F2280" s="185" t="e">
        <f>VLOOKUP(RTATimings[[#This Row],[Route Code]], TrueRouteCodes[], 2, FALSE)</f>
        <v>#N/A</v>
      </c>
      <c r="H2280" s="194" t="str">
        <f>REPLACE(SUBSTITUTE(SUBSTITUTE(SUBSTITUTE(SUBSTITUTE(SUBSTITUTE(TRIM(RTATimings[[#This Row],[Dep Txt]]), ": ",":"), "a.m", "AM",1), "p.m", "PM"),"  AM"," AM"),"  PM", " PM"), 9,100,"")</f>
        <v/>
      </c>
      <c r="I2280" s="195" t="e">
        <f>TIMEVALUE(RTATimings[[#This Row],[Dep Tm Txt]])</f>
        <v>#VALUE!</v>
      </c>
      <c r="N22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81" spans="1:14" x14ac:dyDescent="0.35">
      <c r="A2281" s="113"/>
      <c r="B2281" s="119"/>
      <c r="C2281" s="119"/>
      <c r="D2281" s="185" t="e">
        <f>IF(ISBLANK(RTATimings[[#This Row],[Vehicle No.]]), VLOOKUP(RTATimings[[#This Row],[Rotation Group]], Table9[#All], 4, FALSE), VLOOKUP(RTATimings[[#This Row],[Vehicle No.]], VehLicense,2,FALSE))</f>
        <v>#N/A</v>
      </c>
      <c r="E2281" s="126"/>
      <c r="F2281" s="185" t="e">
        <f>VLOOKUP(RTATimings[[#This Row],[Route Code]], TrueRouteCodes[], 2, FALSE)</f>
        <v>#N/A</v>
      </c>
      <c r="H2281" s="194" t="str">
        <f>REPLACE(SUBSTITUTE(SUBSTITUTE(SUBSTITUTE(SUBSTITUTE(SUBSTITUTE(TRIM(RTATimings[[#This Row],[Dep Txt]]), ": ",":"), "a.m", "AM",1), "p.m", "PM"),"  AM"," AM"),"  PM", " PM"), 9,100,"")</f>
        <v/>
      </c>
      <c r="I2281" s="195" t="e">
        <f>TIMEVALUE(RTATimings[[#This Row],[Dep Tm Txt]])</f>
        <v>#VALUE!</v>
      </c>
      <c r="N22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82" spans="1:14" x14ac:dyDescent="0.35">
      <c r="A2282" s="113"/>
      <c r="B2282" s="119"/>
      <c r="C2282" s="119"/>
      <c r="D2282" s="185" t="e">
        <f>IF(ISBLANK(RTATimings[[#This Row],[Vehicle No.]]), VLOOKUP(RTATimings[[#This Row],[Rotation Group]], Table9[#All], 4, FALSE), VLOOKUP(RTATimings[[#This Row],[Vehicle No.]], VehLicense,2,FALSE))</f>
        <v>#N/A</v>
      </c>
      <c r="E2282" s="126"/>
      <c r="F2282" s="185" t="e">
        <f>VLOOKUP(RTATimings[[#This Row],[Route Code]], TrueRouteCodes[], 2, FALSE)</f>
        <v>#N/A</v>
      </c>
      <c r="H2282" s="194" t="str">
        <f>REPLACE(SUBSTITUTE(SUBSTITUTE(SUBSTITUTE(SUBSTITUTE(SUBSTITUTE(TRIM(RTATimings[[#This Row],[Dep Txt]]), ": ",":"), "a.m", "AM",1), "p.m", "PM"),"  AM"," AM"),"  PM", " PM"), 9,100,"")</f>
        <v/>
      </c>
      <c r="I2282" s="195" t="e">
        <f>TIMEVALUE(RTATimings[[#This Row],[Dep Tm Txt]])</f>
        <v>#VALUE!</v>
      </c>
      <c r="N22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83" spans="1:14" x14ac:dyDescent="0.35">
      <c r="A2283" s="113"/>
      <c r="B2283" s="119"/>
      <c r="C2283" s="119"/>
      <c r="D2283" s="185" t="e">
        <f>IF(ISBLANK(RTATimings[[#This Row],[Vehicle No.]]), VLOOKUP(RTATimings[[#This Row],[Rotation Group]], Table9[#All], 4, FALSE), VLOOKUP(RTATimings[[#This Row],[Vehicle No.]], VehLicense,2,FALSE))</f>
        <v>#N/A</v>
      </c>
      <c r="E2283" s="126"/>
      <c r="F2283" s="185" t="e">
        <f>VLOOKUP(RTATimings[[#This Row],[Route Code]], TrueRouteCodes[], 2, FALSE)</f>
        <v>#N/A</v>
      </c>
      <c r="H2283" s="194" t="str">
        <f>REPLACE(SUBSTITUTE(SUBSTITUTE(SUBSTITUTE(SUBSTITUTE(SUBSTITUTE(TRIM(RTATimings[[#This Row],[Dep Txt]]), ": ",":"), "a.m", "AM",1), "p.m", "PM"),"  AM"," AM"),"  PM", " PM"), 9,100,"")</f>
        <v/>
      </c>
      <c r="I2283" s="195" t="e">
        <f>TIMEVALUE(RTATimings[[#This Row],[Dep Tm Txt]])</f>
        <v>#VALUE!</v>
      </c>
      <c r="N22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84" spans="1:14" x14ac:dyDescent="0.35">
      <c r="A2284" s="113"/>
      <c r="B2284" s="119"/>
      <c r="C2284" s="119"/>
      <c r="D2284" s="185" t="e">
        <f>IF(ISBLANK(RTATimings[[#This Row],[Vehicle No.]]), VLOOKUP(RTATimings[[#This Row],[Rotation Group]], Table9[#All], 4, FALSE), VLOOKUP(RTATimings[[#This Row],[Vehicle No.]], VehLicense,2,FALSE))</f>
        <v>#N/A</v>
      </c>
      <c r="E2284" s="126"/>
      <c r="F2284" s="185" t="e">
        <f>VLOOKUP(RTATimings[[#This Row],[Route Code]], TrueRouteCodes[], 2, FALSE)</f>
        <v>#N/A</v>
      </c>
      <c r="H2284" s="194" t="str">
        <f>REPLACE(SUBSTITUTE(SUBSTITUTE(SUBSTITUTE(SUBSTITUTE(SUBSTITUTE(TRIM(RTATimings[[#This Row],[Dep Txt]]), ": ",":"), "a.m", "AM",1), "p.m", "PM"),"  AM"," AM"),"  PM", " PM"), 9,100,"")</f>
        <v/>
      </c>
      <c r="I2284" s="195" t="e">
        <f>TIMEVALUE(RTATimings[[#This Row],[Dep Tm Txt]])</f>
        <v>#VALUE!</v>
      </c>
      <c r="N22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85" spans="1:14" x14ac:dyDescent="0.35">
      <c r="A2285" s="113"/>
      <c r="B2285" s="119"/>
      <c r="C2285" s="119"/>
      <c r="D2285" s="185" t="e">
        <f>IF(ISBLANK(RTATimings[[#This Row],[Vehicle No.]]), VLOOKUP(RTATimings[[#This Row],[Rotation Group]], Table9[#All], 4, FALSE), VLOOKUP(RTATimings[[#This Row],[Vehicle No.]], VehLicense,2,FALSE))</f>
        <v>#N/A</v>
      </c>
      <c r="E2285" s="126"/>
      <c r="F2285" s="185" t="e">
        <f>VLOOKUP(RTATimings[[#This Row],[Route Code]], TrueRouteCodes[], 2, FALSE)</f>
        <v>#N/A</v>
      </c>
      <c r="H2285" s="194" t="str">
        <f>REPLACE(SUBSTITUTE(SUBSTITUTE(SUBSTITUTE(SUBSTITUTE(SUBSTITUTE(TRIM(RTATimings[[#This Row],[Dep Txt]]), ": ",":"), "a.m", "AM",1), "p.m", "PM"),"  AM"," AM"),"  PM", " PM"), 9,100,"")</f>
        <v/>
      </c>
      <c r="I2285" s="195" t="e">
        <f>TIMEVALUE(RTATimings[[#This Row],[Dep Tm Txt]])</f>
        <v>#VALUE!</v>
      </c>
      <c r="N22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86" spans="1:14" x14ac:dyDescent="0.35">
      <c r="A2286" s="113"/>
      <c r="B2286" s="119"/>
      <c r="C2286" s="119"/>
      <c r="D2286" s="185" t="e">
        <f>IF(ISBLANK(RTATimings[[#This Row],[Vehicle No.]]), VLOOKUP(RTATimings[[#This Row],[Rotation Group]], Table9[#All], 4, FALSE), VLOOKUP(RTATimings[[#This Row],[Vehicle No.]], VehLicense,2,FALSE))</f>
        <v>#N/A</v>
      </c>
      <c r="E2286" s="126"/>
      <c r="F2286" s="185" t="e">
        <f>VLOOKUP(RTATimings[[#This Row],[Route Code]], TrueRouteCodes[], 2, FALSE)</f>
        <v>#N/A</v>
      </c>
      <c r="H2286" s="194" t="str">
        <f>REPLACE(SUBSTITUTE(SUBSTITUTE(SUBSTITUTE(SUBSTITUTE(SUBSTITUTE(TRIM(RTATimings[[#This Row],[Dep Txt]]), ": ",":"), "a.m", "AM",1), "p.m", "PM"),"  AM"," AM"),"  PM", " PM"), 9,100,"")</f>
        <v/>
      </c>
      <c r="I2286" s="195" t="e">
        <f>TIMEVALUE(RTATimings[[#This Row],[Dep Tm Txt]])</f>
        <v>#VALUE!</v>
      </c>
      <c r="N22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87" spans="1:14" x14ac:dyDescent="0.35">
      <c r="A2287" s="113"/>
      <c r="B2287" s="119"/>
      <c r="C2287" s="119"/>
      <c r="D2287" s="185" t="e">
        <f>IF(ISBLANK(RTATimings[[#This Row],[Vehicle No.]]), VLOOKUP(RTATimings[[#This Row],[Rotation Group]], Table9[#All], 4, FALSE), VLOOKUP(RTATimings[[#This Row],[Vehicle No.]], VehLicense,2,FALSE))</f>
        <v>#N/A</v>
      </c>
      <c r="E2287" s="126"/>
      <c r="F2287" s="185" t="e">
        <f>VLOOKUP(RTATimings[[#This Row],[Route Code]], TrueRouteCodes[], 2, FALSE)</f>
        <v>#N/A</v>
      </c>
      <c r="H2287" s="194" t="str">
        <f>REPLACE(SUBSTITUTE(SUBSTITUTE(SUBSTITUTE(SUBSTITUTE(SUBSTITUTE(TRIM(RTATimings[[#This Row],[Dep Txt]]), ": ",":"), "a.m", "AM",1), "p.m", "PM"),"  AM"," AM"),"  PM", " PM"), 9,100,"")</f>
        <v/>
      </c>
      <c r="I2287" s="195" t="e">
        <f>TIMEVALUE(RTATimings[[#This Row],[Dep Tm Txt]])</f>
        <v>#VALUE!</v>
      </c>
      <c r="N22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88" spans="1:14" x14ac:dyDescent="0.35">
      <c r="A2288" s="113"/>
      <c r="B2288" s="119"/>
      <c r="C2288" s="119"/>
      <c r="D2288" s="185" t="e">
        <f>IF(ISBLANK(RTATimings[[#This Row],[Vehicle No.]]), VLOOKUP(RTATimings[[#This Row],[Rotation Group]], Table9[#All], 4, FALSE), VLOOKUP(RTATimings[[#This Row],[Vehicle No.]], VehLicense,2,FALSE))</f>
        <v>#N/A</v>
      </c>
      <c r="E2288" s="126"/>
      <c r="F2288" s="185" t="e">
        <f>VLOOKUP(RTATimings[[#This Row],[Route Code]], TrueRouteCodes[], 2, FALSE)</f>
        <v>#N/A</v>
      </c>
      <c r="H2288" s="194" t="str">
        <f>REPLACE(SUBSTITUTE(SUBSTITUTE(SUBSTITUTE(SUBSTITUTE(SUBSTITUTE(TRIM(RTATimings[[#This Row],[Dep Txt]]), ": ",":"), "a.m", "AM",1), "p.m", "PM"),"  AM"," AM"),"  PM", " PM"), 9,100,"")</f>
        <v/>
      </c>
      <c r="I2288" s="195" t="e">
        <f>TIMEVALUE(RTATimings[[#This Row],[Dep Tm Txt]])</f>
        <v>#VALUE!</v>
      </c>
      <c r="N22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89" spans="1:14" x14ac:dyDescent="0.35">
      <c r="A2289" s="113"/>
      <c r="B2289" s="119"/>
      <c r="C2289" s="119"/>
      <c r="D2289" s="185" t="e">
        <f>IF(ISBLANK(RTATimings[[#This Row],[Vehicle No.]]), VLOOKUP(RTATimings[[#This Row],[Rotation Group]], Table9[#All], 4, FALSE), VLOOKUP(RTATimings[[#This Row],[Vehicle No.]], VehLicense,2,FALSE))</f>
        <v>#N/A</v>
      </c>
      <c r="E2289" s="126"/>
      <c r="F2289" s="185" t="e">
        <f>VLOOKUP(RTATimings[[#This Row],[Route Code]], TrueRouteCodes[], 2, FALSE)</f>
        <v>#N/A</v>
      </c>
      <c r="H2289" s="194" t="str">
        <f>REPLACE(SUBSTITUTE(SUBSTITUTE(SUBSTITUTE(SUBSTITUTE(SUBSTITUTE(TRIM(RTATimings[[#This Row],[Dep Txt]]), ": ",":"), "a.m", "AM",1), "p.m", "PM"),"  AM"," AM"),"  PM", " PM"), 9,100,"")</f>
        <v/>
      </c>
      <c r="I2289" s="195" t="e">
        <f>TIMEVALUE(RTATimings[[#This Row],[Dep Tm Txt]])</f>
        <v>#VALUE!</v>
      </c>
      <c r="N22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90" spans="1:14" x14ac:dyDescent="0.35">
      <c r="A2290" s="113"/>
      <c r="B2290" s="119"/>
      <c r="C2290" s="119"/>
      <c r="D2290" s="185" t="e">
        <f>IF(ISBLANK(RTATimings[[#This Row],[Vehicle No.]]), VLOOKUP(RTATimings[[#This Row],[Rotation Group]], Table9[#All], 4, FALSE), VLOOKUP(RTATimings[[#This Row],[Vehicle No.]], VehLicense,2,FALSE))</f>
        <v>#N/A</v>
      </c>
      <c r="E2290" s="126"/>
      <c r="F2290" s="185" t="e">
        <f>VLOOKUP(RTATimings[[#This Row],[Route Code]], TrueRouteCodes[], 2, FALSE)</f>
        <v>#N/A</v>
      </c>
      <c r="H2290" s="194" t="str">
        <f>REPLACE(SUBSTITUTE(SUBSTITUTE(SUBSTITUTE(SUBSTITUTE(SUBSTITUTE(TRIM(RTATimings[[#This Row],[Dep Txt]]), ": ",":"), "a.m", "AM",1), "p.m", "PM"),"  AM"," AM"),"  PM", " PM"), 9,100,"")</f>
        <v/>
      </c>
      <c r="I2290" s="195" t="e">
        <f>TIMEVALUE(RTATimings[[#This Row],[Dep Tm Txt]])</f>
        <v>#VALUE!</v>
      </c>
      <c r="N22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91" spans="1:14" x14ac:dyDescent="0.35">
      <c r="A2291" s="113"/>
      <c r="B2291" s="119"/>
      <c r="C2291" s="119"/>
      <c r="D2291" s="185" t="e">
        <f>IF(ISBLANK(RTATimings[[#This Row],[Vehicle No.]]), VLOOKUP(RTATimings[[#This Row],[Rotation Group]], Table9[#All], 4, FALSE), VLOOKUP(RTATimings[[#This Row],[Vehicle No.]], VehLicense,2,FALSE))</f>
        <v>#N/A</v>
      </c>
      <c r="E2291" s="126"/>
      <c r="F2291" s="185" t="e">
        <f>VLOOKUP(RTATimings[[#This Row],[Route Code]], TrueRouteCodes[], 2, FALSE)</f>
        <v>#N/A</v>
      </c>
      <c r="H2291" s="194" t="str">
        <f>REPLACE(SUBSTITUTE(SUBSTITUTE(SUBSTITUTE(SUBSTITUTE(SUBSTITUTE(TRIM(RTATimings[[#This Row],[Dep Txt]]), ": ",":"), "a.m", "AM",1), "p.m", "PM"),"  AM"," AM"),"  PM", " PM"), 9,100,"")</f>
        <v/>
      </c>
      <c r="I2291" s="195" t="e">
        <f>TIMEVALUE(RTATimings[[#This Row],[Dep Tm Txt]])</f>
        <v>#VALUE!</v>
      </c>
      <c r="N22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92" spans="1:14" x14ac:dyDescent="0.35">
      <c r="A2292" s="113"/>
      <c r="B2292" s="119"/>
      <c r="C2292" s="119"/>
      <c r="D2292" s="185" t="e">
        <f>IF(ISBLANK(RTATimings[[#This Row],[Vehicle No.]]), VLOOKUP(RTATimings[[#This Row],[Rotation Group]], Table9[#All], 4, FALSE), VLOOKUP(RTATimings[[#This Row],[Vehicle No.]], VehLicense,2,FALSE))</f>
        <v>#N/A</v>
      </c>
      <c r="E2292" s="126"/>
      <c r="F2292" s="185" t="e">
        <f>VLOOKUP(RTATimings[[#This Row],[Route Code]], TrueRouteCodes[], 2, FALSE)</f>
        <v>#N/A</v>
      </c>
      <c r="H2292" s="194" t="str">
        <f>REPLACE(SUBSTITUTE(SUBSTITUTE(SUBSTITUTE(SUBSTITUTE(SUBSTITUTE(TRIM(RTATimings[[#This Row],[Dep Txt]]), ": ",":"), "a.m", "AM",1), "p.m", "PM"),"  AM"," AM"),"  PM", " PM"), 9,100,"")</f>
        <v/>
      </c>
      <c r="I2292" s="195" t="e">
        <f>TIMEVALUE(RTATimings[[#This Row],[Dep Tm Txt]])</f>
        <v>#VALUE!</v>
      </c>
      <c r="N22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93" spans="1:14" x14ac:dyDescent="0.35">
      <c r="A2293" s="113"/>
      <c r="B2293" s="119"/>
      <c r="C2293" s="119"/>
      <c r="D2293" s="185" t="e">
        <f>IF(ISBLANK(RTATimings[[#This Row],[Vehicle No.]]), VLOOKUP(RTATimings[[#This Row],[Rotation Group]], Table9[#All], 4, FALSE), VLOOKUP(RTATimings[[#This Row],[Vehicle No.]], VehLicense,2,FALSE))</f>
        <v>#N/A</v>
      </c>
      <c r="E2293" s="126"/>
      <c r="F2293" s="185" t="e">
        <f>VLOOKUP(RTATimings[[#This Row],[Route Code]], TrueRouteCodes[], 2, FALSE)</f>
        <v>#N/A</v>
      </c>
      <c r="H2293" s="194" t="str">
        <f>REPLACE(SUBSTITUTE(SUBSTITUTE(SUBSTITUTE(SUBSTITUTE(SUBSTITUTE(TRIM(RTATimings[[#This Row],[Dep Txt]]), ": ",":"), "a.m", "AM",1), "p.m", "PM"),"  AM"," AM"),"  PM", " PM"), 9,100,"")</f>
        <v/>
      </c>
      <c r="I2293" s="195" t="e">
        <f>TIMEVALUE(RTATimings[[#This Row],[Dep Tm Txt]])</f>
        <v>#VALUE!</v>
      </c>
      <c r="N22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94" spans="1:14" x14ac:dyDescent="0.35">
      <c r="A2294" s="113"/>
      <c r="B2294" s="119"/>
      <c r="C2294" s="119"/>
      <c r="D2294" s="185" t="e">
        <f>IF(ISBLANK(RTATimings[[#This Row],[Vehicle No.]]), VLOOKUP(RTATimings[[#This Row],[Rotation Group]], Table9[#All], 4, FALSE), VLOOKUP(RTATimings[[#This Row],[Vehicle No.]], VehLicense,2,FALSE))</f>
        <v>#N/A</v>
      </c>
      <c r="E2294" s="126"/>
      <c r="F2294" s="185" t="e">
        <f>VLOOKUP(RTATimings[[#This Row],[Route Code]], TrueRouteCodes[], 2, FALSE)</f>
        <v>#N/A</v>
      </c>
      <c r="H2294" s="194" t="str">
        <f>REPLACE(SUBSTITUTE(SUBSTITUTE(SUBSTITUTE(SUBSTITUTE(SUBSTITUTE(TRIM(RTATimings[[#This Row],[Dep Txt]]), ": ",":"), "a.m", "AM",1), "p.m", "PM"),"  AM"," AM"),"  PM", " PM"), 9,100,"")</f>
        <v/>
      </c>
      <c r="I2294" s="195" t="e">
        <f>TIMEVALUE(RTATimings[[#This Row],[Dep Tm Txt]])</f>
        <v>#VALUE!</v>
      </c>
      <c r="N22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95" spans="1:14" x14ac:dyDescent="0.35">
      <c r="A2295" s="113"/>
      <c r="B2295" s="119"/>
      <c r="C2295" s="119"/>
      <c r="D2295" s="185" t="e">
        <f>IF(ISBLANK(RTATimings[[#This Row],[Vehicle No.]]), VLOOKUP(RTATimings[[#This Row],[Rotation Group]], Table9[#All], 4, FALSE), VLOOKUP(RTATimings[[#This Row],[Vehicle No.]], VehLicense,2,FALSE))</f>
        <v>#N/A</v>
      </c>
      <c r="E2295" s="126"/>
      <c r="F2295" s="185" t="e">
        <f>VLOOKUP(RTATimings[[#This Row],[Route Code]], TrueRouteCodes[], 2, FALSE)</f>
        <v>#N/A</v>
      </c>
      <c r="H2295" s="194" t="str">
        <f>REPLACE(SUBSTITUTE(SUBSTITUTE(SUBSTITUTE(SUBSTITUTE(SUBSTITUTE(TRIM(RTATimings[[#This Row],[Dep Txt]]), ": ",":"), "a.m", "AM",1), "p.m", "PM"),"  AM"," AM"),"  PM", " PM"), 9,100,"")</f>
        <v/>
      </c>
      <c r="I2295" s="195" t="e">
        <f>TIMEVALUE(RTATimings[[#This Row],[Dep Tm Txt]])</f>
        <v>#VALUE!</v>
      </c>
      <c r="N22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96" spans="1:14" x14ac:dyDescent="0.35">
      <c r="A2296" s="113"/>
      <c r="B2296" s="119"/>
      <c r="C2296" s="119"/>
      <c r="D2296" s="185" t="e">
        <f>IF(ISBLANK(RTATimings[[#This Row],[Vehicle No.]]), VLOOKUP(RTATimings[[#This Row],[Rotation Group]], Table9[#All], 4, FALSE), VLOOKUP(RTATimings[[#This Row],[Vehicle No.]], VehLicense,2,FALSE))</f>
        <v>#N/A</v>
      </c>
      <c r="E2296" s="126"/>
      <c r="F2296" s="185" t="e">
        <f>VLOOKUP(RTATimings[[#This Row],[Route Code]], TrueRouteCodes[], 2, FALSE)</f>
        <v>#N/A</v>
      </c>
      <c r="H2296" s="194" t="str">
        <f>REPLACE(SUBSTITUTE(SUBSTITUTE(SUBSTITUTE(SUBSTITUTE(SUBSTITUTE(TRIM(RTATimings[[#This Row],[Dep Txt]]), ": ",":"), "a.m", "AM",1), "p.m", "PM"),"  AM"," AM"),"  PM", " PM"), 9,100,"")</f>
        <v/>
      </c>
      <c r="I2296" s="195" t="e">
        <f>TIMEVALUE(RTATimings[[#This Row],[Dep Tm Txt]])</f>
        <v>#VALUE!</v>
      </c>
      <c r="N22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97" spans="1:14" x14ac:dyDescent="0.35">
      <c r="A2297" s="113"/>
      <c r="B2297" s="119"/>
      <c r="C2297" s="119"/>
      <c r="D2297" s="185" t="e">
        <f>IF(ISBLANK(RTATimings[[#This Row],[Vehicle No.]]), VLOOKUP(RTATimings[[#This Row],[Rotation Group]], Table9[#All], 4, FALSE), VLOOKUP(RTATimings[[#This Row],[Vehicle No.]], VehLicense,2,FALSE))</f>
        <v>#N/A</v>
      </c>
      <c r="E2297" s="126"/>
      <c r="F2297" s="185" t="e">
        <f>VLOOKUP(RTATimings[[#This Row],[Route Code]], TrueRouteCodes[], 2, FALSE)</f>
        <v>#N/A</v>
      </c>
      <c r="H2297" s="194" t="str">
        <f>REPLACE(SUBSTITUTE(SUBSTITUTE(SUBSTITUTE(SUBSTITUTE(SUBSTITUTE(TRIM(RTATimings[[#This Row],[Dep Txt]]), ": ",":"), "a.m", "AM",1), "p.m", "PM"),"  AM"," AM"),"  PM", " PM"), 9,100,"")</f>
        <v/>
      </c>
      <c r="I2297" s="195" t="e">
        <f>TIMEVALUE(RTATimings[[#This Row],[Dep Tm Txt]])</f>
        <v>#VALUE!</v>
      </c>
      <c r="N22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98" spans="1:14" x14ac:dyDescent="0.35">
      <c r="A2298" s="113"/>
      <c r="B2298" s="119"/>
      <c r="C2298" s="119"/>
      <c r="D2298" s="185" t="e">
        <f>IF(ISBLANK(RTATimings[[#This Row],[Vehicle No.]]), VLOOKUP(RTATimings[[#This Row],[Rotation Group]], Table9[#All], 4, FALSE), VLOOKUP(RTATimings[[#This Row],[Vehicle No.]], VehLicense,2,FALSE))</f>
        <v>#N/A</v>
      </c>
      <c r="E2298" s="126"/>
      <c r="F2298" s="185" t="e">
        <f>VLOOKUP(RTATimings[[#This Row],[Route Code]], TrueRouteCodes[], 2, FALSE)</f>
        <v>#N/A</v>
      </c>
      <c r="H2298" s="194" t="str">
        <f>REPLACE(SUBSTITUTE(SUBSTITUTE(SUBSTITUTE(SUBSTITUTE(SUBSTITUTE(TRIM(RTATimings[[#This Row],[Dep Txt]]), ": ",":"), "a.m", "AM",1), "p.m", "PM"),"  AM"," AM"),"  PM", " PM"), 9,100,"")</f>
        <v/>
      </c>
      <c r="I2298" s="195" t="e">
        <f>TIMEVALUE(RTATimings[[#This Row],[Dep Tm Txt]])</f>
        <v>#VALUE!</v>
      </c>
      <c r="N22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299" spans="1:14" x14ac:dyDescent="0.35">
      <c r="A2299" s="113"/>
      <c r="B2299" s="119"/>
      <c r="C2299" s="119"/>
      <c r="D2299" s="185" t="e">
        <f>IF(ISBLANK(RTATimings[[#This Row],[Vehicle No.]]), VLOOKUP(RTATimings[[#This Row],[Rotation Group]], Table9[#All], 4, FALSE), VLOOKUP(RTATimings[[#This Row],[Vehicle No.]], VehLicense,2,FALSE))</f>
        <v>#N/A</v>
      </c>
      <c r="E2299" s="126"/>
      <c r="F2299" s="185" t="e">
        <f>VLOOKUP(RTATimings[[#This Row],[Route Code]], TrueRouteCodes[], 2, FALSE)</f>
        <v>#N/A</v>
      </c>
      <c r="H2299" s="194" t="str">
        <f>REPLACE(SUBSTITUTE(SUBSTITUTE(SUBSTITUTE(SUBSTITUTE(SUBSTITUTE(TRIM(RTATimings[[#This Row],[Dep Txt]]), ": ",":"), "a.m", "AM",1), "p.m", "PM"),"  AM"," AM"),"  PM", " PM"), 9,100,"")</f>
        <v/>
      </c>
      <c r="I2299" s="195" t="e">
        <f>TIMEVALUE(RTATimings[[#This Row],[Dep Tm Txt]])</f>
        <v>#VALUE!</v>
      </c>
      <c r="N22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00" spans="1:14" x14ac:dyDescent="0.35">
      <c r="A2300" s="113"/>
      <c r="B2300" s="119"/>
      <c r="C2300" s="119"/>
      <c r="D2300" s="185" t="e">
        <f>IF(ISBLANK(RTATimings[[#This Row],[Vehicle No.]]), VLOOKUP(RTATimings[[#This Row],[Rotation Group]], Table9[#All], 4, FALSE), VLOOKUP(RTATimings[[#This Row],[Vehicle No.]], VehLicense,2,FALSE))</f>
        <v>#N/A</v>
      </c>
      <c r="E2300" s="126"/>
      <c r="F2300" s="185" t="e">
        <f>VLOOKUP(RTATimings[[#This Row],[Route Code]], TrueRouteCodes[], 2, FALSE)</f>
        <v>#N/A</v>
      </c>
      <c r="H2300" s="194" t="str">
        <f>REPLACE(SUBSTITUTE(SUBSTITUTE(SUBSTITUTE(SUBSTITUTE(SUBSTITUTE(TRIM(RTATimings[[#This Row],[Dep Txt]]), ": ",":"), "a.m", "AM",1), "p.m", "PM"),"  AM"," AM"),"  PM", " PM"), 9,100,"")</f>
        <v/>
      </c>
      <c r="I2300" s="195" t="e">
        <f>TIMEVALUE(RTATimings[[#This Row],[Dep Tm Txt]])</f>
        <v>#VALUE!</v>
      </c>
      <c r="N23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01" spans="1:14" x14ac:dyDescent="0.35">
      <c r="A2301" s="113"/>
      <c r="B2301" s="119"/>
      <c r="C2301" s="119"/>
      <c r="D2301" s="185" t="e">
        <f>IF(ISBLANK(RTATimings[[#This Row],[Vehicle No.]]), VLOOKUP(RTATimings[[#This Row],[Rotation Group]], Table9[#All], 4, FALSE), VLOOKUP(RTATimings[[#This Row],[Vehicle No.]], VehLicense,2,FALSE))</f>
        <v>#N/A</v>
      </c>
      <c r="E2301" s="126"/>
      <c r="F2301" s="185" t="e">
        <f>VLOOKUP(RTATimings[[#This Row],[Route Code]], TrueRouteCodes[], 2, FALSE)</f>
        <v>#N/A</v>
      </c>
      <c r="H2301" s="194" t="str">
        <f>REPLACE(SUBSTITUTE(SUBSTITUTE(SUBSTITUTE(SUBSTITUTE(SUBSTITUTE(TRIM(RTATimings[[#This Row],[Dep Txt]]), ": ",":"), "a.m", "AM",1), "p.m", "PM"),"  AM"," AM"),"  PM", " PM"), 9,100,"")</f>
        <v/>
      </c>
      <c r="I2301" s="195" t="e">
        <f>TIMEVALUE(RTATimings[[#This Row],[Dep Tm Txt]])</f>
        <v>#VALUE!</v>
      </c>
      <c r="N23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02" spans="1:14" x14ac:dyDescent="0.35">
      <c r="A2302" s="113"/>
      <c r="B2302" s="119"/>
      <c r="C2302" s="119"/>
      <c r="D2302" s="185" t="e">
        <f>IF(ISBLANK(RTATimings[[#This Row],[Vehicle No.]]), VLOOKUP(RTATimings[[#This Row],[Rotation Group]], Table9[#All], 4, FALSE), VLOOKUP(RTATimings[[#This Row],[Vehicle No.]], VehLicense,2,FALSE))</f>
        <v>#N/A</v>
      </c>
      <c r="E2302" s="126"/>
      <c r="F2302" s="185" t="e">
        <f>VLOOKUP(RTATimings[[#This Row],[Route Code]], TrueRouteCodes[], 2, FALSE)</f>
        <v>#N/A</v>
      </c>
      <c r="H2302" s="194" t="str">
        <f>REPLACE(SUBSTITUTE(SUBSTITUTE(SUBSTITUTE(SUBSTITUTE(SUBSTITUTE(TRIM(RTATimings[[#This Row],[Dep Txt]]), ": ",":"), "a.m", "AM",1), "p.m", "PM"),"  AM"," AM"),"  PM", " PM"), 9,100,"")</f>
        <v/>
      </c>
      <c r="I2302" s="195" t="e">
        <f>TIMEVALUE(RTATimings[[#This Row],[Dep Tm Txt]])</f>
        <v>#VALUE!</v>
      </c>
      <c r="N23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03" spans="1:14" x14ac:dyDescent="0.35">
      <c r="A2303" s="113"/>
      <c r="B2303" s="119"/>
      <c r="C2303" s="119"/>
      <c r="D2303" s="185" t="e">
        <f>IF(ISBLANK(RTATimings[[#This Row],[Vehicle No.]]), VLOOKUP(RTATimings[[#This Row],[Rotation Group]], Table9[#All], 4, FALSE), VLOOKUP(RTATimings[[#This Row],[Vehicle No.]], VehLicense,2,FALSE))</f>
        <v>#N/A</v>
      </c>
      <c r="E2303" s="126"/>
      <c r="F2303" s="185" t="e">
        <f>VLOOKUP(RTATimings[[#This Row],[Route Code]], TrueRouteCodes[], 2, FALSE)</f>
        <v>#N/A</v>
      </c>
      <c r="H2303" s="194" t="str">
        <f>REPLACE(SUBSTITUTE(SUBSTITUTE(SUBSTITUTE(SUBSTITUTE(SUBSTITUTE(TRIM(RTATimings[[#This Row],[Dep Txt]]), ": ",":"), "a.m", "AM",1), "p.m", "PM"),"  AM"," AM"),"  PM", " PM"), 9,100,"")</f>
        <v/>
      </c>
      <c r="I2303" s="195" t="e">
        <f>TIMEVALUE(RTATimings[[#This Row],[Dep Tm Txt]])</f>
        <v>#VALUE!</v>
      </c>
      <c r="N23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04" spans="1:14" x14ac:dyDescent="0.35">
      <c r="A2304" s="113"/>
      <c r="B2304" s="119"/>
      <c r="C2304" s="119"/>
      <c r="D2304" s="185" t="e">
        <f>IF(ISBLANK(RTATimings[[#This Row],[Vehicle No.]]), VLOOKUP(RTATimings[[#This Row],[Rotation Group]], Table9[#All], 4, FALSE), VLOOKUP(RTATimings[[#This Row],[Vehicle No.]], VehLicense,2,FALSE))</f>
        <v>#N/A</v>
      </c>
      <c r="E2304" s="126"/>
      <c r="F2304" s="185" t="e">
        <f>VLOOKUP(RTATimings[[#This Row],[Route Code]], TrueRouteCodes[], 2, FALSE)</f>
        <v>#N/A</v>
      </c>
      <c r="H2304" s="194" t="str">
        <f>REPLACE(SUBSTITUTE(SUBSTITUTE(SUBSTITUTE(SUBSTITUTE(SUBSTITUTE(TRIM(RTATimings[[#This Row],[Dep Txt]]), ": ",":"), "a.m", "AM",1), "p.m", "PM"),"  AM"," AM"),"  PM", " PM"), 9,100,"")</f>
        <v/>
      </c>
      <c r="I2304" s="195" t="e">
        <f>TIMEVALUE(RTATimings[[#This Row],[Dep Tm Txt]])</f>
        <v>#VALUE!</v>
      </c>
      <c r="N23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05" spans="1:14" x14ac:dyDescent="0.35">
      <c r="A2305" s="113"/>
      <c r="B2305" s="119"/>
      <c r="C2305" s="119"/>
      <c r="D2305" s="185" t="e">
        <f>IF(ISBLANK(RTATimings[[#This Row],[Vehicle No.]]), VLOOKUP(RTATimings[[#This Row],[Rotation Group]], Table9[#All], 4, FALSE), VLOOKUP(RTATimings[[#This Row],[Vehicle No.]], VehLicense,2,FALSE))</f>
        <v>#N/A</v>
      </c>
      <c r="E2305" s="126"/>
      <c r="F2305" s="185" t="e">
        <f>VLOOKUP(RTATimings[[#This Row],[Route Code]], TrueRouteCodes[], 2, FALSE)</f>
        <v>#N/A</v>
      </c>
      <c r="H2305" s="194" t="str">
        <f>REPLACE(SUBSTITUTE(SUBSTITUTE(SUBSTITUTE(SUBSTITUTE(SUBSTITUTE(TRIM(RTATimings[[#This Row],[Dep Txt]]), ": ",":"), "a.m", "AM",1), "p.m", "PM"),"  AM"," AM"),"  PM", " PM"), 9,100,"")</f>
        <v/>
      </c>
      <c r="I2305" s="195" t="e">
        <f>TIMEVALUE(RTATimings[[#This Row],[Dep Tm Txt]])</f>
        <v>#VALUE!</v>
      </c>
      <c r="N23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06" spans="1:14" x14ac:dyDescent="0.35">
      <c r="A2306" s="113"/>
      <c r="B2306" s="119"/>
      <c r="C2306" s="119"/>
      <c r="D2306" s="185" t="e">
        <f>IF(ISBLANK(RTATimings[[#This Row],[Vehicle No.]]), VLOOKUP(RTATimings[[#This Row],[Rotation Group]], Table9[#All], 4, FALSE), VLOOKUP(RTATimings[[#This Row],[Vehicle No.]], VehLicense,2,FALSE))</f>
        <v>#N/A</v>
      </c>
      <c r="E2306" s="126"/>
      <c r="F2306" s="185" t="e">
        <f>VLOOKUP(RTATimings[[#This Row],[Route Code]], TrueRouteCodes[], 2, FALSE)</f>
        <v>#N/A</v>
      </c>
      <c r="H2306" s="194" t="str">
        <f>REPLACE(SUBSTITUTE(SUBSTITUTE(SUBSTITUTE(SUBSTITUTE(SUBSTITUTE(TRIM(RTATimings[[#This Row],[Dep Txt]]), ": ",":"), "a.m", "AM",1), "p.m", "PM"),"  AM"," AM"),"  PM", " PM"), 9,100,"")</f>
        <v/>
      </c>
      <c r="I2306" s="195" t="e">
        <f>TIMEVALUE(RTATimings[[#This Row],[Dep Tm Txt]])</f>
        <v>#VALUE!</v>
      </c>
      <c r="N23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07" spans="1:14" x14ac:dyDescent="0.35">
      <c r="A2307" s="113"/>
      <c r="B2307" s="119"/>
      <c r="C2307" s="119"/>
      <c r="D2307" s="185" t="e">
        <f>IF(ISBLANK(RTATimings[[#This Row],[Vehicle No.]]), VLOOKUP(RTATimings[[#This Row],[Rotation Group]], Table9[#All], 4, FALSE), VLOOKUP(RTATimings[[#This Row],[Vehicle No.]], VehLicense,2,FALSE))</f>
        <v>#N/A</v>
      </c>
      <c r="E2307" s="126"/>
      <c r="F2307" s="185" t="e">
        <f>VLOOKUP(RTATimings[[#This Row],[Route Code]], TrueRouteCodes[], 2, FALSE)</f>
        <v>#N/A</v>
      </c>
      <c r="H2307" s="194" t="str">
        <f>REPLACE(SUBSTITUTE(SUBSTITUTE(SUBSTITUTE(SUBSTITUTE(SUBSTITUTE(TRIM(RTATimings[[#This Row],[Dep Txt]]), ": ",":"), "a.m", "AM",1), "p.m", "PM"),"  AM"," AM"),"  PM", " PM"), 9,100,"")</f>
        <v/>
      </c>
      <c r="I2307" s="195" t="e">
        <f>TIMEVALUE(RTATimings[[#This Row],[Dep Tm Txt]])</f>
        <v>#VALUE!</v>
      </c>
      <c r="N23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08" spans="1:14" x14ac:dyDescent="0.35">
      <c r="A2308" s="113"/>
      <c r="B2308" s="119"/>
      <c r="C2308" s="119"/>
      <c r="D2308" s="185" t="e">
        <f>IF(ISBLANK(RTATimings[[#This Row],[Vehicle No.]]), VLOOKUP(RTATimings[[#This Row],[Rotation Group]], Table9[#All], 4, FALSE), VLOOKUP(RTATimings[[#This Row],[Vehicle No.]], VehLicense,2,FALSE))</f>
        <v>#N/A</v>
      </c>
      <c r="E2308" s="126"/>
      <c r="F2308" s="185" t="e">
        <f>VLOOKUP(RTATimings[[#This Row],[Route Code]], TrueRouteCodes[], 2, FALSE)</f>
        <v>#N/A</v>
      </c>
      <c r="H2308" s="194" t="str">
        <f>REPLACE(SUBSTITUTE(SUBSTITUTE(SUBSTITUTE(SUBSTITUTE(SUBSTITUTE(TRIM(RTATimings[[#This Row],[Dep Txt]]), ": ",":"), "a.m", "AM",1), "p.m", "PM"),"  AM"," AM"),"  PM", " PM"), 9,100,"")</f>
        <v/>
      </c>
      <c r="I2308" s="195" t="e">
        <f>TIMEVALUE(RTATimings[[#This Row],[Dep Tm Txt]])</f>
        <v>#VALUE!</v>
      </c>
      <c r="N23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09" spans="1:14" x14ac:dyDescent="0.35">
      <c r="A2309" s="113"/>
      <c r="B2309" s="119"/>
      <c r="C2309" s="119"/>
      <c r="D2309" s="185" t="e">
        <f>IF(ISBLANK(RTATimings[[#This Row],[Vehicle No.]]), VLOOKUP(RTATimings[[#This Row],[Rotation Group]], Table9[#All], 4, FALSE), VLOOKUP(RTATimings[[#This Row],[Vehicle No.]], VehLicense,2,FALSE))</f>
        <v>#N/A</v>
      </c>
      <c r="E2309" s="126"/>
      <c r="F2309" s="185" t="e">
        <f>VLOOKUP(RTATimings[[#This Row],[Route Code]], TrueRouteCodes[], 2, FALSE)</f>
        <v>#N/A</v>
      </c>
      <c r="H2309" s="194" t="str">
        <f>REPLACE(SUBSTITUTE(SUBSTITUTE(SUBSTITUTE(SUBSTITUTE(SUBSTITUTE(TRIM(RTATimings[[#This Row],[Dep Txt]]), ": ",":"), "a.m", "AM",1), "p.m", "PM"),"  AM"," AM"),"  PM", " PM"), 9,100,"")</f>
        <v/>
      </c>
      <c r="I2309" s="195" t="e">
        <f>TIMEVALUE(RTATimings[[#This Row],[Dep Tm Txt]])</f>
        <v>#VALUE!</v>
      </c>
      <c r="N23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10" spans="1:14" x14ac:dyDescent="0.35">
      <c r="A2310" s="113"/>
      <c r="B2310" s="119"/>
      <c r="C2310" s="119"/>
      <c r="D2310" s="185" t="e">
        <f>IF(ISBLANK(RTATimings[[#This Row],[Vehicle No.]]), VLOOKUP(RTATimings[[#This Row],[Rotation Group]], Table9[#All], 4, FALSE), VLOOKUP(RTATimings[[#This Row],[Vehicle No.]], VehLicense,2,FALSE))</f>
        <v>#N/A</v>
      </c>
      <c r="E2310" s="126"/>
      <c r="F2310" s="185" t="e">
        <f>VLOOKUP(RTATimings[[#This Row],[Route Code]], TrueRouteCodes[], 2, FALSE)</f>
        <v>#N/A</v>
      </c>
      <c r="H2310" s="194" t="str">
        <f>REPLACE(SUBSTITUTE(SUBSTITUTE(SUBSTITUTE(SUBSTITUTE(SUBSTITUTE(TRIM(RTATimings[[#This Row],[Dep Txt]]), ": ",":"), "a.m", "AM",1), "p.m", "PM"),"  AM"," AM"),"  PM", " PM"), 9,100,"")</f>
        <v/>
      </c>
      <c r="I2310" s="195" t="e">
        <f>TIMEVALUE(RTATimings[[#This Row],[Dep Tm Txt]])</f>
        <v>#VALUE!</v>
      </c>
      <c r="N23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11" spans="1:14" x14ac:dyDescent="0.35">
      <c r="A2311" s="113"/>
      <c r="B2311" s="119"/>
      <c r="C2311" s="119"/>
      <c r="D2311" s="185" t="e">
        <f>IF(ISBLANK(RTATimings[[#This Row],[Vehicle No.]]), VLOOKUP(RTATimings[[#This Row],[Rotation Group]], Table9[#All], 4, FALSE), VLOOKUP(RTATimings[[#This Row],[Vehicle No.]], VehLicense,2,FALSE))</f>
        <v>#N/A</v>
      </c>
      <c r="E2311" s="126"/>
      <c r="F2311" s="185" t="e">
        <f>VLOOKUP(RTATimings[[#This Row],[Route Code]], TrueRouteCodes[], 2, FALSE)</f>
        <v>#N/A</v>
      </c>
      <c r="H2311" s="194" t="str">
        <f>REPLACE(SUBSTITUTE(SUBSTITUTE(SUBSTITUTE(SUBSTITUTE(SUBSTITUTE(TRIM(RTATimings[[#This Row],[Dep Txt]]), ": ",":"), "a.m", "AM",1), "p.m", "PM"),"  AM"," AM"),"  PM", " PM"), 9,100,"")</f>
        <v/>
      </c>
      <c r="I2311" s="195" t="e">
        <f>TIMEVALUE(RTATimings[[#This Row],[Dep Tm Txt]])</f>
        <v>#VALUE!</v>
      </c>
      <c r="N23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12" spans="1:14" x14ac:dyDescent="0.35">
      <c r="A2312" s="113"/>
      <c r="B2312" s="119"/>
      <c r="C2312" s="119"/>
      <c r="D2312" s="185" t="e">
        <f>IF(ISBLANK(RTATimings[[#This Row],[Vehicle No.]]), VLOOKUP(RTATimings[[#This Row],[Rotation Group]], Table9[#All], 4, FALSE), VLOOKUP(RTATimings[[#This Row],[Vehicle No.]], VehLicense,2,FALSE))</f>
        <v>#N/A</v>
      </c>
      <c r="E2312" s="126"/>
      <c r="F2312" s="185" t="e">
        <f>VLOOKUP(RTATimings[[#This Row],[Route Code]], TrueRouteCodes[], 2, FALSE)</f>
        <v>#N/A</v>
      </c>
      <c r="H2312" s="194" t="str">
        <f>REPLACE(SUBSTITUTE(SUBSTITUTE(SUBSTITUTE(SUBSTITUTE(SUBSTITUTE(TRIM(RTATimings[[#This Row],[Dep Txt]]), ": ",":"), "a.m", "AM",1), "p.m", "PM"),"  AM"," AM"),"  PM", " PM"), 9,100,"")</f>
        <v/>
      </c>
      <c r="I2312" s="195" t="e">
        <f>TIMEVALUE(RTATimings[[#This Row],[Dep Tm Txt]])</f>
        <v>#VALUE!</v>
      </c>
      <c r="N23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13" spans="1:14" x14ac:dyDescent="0.35">
      <c r="A2313" s="113"/>
      <c r="B2313" s="119"/>
      <c r="C2313" s="119"/>
      <c r="D2313" s="185" t="e">
        <f>IF(ISBLANK(RTATimings[[#This Row],[Vehicle No.]]), VLOOKUP(RTATimings[[#This Row],[Rotation Group]], Table9[#All], 4, FALSE), VLOOKUP(RTATimings[[#This Row],[Vehicle No.]], VehLicense,2,FALSE))</f>
        <v>#N/A</v>
      </c>
      <c r="E2313" s="126"/>
      <c r="F2313" s="185" t="e">
        <f>VLOOKUP(RTATimings[[#This Row],[Route Code]], TrueRouteCodes[], 2, FALSE)</f>
        <v>#N/A</v>
      </c>
      <c r="H2313" s="194" t="str">
        <f>REPLACE(SUBSTITUTE(SUBSTITUTE(SUBSTITUTE(SUBSTITUTE(SUBSTITUTE(TRIM(RTATimings[[#This Row],[Dep Txt]]), ": ",":"), "a.m", "AM",1), "p.m", "PM"),"  AM"," AM"),"  PM", " PM"), 9,100,"")</f>
        <v/>
      </c>
      <c r="I2313" s="195" t="e">
        <f>TIMEVALUE(RTATimings[[#This Row],[Dep Tm Txt]])</f>
        <v>#VALUE!</v>
      </c>
      <c r="N23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14" spans="1:14" x14ac:dyDescent="0.35">
      <c r="A2314" s="113"/>
      <c r="B2314" s="119"/>
      <c r="C2314" s="119"/>
      <c r="D2314" s="185" t="e">
        <f>IF(ISBLANK(RTATimings[[#This Row],[Vehicle No.]]), VLOOKUP(RTATimings[[#This Row],[Rotation Group]], Table9[#All], 4, FALSE), VLOOKUP(RTATimings[[#This Row],[Vehicle No.]], VehLicense,2,FALSE))</f>
        <v>#N/A</v>
      </c>
      <c r="E2314" s="126"/>
      <c r="F2314" s="185" t="e">
        <f>VLOOKUP(RTATimings[[#This Row],[Route Code]], TrueRouteCodes[], 2, FALSE)</f>
        <v>#N/A</v>
      </c>
      <c r="H2314" s="194" t="str">
        <f>REPLACE(SUBSTITUTE(SUBSTITUTE(SUBSTITUTE(SUBSTITUTE(SUBSTITUTE(TRIM(RTATimings[[#This Row],[Dep Txt]]), ": ",":"), "a.m", "AM",1), "p.m", "PM"),"  AM"," AM"),"  PM", " PM"), 9,100,"")</f>
        <v/>
      </c>
      <c r="I2314" s="195" t="e">
        <f>TIMEVALUE(RTATimings[[#This Row],[Dep Tm Txt]])</f>
        <v>#VALUE!</v>
      </c>
      <c r="N23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15" spans="1:14" x14ac:dyDescent="0.35">
      <c r="A2315" s="113"/>
      <c r="B2315" s="119"/>
      <c r="C2315" s="119"/>
      <c r="D2315" s="185" t="e">
        <f>IF(ISBLANK(RTATimings[[#This Row],[Vehicle No.]]), VLOOKUP(RTATimings[[#This Row],[Rotation Group]], Table9[#All], 4, FALSE), VLOOKUP(RTATimings[[#This Row],[Vehicle No.]], VehLicense,2,FALSE))</f>
        <v>#N/A</v>
      </c>
      <c r="E2315" s="126"/>
      <c r="F2315" s="185" t="e">
        <f>VLOOKUP(RTATimings[[#This Row],[Route Code]], TrueRouteCodes[], 2, FALSE)</f>
        <v>#N/A</v>
      </c>
      <c r="H2315" s="194" t="str">
        <f>REPLACE(SUBSTITUTE(SUBSTITUTE(SUBSTITUTE(SUBSTITUTE(SUBSTITUTE(TRIM(RTATimings[[#This Row],[Dep Txt]]), ": ",":"), "a.m", "AM",1), "p.m", "PM"),"  AM"," AM"),"  PM", " PM"), 9,100,"")</f>
        <v/>
      </c>
      <c r="I2315" s="195" t="e">
        <f>TIMEVALUE(RTATimings[[#This Row],[Dep Tm Txt]])</f>
        <v>#VALUE!</v>
      </c>
      <c r="N23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16" spans="1:14" x14ac:dyDescent="0.35">
      <c r="A2316" s="113"/>
      <c r="B2316" s="119"/>
      <c r="C2316" s="119"/>
      <c r="D2316" s="185" t="e">
        <f>IF(ISBLANK(RTATimings[[#This Row],[Vehicle No.]]), VLOOKUP(RTATimings[[#This Row],[Rotation Group]], Table9[#All], 4, FALSE), VLOOKUP(RTATimings[[#This Row],[Vehicle No.]], VehLicense,2,FALSE))</f>
        <v>#N/A</v>
      </c>
      <c r="E2316" s="126"/>
      <c r="F2316" s="185" t="e">
        <f>VLOOKUP(RTATimings[[#This Row],[Route Code]], TrueRouteCodes[], 2, FALSE)</f>
        <v>#N/A</v>
      </c>
      <c r="H2316" s="194" t="str">
        <f>REPLACE(SUBSTITUTE(SUBSTITUTE(SUBSTITUTE(SUBSTITUTE(SUBSTITUTE(TRIM(RTATimings[[#This Row],[Dep Txt]]), ": ",":"), "a.m", "AM",1), "p.m", "PM"),"  AM"," AM"),"  PM", " PM"), 9,100,"")</f>
        <v/>
      </c>
      <c r="I2316" s="195" t="e">
        <f>TIMEVALUE(RTATimings[[#This Row],[Dep Tm Txt]])</f>
        <v>#VALUE!</v>
      </c>
      <c r="N23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17" spans="1:14" x14ac:dyDescent="0.35">
      <c r="A2317" s="113"/>
      <c r="B2317" s="119"/>
      <c r="C2317" s="119"/>
      <c r="D2317" s="185" t="e">
        <f>IF(ISBLANK(RTATimings[[#This Row],[Vehicle No.]]), VLOOKUP(RTATimings[[#This Row],[Rotation Group]], Table9[#All], 4, FALSE), VLOOKUP(RTATimings[[#This Row],[Vehicle No.]], VehLicense,2,FALSE))</f>
        <v>#N/A</v>
      </c>
      <c r="E2317" s="126"/>
      <c r="F2317" s="185" t="e">
        <f>VLOOKUP(RTATimings[[#This Row],[Route Code]], TrueRouteCodes[], 2, FALSE)</f>
        <v>#N/A</v>
      </c>
      <c r="H2317" s="194" t="str">
        <f>REPLACE(SUBSTITUTE(SUBSTITUTE(SUBSTITUTE(SUBSTITUTE(SUBSTITUTE(TRIM(RTATimings[[#This Row],[Dep Txt]]), ": ",":"), "a.m", "AM",1), "p.m", "PM"),"  AM"," AM"),"  PM", " PM"), 9,100,"")</f>
        <v/>
      </c>
      <c r="I2317" s="195" t="e">
        <f>TIMEVALUE(RTATimings[[#This Row],[Dep Tm Txt]])</f>
        <v>#VALUE!</v>
      </c>
      <c r="N23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18" spans="1:14" x14ac:dyDescent="0.35">
      <c r="A2318" s="113"/>
      <c r="B2318" s="119"/>
      <c r="C2318" s="119"/>
      <c r="D2318" s="185" t="e">
        <f>IF(ISBLANK(RTATimings[[#This Row],[Vehicle No.]]), VLOOKUP(RTATimings[[#This Row],[Rotation Group]], Table9[#All], 4, FALSE), VLOOKUP(RTATimings[[#This Row],[Vehicle No.]], VehLicense,2,FALSE))</f>
        <v>#N/A</v>
      </c>
      <c r="E2318" s="126"/>
      <c r="F2318" s="185" t="e">
        <f>VLOOKUP(RTATimings[[#This Row],[Route Code]], TrueRouteCodes[], 2, FALSE)</f>
        <v>#N/A</v>
      </c>
      <c r="H2318" s="194" t="str">
        <f>REPLACE(SUBSTITUTE(SUBSTITUTE(SUBSTITUTE(SUBSTITUTE(SUBSTITUTE(TRIM(RTATimings[[#This Row],[Dep Txt]]), ": ",":"), "a.m", "AM",1), "p.m", "PM"),"  AM"," AM"),"  PM", " PM"), 9,100,"")</f>
        <v/>
      </c>
      <c r="I2318" s="195" t="e">
        <f>TIMEVALUE(RTATimings[[#This Row],[Dep Tm Txt]])</f>
        <v>#VALUE!</v>
      </c>
      <c r="N23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19" spans="1:14" x14ac:dyDescent="0.35">
      <c r="A2319" s="113"/>
      <c r="B2319" s="119"/>
      <c r="C2319" s="119"/>
      <c r="D2319" s="185" t="e">
        <f>IF(ISBLANK(RTATimings[[#This Row],[Vehicle No.]]), VLOOKUP(RTATimings[[#This Row],[Rotation Group]], Table9[#All], 4, FALSE), VLOOKUP(RTATimings[[#This Row],[Vehicle No.]], VehLicense,2,FALSE))</f>
        <v>#N/A</v>
      </c>
      <c r="E2319" s="126"/>
      <c r="F2319" s="185" t="e">
        <f>VLOOKUP(RTATimings[[#This Row],[Route Code]], TrueRouteCodes[], 2, FALSE)</f>
        <v>#N/A</v>
      </c>
      <c r="H2319" s="194" t="str">
        <f>REPLACE(SUBSTITUTE(SUBSTITUTE(SUBSTITUTE(SUBSTITUTE(SUBSTITUTE(TRIM(RTATimings[[#This Row],[Dep Txt]]), ": ",":"), "a.m", "AM",1), "p.m", "PM"),"  AM"," AM"),"  PM", " PM"), 9,100,"")</f>
        <v/>
      </c>
      <c r="I2319" s="195" t="e">
        <f>TIMEVALUE(RTATimings[[#This Row],[Dep Tm Txt]])</f>
        <v>#VALUE!</v>
      </c>
      <c r="N23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20" spans="1:14" x14ac:dyDescent="0.35">
      <c r="A2320" s="113"/>
      <c r="B2320" s="119"/>
      <c r="C2320" s="119"/>
      <c r="D2320" s="185" t="e">
        <f>IF(ISBLANK(RTATimings[[#This Row],[Vehicle No.]]), VLOOKUP(RTATimings[[#This Row],[Rotation Group]], Table9[#All], 4, FALSE), VLOOKUP(RTATimings[[#This Row],[Vehicle No.]], VehLicense,2,FALSE))</f>
        <v>#N/A</v>
      </c>
      <c r="E2320" s="126"/>
      <c r="F2320" s="185" t="e">
        <f>VLOOKUP(RTATimings[[#This Row],[Route Code]], TrueRouteCodes[], 2, FALSE)</f>
        <v>#N/A</v>
      </c>
      <c r="H2320" s="194" t="str">
        <f>REPLACE(SUBSTITUTE(SUBSTITUTE(SUBSTITUTE(SUBSTITUTE(SUBSTITUTE(TRIM(RTATimings[[#This Row],[Dep Txt]]), ": ",":"), "a.m", "AM",1), "p.m", "PM"),"  AM"," AM"),"  PM", " PM"), 9,100,"")</f>
        <v/>
      </c>
      <c r="I2320" s="195" t="e">
        <f>TIMEVALUE(RTATimings[[#This Row],[Dep Tm Txt]])</f>
        <v>#VALUE!</v>
      </c>
      <c r="N23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21" spans="1:14" x14ac:dyDescent="0.35">
      <c r="A2321" s="113"/>
      <c r="B2321" s="119"/>
      <c r="C2321" s="119"/>
      <c r="D2321" s="185" t="e">
        <f>IF(ISBLANK(RTATimings[[#This Row],[Vehicle No.]]), VLOOKUP(RTATimings[[#This Row],[Rotation Group]], Table9[#All], 4, FALSE), VLOOKUP(RTATimings[[#This Row],[Vehicle No.]], VehLicense,2,FALSE))</f>
        <v>#N/A</v>
      </c>
      <c r="E2321" s="126"/>
      <c r="F2321" s="185" t="e">
        <f>VLOOKUP(RTATimings[[#This Row],[Route Code]], TrueRouteCodes[], 2, FALSE)</f>
        <v>#N/A</v>
      </c>
      <c r="H2321" s="194" t="str">
        <f>REPLACE(SUBSTITUTE(SUBSTITUTE(SUBSTITUTE(SUBSTITUTE(SUBSTITUTE(TRIM(RTATimings[[#This Row],[Dep Txt]]), ": ",":"), "a.m", "AM",1), "p.m", "PM"),"  AM"," AM"),"  PM", " PM"), 9,100,"")</f>
        <v/>
      </c>
      <c r="I2321" s="195" t="e">
        <f>TIMEVALUE(RTATimings[[#This Row],[Dep Tm Txt]])</f>
        <v>#VALUE!</v>
      </c>
      <c r="N23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22" spans="1:14" x14ac:dyDescent="0.35">
      <c r="A2322" s="113"/>
      <c r="B2322" s="119"/>
      <c r="C2322" s="119"/>
      <c r="D2322" s="185" t="e">
        <f>IF(ISBLANK(RTATimings[[#This Row],[Vehicle No.]]), VLOOKUP(RTATimings[[#This Row],[Rotation Group]], Table9[#All], 4, FALSE), VLOOKUP(RTATimings[[#This Row],[Vehicle No.]], VehLicense,2,FALSE))</f>
        <v>#N/A</v>
      </c>
      <c r="E2322" s="126"/>
      <c r="F2322" s="185" t="e">
        <f>VLOOKUP(RTATimings[[#This Row],[Route Code]], TrueRouteCodes[], 2, FALSE)</f>
        <v>#N/A</v>
      </c>
      <c r="H2322" s="194" t="str">
        <f>REPLACE(SUBSTITUTE(SUBSTITUTE(SUBSTITUTE(SUBSTITUTE(SUBSTITUTE(TRIM(RTATimings[[#This Row],[Dep Txt]]), ": ",":"), "a.m", "AM",1), "p.m", "PM"),"  AM"," AM"),"  PM", " PM"), 9,100,"")</f>
        <v/>
      </c>
      <c r="I2322" s="195" t="e">
        <f>TIMEVALUE(RTATimings[[#This Row],[Dep Tm Txt]])</f>
        <v>#VALUE!</v>
      </c>
      <c r="N23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23" spans="1:14" x14ac:dyDescent="0.35">
      <c r="A2323" s="113"/>
      <c r="B2323" s="119"/>
      <c r="C2323" s="119"/>
      <c r="D2323" s="185" t="e">
        <f>IF(ISBLANK(RTATimings[[#This Row],[Vehicle No.]]), VLOOKUP(RTATimings[[#This Row],[Rotation Group]], Table9[#All], 4, FALSE), VLOOKUP(RTATimings[[#This Row],[Vehicle No.]], VehLicense,2,FALSE))</f>
        <v>#N/A</v>
      </c>
      <c r="E2323" s="126"/>
      <c r="F2323" s="185" t="e">
        <f>VLOOKUP(RTATimings[[#This Row],[Route Code]], TrueRouteCodes[], 2, FALSE)</f>
        <v>#N/A</v>
      </c>
      <c r="H2323" s="194" t="str">
        <f>REPLACE(SUBSTITUTE(SUBSTITUTE(SUBSTITUTE(SUBSTITUTE(SUBSTITUTE(TRIM(RTATimings[[#This Row],[Dep Txt]]), ": ",":"), "a.m", "AM",1), "p.m", "PM"),"  AM"," AM"),"  PM", " PM"), 9,100,"")</f>
        <v/>
      </c>
      <c r="I2323" s="195" t="e">
        <f>TIMEVALUE(RTATimings[[#This Row],[Dep Tm Txt]])</f>
        <v>#VALUE!</v>
      </c>
      <c r="N23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24" spans="1:14" x14ac:dyDescent="0.35">
      <c r="A2324" s="113"/>
      <c r="B2324" s="119"/>
      <c r="C2324" s="119"/>
      <c r="D2324" s="185" t="e">
        <f>IF(ISBLANK(RTATimings[[#This Row],[Vehicle No.]]), VLOOKUP(RTATimings[[#This Row],[Rotation Group]], Table9[#All], 4, FALSE), VLOOKUP(RTATimings[[#This Row],[Vehicle No.]], VehLicense,2,FALSE))</f>
        <v>#N/A</v>
      </c>
      <c r="E2324" s="126"/>
      <c r="F2324" s="185" t="e">
        <f>VLOOKUP(RTATimings[[#This Row],[Route Code]], TrueRouteCodes[], 2, FALSE)</f>
        <v>#N/A</v>
      </c>
      <c r="H2324" s="194" t="str">
        <f>REPLACE(SUBSTITUTE(SUBSTITUTE(SUBSTITUTE(SUBSTITUTE(SUBSTITUTE(TRIM(RTATimings[[#This Row],[Dep Txt]]), ": ",":"), "a.m", "AM",1), "p.m", "PM"),"  AM"," AM"),"  PM", " PM"), 9,100,"")</f>
        <v/>
      </c>
      <c r="I2324" s="195" t="e">
        <f>TIMEVALUE(RTATimings[[#This Row],[Dep Tm Txt]])</f>
        <v>#VALUE!</v>
      </c>
      <c r="N23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25" spans="1:14" x14ac:dyDescent="0.35">
      <c r="A2325" s="113"/>
      <c r="B2325" s="119"/>
      <c r="C2325" s="119"/>
      <c r="D2325" s="185" t="e">
        <f>IF(ISBLANK(RTATimings[[#This Row],[Vehicle No.]]), VLOOKUP(RTATimings[[#This Row],[Rotation Group]], Table9[#All], 4, FALSE), VLOOKUP(RTATimings[[#This Row],[Vehicle No.]], VehLicense,2,FALSE))</f>
        <v>#N/A</v>
      </c>
      <c r="E2325" s="126"/>
      <c r="F2325" s="185" t="e">
        <f>VLOOKUP(RTATimings[[#This Row],[Route Code]], TrueRouteCodes[], 2, FALSE)</f>
        <v>#N/A</v>
      </c>
      <c r="H2325" s="194" t="str">
        <f>REPLACE(SUBSTITUTE(SUBSTITUTE(SUBSTITUTE(SUBSTITUTE(SUBSTITUTE(TRIM(RTATimings[[#This Row],[Dep Txt]]), ": ",":"), "a.m", "AM",1), "p.m", "PM"),"  AM"," AM"),"  PM", " PM"), 9,100,"")</f>
        <v/>
      </c>
      <c r="I2325" s="195" t="e">
        <f>TIMEVALUE(RTATimings[[#This Row],[Dep Tm Txt]])</f>
        <v>#VALUE!</v>
      </c>
      <c r="N23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26" spans="1:14" x14ac:dyDescent="0.35">
      <c r="A2326" s="113"/>
      <c r="B2326" s="119"/>
      <c r="C2326" s="119"/>
      <c r="D2326" s="185" t="e">
        <f>IF(ISBLANK(RTATimings[[#This Row],[Vehicle No.]]), VLOOKUP(RTATimings[[#This Row],[Rotation Group]], Table9[#All], 4, FALSE), VLOOKUP(RTATimings[[#This Row],[Vehicle No.]], VehLicense,2,FALSE))</f>
        <v>#N/A</v>
      </c>
      <c r="E2326" s="126"/>
      <c r="F2326" s="185" t="e">
        <f>VLOOKUP(RTATimings[[#This Row],[Route Code]], TrueRouteCodes[], 2, FALSE)</f>
        <v>#N/A</v>
      </c>
      <c r="H2326" s="194" t="str">
        <f>REPLACE(SUBSTITUTE(SUBSTITUTE(SUBSTITUTE(SUBSTITUTE(SUBSTITUTE(TRIM(RTATimings[[#This Row],[Dep Txt]]), ": ",":"), "a.m", "AM",1), "p.m", "PM"),"  AM"," AM"),"  PM", " PM"), 9,100,"")</f>
        <v/>
      </c>
      <c r="I2326" s="195" t="e">
        <f>TIMEVALUE(RTATimings[[#This Row],[Dep Tm Txt]])</f>
        <v>#VALUE!</v>
      </c>
      <c r="N23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27" spans="1:14" x14ac:dyDescent="0.35">
      <c r="A2327" s="113"/>
      <c r="B2327" s="119"/>
      <c r="C2327" s="119"/>
      <c r="D2327" s="185" t="e">
        <f>IF(ISBLANK(RTATimings[[#This Row],[Vehicle No.]]), VLOOKUP(RTATimings[[#This Row],[Rotation Group]], Table9[#All], 4, FALSE), VLOOKUP(RTATimings[[#This Row],[Vehicle No.]], VehLicense,2,FALSE))</f>
        <v>#N/A</v>
      </c>
      <c r="E2327" s="126"/>
      <c r="F2327" s="185" t="e">
        <f>VLOOKUP(RTATimings[[#This Row],[Route Code]], TrueRouteCodes[], 2, FALSE)</f>
        <v>#N/A</v>
      </c>
      <c r="H2327" s="194" t="str">
        <f>REPLACE(SUBSTITUTE(SUBSTITUTE(SUBSTITUTE(SUBSTITUTE(SUBSTITUTE(TRIM(RTATimings[[#This Row],[Dep Txt]]), ": ",":"), "a.m", "AM",1), "p.m", "PM"),"  AM"," AM"),"  PM", " PM"), 9,100,"")</f>
        <v/>
      </c>
      <c r="I2327" s="195" t="e">
        <f>TIMEVALUE(RTATimings[[#This Row],[Dep Tm Txt]])</f>
        <v>#VALUE!</v>
      </c>
      <c r="N23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28" spans="1:14" x14ac:dyDescent="0.35">
      <c r="A2328" s="113"/>
      <c r="B2328" s="119"/>
      <c r="C2328" s="119"/>
      <c r="D2328" s="185" t="e">
        <f>IF(ISBLANK(RTATimings[[#This Row],[Vehicle No.]]), VLOOKUP(RTATimings[[#This Row],[Rotation Group]], Table9[#All], 4, FALSE), VLOOKUP(RTATimings[[#This Row],[Vehicle No.]], VehLicense,2,FALSE))</f>
        <v>#N/A</v>
      </c>
      <c r="E2328" s="126"/>
      <c r="F2328" s="185" t="e">
        <f>VLOOKUP(RTATimings[[#This Row],[Route Code]], TrueRouteCodes[], 2, FALSE)</f>
        <v>#N/A</v>
      </c>
      <c r="H2328" s="194" t="str">
        <f>REPLACE(SUBSTITUTE(SUBSTITUTE(SUBSTITUTE(SUBSTITUTE(SUBSTITUTE(TRIM(RTATimings[[#This Row],[Dep Txt]]), ": ",":"), "a.m", "AM",1), "p.m", "PM"),"  AM"," AM"),"  PM", " PM"), 9,100,"")</f>
        <v/>
      </c>
      <c r="I2328" s="195" t="e">
        <f>TIMEVALUE(RTATimings[[#This Row],[Dep Tm Txt]])</f>
        <v>#VALUE!</v>
      </c>
      <c r="N23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29" spans="1:14" x14ac:dyDescent="0.35">
      <c r="A2329" s="113"/>
      <c r="B2329" s="119"/>
      <c r="C2329" s="119"/>
      <c r="D2329" s="185" t="e">
        <f>IF(ISBLANK(RTATimings[[#This Row],[Vehicle No.]]), VLOOKUP(RTATimings[[#This Row],[Rotation Group]], Table9[#All], 4, FALSE), VLOOKUP(RTATimings[[#This Row],[Vehicle No.]], VehLicense,2,FALSE))</f>
        <v>#N/A</v>
      </c>
      <c r="E2329" s="126"/>
      <c r="F2329" s="185" t="e">
        <f>VLOOKUP(RTATimings[[#This Row],[Route Code]], TrueRouteCodes[], 2, FALSE)</f>
        <v>#N/A</v>
      </c>
      <c r="H2329" s="194" t="str">
        <f>REPLACE(SUBSTITUTE(SUBSTITUTE(SUBSTITUTE(SUBSTITUTE(SUBSTITUTE(TRIM(RTATimings[[#This Row],[Dep Txt]]), ": ",":"), "a.m", "AM",1), "p.m", "PM"),"  AM"," AM"),"  PM", " PM"), 9,100,"")</f>
        <v/>
      </c>
      <c r="I2329" s="195" t="e">
        <f>TIMEVALUE(RTATimings[[#This Row],[Dep Tm Txt]])</f>
        <v>#VALUE!</v>
      </c>
      <c r="N23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30" spans="1:14" x14ac:dyDescent="0.35">
      <c r="A2330" s="113"/>
      <c r="B2330" s="119"/>
      <c r="C2330" s="119"/>
      <c r="D2330" s="185" t="e">
        <f>IF(ISBLANK(RTATimings[[#This Row],[Vehicle No.]]), VLOOKUP(RTATimings[[#This Row],[Rotation Group]], Table9[#All], 4, FALSE), VLOOKUP(RTATimings[[#This Row],[Vehicle No.]], VehLicense,2,FALSE))</f>
        <v>#N/A</v>
      </c>
      <c r="E2330" s="126"/>
      <c r="F2330" s="185" t="e">
        <f>VLOOKUP(RTATimings[[#This Row],[Route Code]], TrueRouteCodes[], 2, FALSE)</f>
        <v>#N/A</v>
      </c>
      <c r="H2330" s="194" t="str">
        <f>REPLACE(SUBSTITUTE(SUBSTITUTE(SUBSTITUTE(SUBSTITUTE(SUBSTITUTE(TRIM(RTATimings[[#This Row],[Dep Txt]]), ": ",":"), "a.m", "AM",1), "p.m", "PM"),"  AM"," AM"),"  PM", " PM"), 9,100,"")</f>
        <v/>
      </c>
      <c r="I2330" s="195" t="e">
        <f>TIMEVALUE(RTATimings[[#This Row],[Dep Tm Txt]])</f>
        <v>#VALUE!</v>
      </c>
      <c r="N23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31" spans="1:14" x14ac:dyDescent="0.35">
      <c r="A2331" s="113"/>
      <c r="B2331" s="119"/>
      <c r="C2331" s="119"/>
      <c r="D2331" s="185" t="e">
        <f>IF(ISBLANK(RTATimings[[#This Row],[Vehicle No.]]), VLOOKUP(RTATimings[[#This Row],[Rotation Group]], Table9[#All], 4, FALSE), VLOOKUP(RTATimings[[#This Row],[Vehicle No.]], VehLicense,2,FALSE))</f>
        <v>#N/A</v>
      </c>
      <c r="E2331" s="126"/>
      <c r="F2331" s="185" t="e">
        <f>VLOOKUP(RTATimings[[#This Row],[Route Code]], TrueRouteCodes[], 2, FALSE)</f>
        <v>#N/A</v>
      </c>
      <c r="H2331" s="194" t="str">
        <f>REPLACE(SUBSTITUTE(SUBSTITUTE(SUBSTITUTE(SUBSTITUTE(SUBSTITUTE(TRIM(RTATimings[[#This Row],[Dep Txt]]), ": ",":"), "a.m", "AM",1), "p.m", "PM"),"  AM"," AM"),"  PM", " PM"), 9,100,"")</f>
        <v/>
      </c>
      <c r="I2331" s="195" t="e">
        <f>TIMEVALUE(RTATimings[[#This Row],[Dep Tm Txt]])</f>
        <v>#VALUE!</v>
      </c>
      <c r="N23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32" spans="1:14" x14ac:dyDescent="0.35">
      <c r="A2332" s="113"/>
      <c r="B2332" s="119"/>
      <c r="C2332" s="119"/>
      <c r="D2332" s="185" t="e">
        <f>IF(ISBLANK(RTATimings[[#This Row],[Vehicle No.]]), VLOOKUP(RTATimings[[#This Row],[Rotation Group]], Table9[#All], 4, FALSE), VLOOKUP(RTATimings[[#This Row],[Vehicle No.]], VehLicense,2,FALSE))</f>
        <v>#N/A</v>
      </c>
      <c r="E2332" s="126"/>
      <c r="F2332" s="185" t="e">
        <f>VLOOKUP(RTATimings[[#This Row],[Route Code]], TrueRouteCodes[], 2, FALSE)</f>
        <v>#N/A</v>
      </c>
      <c r="H2332" s="194" t="str">
        <f>REPLACE(SUBSTITUTE(SUBSTITUTE(SUBSTITUTE(SUBSTITUTE(SUBSTITUTE(TRIM(RTATimings[[#This Row],[Dep Txt]]), ": ",":"), "a.m", "AM",1), "p.m", "PM"),"  AM"," AM"),"  PM", " PM"), 9,100,"")</f>
        <v/>
      </c>
      <c r="I2332" s="195" t="e">
        <f>TIMEVALUE(RTATimings[[#This Row],[Dep Tm Txt]])</f>
        <v>#VALUE!</v>
      </c>
      <c r="N23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33" spans="1:14" x14ac:dyDescent="0.35">
      <c r="A2333" s="113"/>
      <c r="B2333" s="119"/>
      <c r="C2333" s="119"/>
      <c r="D2333" s="185" t="e">
        <f>IF(ISBLANK(RTATimings[[#This Row],[Vehicle No.]]), VLOOKUP(RTATimings[[#This Row],[Rotation Group]], Table9[#All], 4, FALSE), VLOOKUP(RTATimings[[#This Row],[Vehicle No.]], VehLicense,2,FALSE))</f>
        <v>#N/A</v>
      </c>
      <c r="E2333" s="126"/>
      <c r="F2333" s="185" t="e">
        <f>VLOOKUP(RTATimings[[#This Row],[Route Code]], TrueRouteCodes[], 2, FALSE)</f>
        <v>#N/A</v>
      </c>
      <c r="H2333" s="194" t="str">
        <f>REPLACE(SUBSTITUTE(SUBSTITUTE(SUBSTITUTE(SUBSTITUTE(SUBSTITUTE(TRIM(RTATimings[[#This Row],[Dep Txt]]), ": ",":"), "a.m", "AM",1), "p.m", "PM"),"  AM"," AM"),"  PM", " PM"), 9,100,"")</f>
        <v/>
      </c>
      <c r="I2333" s="195" t="e">
        <f>TIMEVALUE(RTATimings[[#This Row],[Dep Tm Txt]])</f>
        <v>#VALUE!</v>
      </c>
      <c r="N23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34" spans="1:14" x14ac:dyDescent="0.35">
      <c r="A2334" s="113"/>
      <c r="B2334" s="119"/>
      <c r="C2334" s="119"/>
      <c r="D2334" s="185" t="e">
        <f>IF(ISBLANK(RTATimings[[#This Row],[Vehicle No.]]), VLOOKUP(RTATimings[[#This Row],[Rotation Group]], Table9[#All], 4, FALSE), VLOOKUP(RTATimings[[#This Row],[Vehicle No.]], VehLicense,2,FALSE))</f>
        <v>#N/A</v>
      </c>
      <c r="E2334" s="126"/>
      <c r="F2334" s="185" t="e">
        <f>VLOOKUP(RTATimings[[#This Row],[Route Code]], TrueRouteCodes[], 2, FALSE)</f>
        <v>#N/A</v>
      </c>
      <c r="H2334" s="194" t="str">
        <f>REPLACE(SUBSTITUTE(SUBSTITUTE(SUBSTITUTE(SUBSTITUTE(SUBSTITUTE(TRIM(RTATimings[[#This Row],[Dep Txt]]), ": ",":"), "a.m", "AM",1), "p.m", "PM"),"  AM"," AM"),"  PM", " PM"), 9,100,"")</f>
        <v/>
      </c>
      <c r="I2334" s="195" t="e">
        <f>TIMEVALUE(RTATimings[[#This Row],[Dep Tm Txt]])</f>
        <v>#VALUE!</v>
      </c>
      <c r="N23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35" spans="1:14" x14ac:dyDescent="0.35">
      <c r="A2335" s="113"/>
      <c r="B2335" s="119"/>
      <c r="C2335" s="119"/>
      <c r="D2335" s="185" t="e">
        <f>IF(ISBLANK(RTATimings[[#This Row],[Vehicle No.]]), VLOOKUP(RTATimings[[#This Row],[Rotation Group]], Table9[#All], 4, FALSE), VLOOKUP(RTATimings[[#This Row],[Vehicle No.]], VehLicense,2,FALSE))</f>
        <v>#N/A</v>
      </c>
      <c r="E2335" s="126"/>
      <c r="F2335" s="185" t="e">
        <f>VLOOKUP(RTATimings[[#This Row],[Route Code]], TrueRouteCodes[], 2, FALSE)</f>
        <v>#N/A</v>
      </c>
      <c r="H2335" s="194" t="str">
        <f>REPLACE(SUBSTITUTE(SUBSTITUTE(SUBSTITUTE(SUBSTITUTE(SUBSTITUTE(TRIM(RTATimings[[#This Row],[Dep Txt]]), ": ",":"), "a.m", "AM",1), "p.m", "PM"),"  AM"," AM"),"  PM", " PM"), 9,100,"")</f>
        <v/>
      </c>
      <c r="I2335" s="195" t="e">
        <f>TIMEVALUE(RTATimings[[#This Row],[Dep Tm Txt]])</f>
        <v>#VALUE!</v>
      </c>
      <c r="N23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36" spans="1:14" x14ac:dyDescent="0.35">
      <c r="A2336" s="113"/>
      <c r="B2336" s="119"/>
      <c r="C2336" s="119"/>
      <c r="D2336" s="185" t="e">
        <f>IF(ISBLANK(RTATimings[[#This Row],[Vehicle No.]]), VLOOKUP(RTATimings[[#This Row],[Rotation Group]], Table9[#All], 4, FALSE), VLOOKUP(RTATimings[[#This Row],[Vehicle No.]], VehLicense,2,FALSE))</f>
        <v>#N/A</v>
      </c>
      <c r="E2336" s="126"/>
      <c r="F2336" s="185" t="e">
        <f>VLOOKUP(RTATimings[[#This Row],[Route Code]], TrueRouteCodes[], 2, FALSE)</f>
        <v>#N/A</v>
      </c>
      <c r="H2336" s="194" t="str">
        <f>REPLACE(SUBSTITUTE(SUBSTITUTE(SUBSTITUTE(SUBSTITUTE(SUBSTITUTE(TRIM(RTATimings[[#This Row],[Dep Txt]]), ": ",":"), "a.m", "AM",1), "p.m", "PM"),"  AM"," AM"),"  PM", " PM"), 9,100,"")</f>
        <v/>
      </c>
      <c r="I2336" s="195" t="e">
        <f>TIMEVALUE(RTATimings[[#This Row],[Dep Tm Txt]])</f>
        <v>#VALUE!</v>
      </c>
      <c r="N23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37" spans="1:14" x14ac:dyDescent="0.35">
      <c r="A2337" s="113"/>
      <c r="B2337" s="119"/>
      <c r="C2337" s="119"/>
      <c r="D2337" s="185" t="e">
        <f>IF(ISBLANK(RTATimings[[#This Row],[Vehicle No.]]), VLOOKUP(RTATimings[[#This Row],[Rotation Group]], Table9[#All], 4, FALSE), VLOOKUP(RTATimings[[#This Row],[Vehicle No.]], VehLicense,2,FALSE))</f>
        <v>#N/A</v>
      </c>
      <c r="E2337" s="126"/>
      <c r="F2337" s="185" t="e">
        <f>VLOOKUP(RTATimings[[#This Row],[Route Code]], TrueRouteCodes[], 2, FALSE)</f>
        <v>#N/A</v>
      </c>
      <c r="H2337" s="194" t="str">
        <f>REPLACE(SUBSTITUTE(SUBSTITUTE(SUBSTITUTE(SUBSTITUTE(SUBSTITUTE(TRIM(RTATimings[[#This Row],[Dep Txt]]), ": ",":"), "a.m", "AM",1), "p.m", "PM"),"  AM"," AM"),"  PM", " PM"), 9,100,"")</f>
        <v/>
      </c>
      <c r="I2337" s="195" t="e">
        <f>TIMEVALUE(RTATimings[[#This Row],[Dep Tm Txt]])</f>
        <v>#VALUE!</v>
      </c>
      <c r="N23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38" spans="1:14" x14ac:dyDescent="0.35">
      <c r="A2338" s="113"/>
      <c r="B2338" s="119"/>
      <c r="C2338" s="119"/>
      <c r="D2338" s="185" t="e">
        <f>IF(ISBLANK(RTATimings[[#This Row],[Vehicle No.]]), VLOOKUP(RTATimings[[#This Row],[Rotation Group]], Table9[#All], 4, FALSE), VLOOKUP(RTATimings[[#This Row],[Vehicle No.]], VehLicense,2,FALSE))</f>
        <v>#N/A</v>
      </c>
      <c r="E2338" s="126"/>
      <c r="F2338" s="185" t="e">
        <f>VLOOKUP(RTATimings[[#This Row],[Route Code]], TrueRouteCodes[], 2, FALSE)</f>
        <v>#N/A</v>
      </c>
      <c r="H2338" s="194" t="str">
        <f>REPLACE(SUBSTITUTE(SUBSTITUTE(SUBSTITUTE(SUBSTITUTE(SUBSTITUTE(TRIM(RTATimings[[#This Row],[Dep Txt]]), ": ",":"), "a.m", "AM",1), "p.m", "PM"),"  AM"," AM"),"  PM", " PM"), 9,100,"")</f>
        <v/>
      </c>
      <c r="I2338" s="195" t="e">
        <f>TIMEVALUE(RTATimings[[#This Row],[Dep Tm Txt]])</f>
        <v>#VALUE!</v>
      </c>
      <c r="N23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39" spans="1:14" x14ac:dyDescent="0.35">
      <c r="A2339" s="113"/>
      <c r="B2339" s="119"/>
      <c r="C2339" s="119"/>
      <c r="D2339" s="185" t="e">
        <f>IF(ISBLANK(RTATimings[[#This Row],[Vehicle No.]]), VLOOKUP(RTATimings[[#This Row],[Rotation Group]], Table9[#All], 4, FALSE), VLOOKUP(RTATimings[[#This Row],[Vehicle No.]], VehLicense,2,FALSE))</f>
        <v>#N/A</v>
      </c>
      <c r="E2339" s="126"/>
      <c r="F2339" s="185" t="e">
        <f>VLOOKUP(RTATimings[[#This Row],[Route Code]], TrueRouteCodes[], 2, FALSE)</f>
        <v>#N/A</v>
      </c>
      <c r="H2339" s="194" t="str">
        <f>REPLACE(SUBSTITUTE(SUBSTITUTE(SUBSTITUTE(SUBSTITUTE(SUBSTITUTE(TRIM(RTATimings[[#This Row],[Dep Txt]]), ": ",":"), "a.m", "AM",1), "p.m", "PM"),"  AM"," AM"),"  PM", " PM"), 9,100,"")</f>
        <v/>
      </c>
      <c r="I2339" s="195" t="e">
        <f>TIMEVALUE(RTATimings[[#This Row],[Dep Tm Txt]])</f>
        <v>#VALUE!</v>
      </c>
      <c r="N23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40" spans="1:14" x14ac:dyDescent="0.35">
      <c r="A2340" s="113"/>
      <c r="B2340" s="119"/>
      <c r="C2340" s="119"/>
      <c r="D2340" s="185" t="e">
        <f>IF(ISBLANK(RTATimings[[#This Row],[Vehicle No.]]), VLOOKUP(RTATimings[[#This Row],[Rotation Group]], Table9[#All], 4, FALSE), VLOOKUP(RTATimings[[#This Row],[Vehicle No.]], VehLicense,2,FALSE))</f>
        <v>#N/A</v>
      </c>
      <c r="E2340" s="126"/>
      <c r="F2340" s="185" t="e">
        <f>VLOOKUP(RTATimings[[#This Row],[Route Code]], TrueRouteCodes[], 2, FALSE)</f>
        <v>#N/A</v>
      </c>
      <c r="H2340" s="194" t="str">
        <f>REPLACE(SUBSTITUTE(SUBSTITUTE(SUBSTITUTE(SUBSTITUTE(SUBSTITUTE(TRIM(RTATimings[[#This Row],[Dep Txt]]), ": ",":"), "a.m", "AM",1), "p.m", "PM"),"  AM"," AM"),"  PM", " PM"), 9,100,"")</f>
        <v/>
      </c>
      <c r="I2340" s="195" t="e">
        <f>TIMEVALUE(RTATimings[[#This Row],[Dep Tm Txt]])</f>
        <v>#VALUE!</v>
      </c>
      <c r="N23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41" spans="1:14" x14ac:dyDescent="0.35">
      <c r="A2341" s="113"/>
      <c r="B2341" s="119"/>
      <c r="C2341" s="119"/>
      <c r="D2341" s="185" t="e">
        <f>IF(ISBLANK(RTATimings[[#This Row],[Vehicle No.]]), VLOOKUP(RTATimings[[#This Row],[Rotation Group]], Table9[#All], 4, FALSE), VLOOKUP(RTATimings[[#This Row],[Vehicle No.]], VehLicense,2,FALSE))</f>
        <v>#N/A</v>
      </c>
      <c r="E2341" s="126"/>
      <c r="F2341" s="185" t="e">
        <f>VLOOKUP(RTATimings[[#This Row],[Route Code]], TrueRouteCodes[], 2, FALSE)</f>
        <v>#N/A</v>
      </c>
      <c r="H2341" s="194" t="str">
        <f>REPLACE(SUBSTITUTE(SUBSTITUTE(SUBSTITUTE(SUBSTITUTE(SUBSTITUTE(TRIM(RTATimings[[#This Row],[Dep Txt]]), ": ",":"), "a.m", "AM",1), "p.m", "PM"),"  AM"," AM"),"  PM", " PM"), 9,100,"")</f>
        <v/>
      </c>
      <c r="I2341" s="195" t="e">
        <f>TIMEVALUE(RTATimings[[#This Row],[Dep Tm Txt]])</f>
        <v>#VALUE!</v>
      </c>
      <c r="N23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42" spans="1:14" x14ac:dyDescent="0.35">
      <c r="A2342" s="113"/>
      <c r="B2342" s="119"/>
      <c r="C2342" s="119"/>
      <c r="D2342" s="185" t="e">
        <f>IF(ISBLANK(RTATimings[[#This Row],[Vehicle No.]]), VLOOKUP(RTATimings[[#This Row],[Rotation Group]], Table9[#All], 4, FALSE), VLOOKUP(RTATimings[[#This Row],[Vehicle No.]], VehLicense,2,FALSE))</f>
        <v>#N/A</v>
      </c>
      <c r="E2342" s="126"/>
      <c r="F2342" s="185" t="e">
        <f>VLOOKUP(RTATimings[[#This Row],[Route Code]], TrueRouteCodes[], 2, FALSE)</f>
        <v>#N/A</v>
      </c>
      <c r="H2342" s="194" t="str">
        <f>REPLACE(SUBSTITUTE(SUBSTITUTE(SUBSTITUTE(SUBSTITUTE(SUBSTITUTE(TRIM(RTATimings[[#This Row],[Dep Txt]]), ": ",":"), "a.m", "AM",1), "p.m", "PM"),"  AM"," AM"),"  PM", " PM"), 9,100,"")</f>
        <v/>
      </c>
      <c r="I2342" s="195" t="e">
        <f>TIMEVALUE(RTATimings[[#This Row],[Dep Tm Txt]])</f>
        <v>#VALUE!</v>
      </c>
      <c r="N23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43" spans="1:14" x14ac:dyDescent="0.35">
      <c r="A2343" s="113"/>
      <c r="B2343" s="119"/>
      <c r="C2343" s="119"/>
      <c r="D2343" s="185" t="e">
        <f>IF(ISBLANK(RTATimings[[#This Row],[Vehicle No.]]), VLOOKUP(RTATimings[[#This Row],[Rotation Group]], Table9[#All], 4, FALSE), VLOOKUP(RTATimings[[#This Row],[Vehicle No.]], VehLicense,2,FALSE))</f>
        <v>#N/A</v>
      </c>
      <c r="E2343" s="126"/>
      <c r="F2343" s="185" t="e">
        <f>VLOOKUP(RTATimings[[#This Row],[Route Code]], TrueRouteCodes[], 2, FALSE)</f>
        <v>#N/A</v>
      </c>
      <c r="H2343" s="194" t="str">
        <f>REPLACE(SUBSTITUTE(SUBSTITUTE(SUBSTITUTE(SUBSTITUTE(SUBSTITUTE(TRIM(RTATimings[[#This Row],[Dep Txt]]), ": ",":"), "a.m", "AM",1), "p.m", "PM"),"  AM"," AM"),"  PM", " PM"), 9,100,"")</f>
        <v/>
      </c>
      <c r="I2343" s="195" t="e">
        <f>TIMEVALUE(RTATimings[[#This Row],[Dep Tm Txt]])</f>
        <v>#VALUE!</v>
      </c>
      <c r="N23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44" spans="1:14" x14ac:dyDescent="0.35">
      <c r="A2344" s="113"/>
      <c r="B2344" s="119"/>
      <c r="C2344" s="119"/>
      <c r="D2344" s="185" t="e">
        <f>IF(ISBLANK(RTATimings[[#This Row],[Vehicle No.]]), VLOOKUP(RTATimings[[#This Row],[Rotation Group]], Table9[#All], 4, FALSE), VLOOKUP(RTATimings[[#This Row],[Vehicle No.]], VehLicense,2,FALSE))</f>
        <v>#N/A</v>
      </c>
      <c r="E2344" s="126"/>
      <c r="F2344" s="185" t="e">
        <f>VLOOKUP(RTATimings[[#This Row],[Route Code]], TrueRouteCodes[], 2, FALSE)</f>
        <v>#N/A</v>
      </c>
      <c r="H2344" s="194" t="str">
        <f>REPLACE(SUBSTITUTE(SUBSTITUTE(SUBSTITUTE(SUBSTITUTE(SUBSTITUTE(TRIM(RTATimings[[#This Row],[Dep Txt]]), ": ",":"), "a.m", "AM",1), "p.m", "PM"),"  AM"," AM"),"  PM", " PM"), 9,100,"")</f>
        <v/>
      </c>
      <c r="I2344" s="195" t="e">
        <f>TIMEVALUE(RTATimings[[#This Row],[Dep Tm Txt]])</f>
        <v>#VALUE!</v>
      </c>
      <c r="N23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45" spans="1:14" x14ac:dyDescent="0.35">
      <c r="A2345" s="113"/>
      <c r="B2345" s="119"/>
      <c r="C2345" s="119"/>
      <c r="D2345" s="185" t="e">
        <f>IF(ISBLANK(RTATimings[[#This Row],[Vehicle No.]]), VLOOKUP(RTATimings[[#This Row],[Rotation Group]], Table9[#All], 4, FALSE), VLOOKUP(RTATimings[[#This Row],[Vehicle No.]], VehLicense,2,FALSE))</f>
        <v>#N/A</v>
      </c>
      <c r="E2345" s="126"/>
      <c r="F2345" s="185" t="e">
        <f>VLOOKUP(RTATimings[[#This Row],[Route Code]], TrueRouteCodes[], 2, FALSE)</f>
        <v>#N/A</v>
      </c>
      <c r="H2345" s="194" t="str">
        <f>REPLACE(SUBSTITUTE(SUBSTITUTE(SUBSTITUTE(SUBSTITUTE(SUBSTITUTE(TRIM(RTATimings[[#This Row],[Dep Txt]]), ": ",":"), "a.m", "AM",1), "p.m", "PM"),"  AM"," AM"),"  PM", " PM"), 9,100,"")</f>
        <v/>
      </c>
      <c r="I2345" s="195" t="e">
        <f>TIMEVALUE(RTATimings[[#This Row],[Dep Tm Txt]])</f>
        <v>#VALUE!</v>
      </c>
      <c r="N23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46" spans="1:14" x14ac:dyDescent="0.35">
      <c r="A2346" s="113"/>
      <c r="B2346" s="119"/>
      <c r="C2346" s="119"/>
      <c r="D2346" s="185" t="e">
        <f>IF(ISBLANK(RTATimings[[#This Row],[Vehicle No.]]), VLOOKUP(RTATimings[[#This Row],[Rotation Group]], Table9[#All], 4, FALSE), VLOOKUP(RTATimings[[#This Row],[Vehicle No.]], VehLicense,2,FALSE))</f>
        <v>#N/A</v>
      </c>
      <c r="E2346" s="126"/>
      <c r="F2346" s="185" t="e">
        <f>VLOOKUP(RTATimings[[#This Row],[Route Code]], TrueRouteCodes[], 2, FALSE)</f>
        <v>#N/A</v>
      </c>
      <c r="H2346" s="194" t="str">
        <f>REPLACE(SUBSTITUTE(SUBSTITUTE(SUBSTITUTE(SUBSTITUTE(SUBSTITUTE(TRIM(RTATimings[[#This Row],[Dep Txt]]), ": ",":"), "a.m", "AM",1), "p.m", "PM"),"  AM"," AM"),"  PM", " PM"), 9,100,"")</f>
        <v/>
      </c>
      <c r="I2346" s="195" t="e">
        <f>TIMEVALUE(RTATimings[[#This Row],[Dep Tm Txt]])</f>
        <v>#VALUE!</v>
      </c>
      <c r="N23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47" spans="1:14" x14ac:dyDescent="0.35">
      <c r="A2347" s="113"/>
      <c r="B2347" s="119"/>
      <c r="C2347" s="119"/>
      <c r="D2347" s="185" t="e">
        <f>IF(ISBLANK(RTATimings[[#This Row],[Vehicle No.]]), VLOOKUP(RTATimings[[#This Row],[Rotation Group]], Table9[#All], 4, FALSE), VLOOKUP(RTATimings[[#This Row],[Vehicle No.]], VehLicense,2,FALSE))</f>
        <v>#N/A</v>
      </c>
      <c r="E2347" s="126"/>
      <c r="F2347" s="185" t="e">
        <f>VLOOKUP(RTATimings[[#This Row],[Route Code]], TrueRouteCodes[], 2, FALSE)</f>
        <v>#N/A</v>
      </c>
      <c r="H2347" s="194" t="str">
        <f>REPLACE(SUBSTITUTE(SUBSTITUTE(SUBSTITUTE(SUBSTITUTE(SUBSTITUTE(TRIM(RTATimings[[#This Row],[Dep Txt]]), ": ",":"), "a.m", "AM",1), "p.m", "PM"),"  AM"," AM"),"  PM", " PM"), 9,100,"")</f>
        <v/>
      </c>
      <c r="I2347" s="195" t="e">
        <f>TIMEVALUE(RTATimings[[#This Row],[Dep Tm Txt]])</f>
        <v>#VALUE!</v>
      </c>
      <c r="N23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48" spans="1:14" x14ac:dyDescent="0.35">
      <c r="A2348" s="113"/>
      <c r="B2348" s="119"/>
      <c r="C2348" s="119"/>
      <c r="D2348" s="185" t="e">
        <f>IF(ISBLANK(RTATimings[[#This Row],[Vehicle No.]]), VLOOKUP(RTATimings[[#This Row],[Rotation Group]], Table9[#All], 4, FALSE), VLOOKUP(RTATimings[[#This Row],[Vehicle No.]], VehLicense,2,FALSE))</f>
        <v>#N/A</v>
      </c>
      <c r="E2348" s="126"/>
      <c r="F2348" s="185" t="e">
        <f>VLOOKUP(RTATimings[[#This Row],[Route Code]], TrueRouteCodes[], 2, FALSE)</f>
        <v>#N/A</v>
      </c>
      <c r="H2348" s="194" t="str">
        <f>REPLACE(SUBSTITUTE(SUBSTITUTE(SUBSTITUTE(SUBSTITUTE(SUBSTITUTE(TRIM(RTATimings[[#This Row],[Dep Txt]]), ": ",":"), "a.m", "AM",1), "p.m", "PM"),"  AM"," AM"),"  PM", " PM"), 9,100,"")</f>
        <v/>
      </c>
      <c r="I2348" s="195" t="e">
        <f>TIMEVALUE(RTATimings[[#This Row],[Dep Tm Txt]])</f>
        <v>#VALUE!</v>
      </c>
      <c r="N23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49" spans="1:14" x14ac:dyDescent="0.35">
      <c r="A2349" s="113"/>
      <c r="B2349" s="119"/>
      <c r="C2349" s="119"/>
      <c r="D2349" s="185" t="e">
        <f>IF(ISBLANK(RTATimings[[#This Row],[Vehicle No.]]), VLOOKUP(RTATimings[[#This Row],[Rotation Group]], Table9[#All], 4, FALSE), VLOOKUP(RTATimings[[#This Row],[Vehicle No.]], VehLicense,2,FALSE))</f>
        <v>#N/A</v>
      </c>
      <c r="E2349" s="126"/>
      <c r="F2349" s="185" t="e">
        <f>VLOOKUP(RTATimings[[#This Row],[Route Code]], TrueRouteCodes[], 2, FALSE)</f>
        <v>#N/A</v>
      </c>
      <c r="H2349" s="194" t="str">
        <f>REPLACE(SUBSTITUTE(SUBSTITUTE(SUBSTITUTE(SUBSTITUTE(SUBSTITUTE(TRIM(RTATimings[[#This Row],[Dep Txt]]), ": ",":"), "a.m", "AM",1), "p.m", "PM"),"  AM"," AM"),"  PM", " PM"), 9,100,"")</f>
        <v/>
      </c>
      <c r="I2349" s="195" t="e">
        <f>TIMEVALUE(RTATimings[[#This Row],[Dep Tm Txt]])</f>
        <v>#VALUE!</v>
      </c>
      <c r="N23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50" spans="1:14" x14ac:dyDescent="0.35">
      <c r="A2350" s="113"/>
      <c r="B2350" s="119"/>
      <c r="C2350" s="119"/>
      <c r="D2350" s="185" t="e">
        <f>IF(ISBLANK(RTATimings[[#This Row],[Vehicle No.]]), VLOOKUP(RTATimings[[#This Row],[Rotation Group]], Table9[#All], 4, FALSE), VLOOKUP(RTATimings[[#This Row],[Vehicle No.]], VehLicense,2,FALSE))</f>
        <v>#N/A</v>
      </c>
      <c r="E2350" s="126"/>
      <c r="F2350" s="185" t="e">
        <f>VLOOKUP(RTATimings[[#This Row],[Route Code]], TrueRouteCodes[], 2, FALSE)</f>
        <v>#N/A</v>
      </c>
      <c r="H2350" s="194" t="str">
        <f>REPLACE(SUBSTITUTE(SUBSTITUTE(SUBSTITUTE(SUBSTITUTE(SUBSTITUTE(TRIM(RTATimings[[#This Row],[Dep Txt]]), ": ",":"), "a.m", "AM",1), "p.m", "PM"),"  AM"," AM"),"  PM", " PM"), 9,100,"")</f>
        <v/>
      </c>
      <c r="I2350" s="195" t="e">
        <f>TIMEVALUE(RTATimings[[#This Row],[Dep Tm Txt]])</f>
        <v>#VALUE!</v>
      </c>
      <c r="N23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51" spans="1:14" x14ac:dyDescent="0.35">
      <c r="A2351" s="113"/>
      <c r="B2351" s="119"/>
      <c r="C2351" s="119"/>
      <c r="D2351" s="185" t="e">
        <f>IF(ISBLANK(RTATimings[[#This Row],[Vehicle No.]]), VLOOKUP(RTATimings[[#This Row],[Rotation Group]], Table9[#All], 4, FALSE), VLOOKUP(RTATimings[[#This Row],[Vehicle No.]], VehLicense,2,FALSE))</f>
        <v>#N/A</v>
      </c>
      <c r="E2351" s="126"/>
      <c r="F2351" s="185" t="e">
        <f>VLOOKUP(RTATimings[[#This Row],[Route Code]], TrueRouteCodes[], 2, FALSE)</f>
        <v>#N/A</v>
      </c>
      <c r="H2351" s="194" t="str">
        <f>REPLACE(SUBSTITUTE(SUBSTITUTE(SUBSTITUTE(SUBSTITUTE(SUBSTITUTE(TRIM(RTATimings[[#This Row],[Dep Txt]]), ": ",":"), "a.m", "AM",1), "p.m", "PM"),"  AM"," AM"),"  PM", " PM"), 9,100,"")</f>
        <v/>
      </c>
      <c r="I2351" s="195" t="e">
        <f>TIMEVALUE(RTATimings[[#This Row],[Dep Tm Txt]])</f>
        <v>#VALUE!</v>
      </c>
      <c r="N23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52" spans="1:14" x14ac:dyDescent="0.35">
      <c r="A2352" s="113"/>
      <c r="B2352" s="119"/>
      <c r="C2352" s="119"/>
      <c r="D2352" s="185" t="e">
        <f>IF(ISBLANK(RTATimings[[#This Row],[Vehicle No.]]), VLOOKUP(RTATimings[[#This Row],[Rotation Group]], Table9[#All], 4, FALSE), VLOOKUP(RTATimings[[#This Row],[Vehicle No.]], VehLicense,2,FALSE))</f>
        <v>#N/A</v>
      </c>
      <c r="E2352" s="126"/>
      <c r="F2352" s="185" t="e">
        <f>VLOOKUP(RTATimings[[#This Row],[Route Code]], TrueRouteCodes[], 2, FALSE)</f>
        <v>#N/A</v>
      </c>
      <c r="H2352" s="194" t="str">
        <f>REPLACE(SUBSTITUTE(SUBSTITUTE(SUBSTITUTE(SUBSTITUTE(SUBSTITUTE(TRIM(RTATimings[[#This Row],[Dep Txt]]), ": ",":"), "a.m", "AM",1), "p.m", "PM"),"  AM"," AM"),"  PM", " PM"), 9,100,"")</f>
        <v/>
      </c>
      <c r="I2352" s="195" t="e">
        <f>TIMEVALUE(RTATimings[[#This Row],[Dep Tm Txt]])</f>
        <v>#VALUE!</v>
      </c>
      <c r="N23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53" spans="1:14" x14ac:dyDescent="0.35">
      <c r="A2353" s="113"/>
      <c r="B2353" s="119"/>
      <c r="C2353" s="119"/>
      <c r="D2353" s="185" t="e">
        <f>IF(ISBLANK(RTATimings[[#This Row],[Vehicle No.]]), VLOOKUP(RTATimings[[#This Row],[Rotation Group]], Table9[#All], 4, FALSE), VLOOKUP(RTATimings[[#This Row],[Vehicle No.]], VehLicense,2,FALSE))</f>
        <v>#N/A</v>
      </c>
      <c r="E2353" s="126"/>
      <c r="F2353" s="185" t="e">
        <f>VLOOKUP(RTATimings[[#This Row],[Route Code]], TrueRouteCodes[], 2, FALSE)</f>
        <v>#N/A</v>
      </c>
      <c r="H2353" s="194" t="str">
        <f>REPLACE(SUBSTITUTE(SUBSTITUTE(SUBSTITUTE(SUBSTITUTE(SUBSTITUTE(TRIM(RTATimings[[#This Row],[Dep Txt]]), ": ",":"), "a.m", "AM",1), "p.m", "PM"),"  AM"," AM"),"  PM", " PM"), 9,100,"")</f>
        <v/>
      </c>
      <c r="I2353" s="195" t="e">
        <f>TIMEVALUE(RTATimings[[#This Row],[Dep Tm Txt]])</f>
        <v>#VALUE!</v>
      </c>
      <c r="N23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54" spans="1:14" x14ac:dyDescent="0.35">
      <c r="A2354" s="113"/>
      <c r="B2354" s="119"/>
      <c r="C2354" s="119"/>
      <c r="D2354" s="185" t="e">
        <f>IF(ISBLANK(RTATimings[[#This Row],[Vehicle No.]]), VLOOKUP(RTATimings[[#This Row],[Rotation Group]], Table9[#All], 4, FALSE), VLOOKUP(RTATimings[[#This Row],[Vehicle No.]], VehLicense,2,FALSE))</f>
        <v>#N/A</v>
      </c>
      <c r="E2354" s="126"/>
      <c r="F2354" s="185" t="e">
        <f>VLOOKUP(RTATimings[[#This Row],[Route Code]], TrueRouteCodes[], 2, FALSE)</f>
        <v>#N/A</v>
      </c>
      <c r="H2354" s="194" t="str">
        <f>REPLACE(SUBSTITUTE(SUBSTITUTE(SUBSTITUTE(SUBSTITUTE(SUBSTITUTE(TRIM(RTATimings[[#This Row],[Dep Txt]]), ": ",":"), "a.m", "AM",1), "p.m", "PM"),"  AM"," AM"),"  PM", " PM"), 9,100,"")</f>
        <v/>
      </c>
      <c r="I2354" s="195" t="e">
        <f>TIMEVALUE(RTATimings[[#This Row],[Dep Tm Txt]])</f>
        <v>#VALUE!</v>
      </c>
      <c r="N23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55" spans="1:14" x14ac:dyDescent="0.35">
      <c r="A2355" s="113"/>
      <c r="B2355" s="119"/>
      <c r="C2355" s="119"/>
      <c r="D2355" s="185" t="e">
        <f>IF(ISBLANK(RTATimings[[#This Row],[Vehicle No.]]), VLOOKUP(RTATimings[[#This Row],[Rotation Group]], Table9[#All], 4, FALSE), VLOOKUP(RTATimings[[#This Row],[Vehicle No.]], VehLicense,2,FALSE))</f>
        <v>#N/A</v>
      </c>
      <c r="E2355" s="126"/>
      <c r="F2355" s="185" t="e">
        <f>VLOOKUP(RTATimings[[#This Row],[Route Code]], TrueRouteCodes[], 2, FALSE)</f>
        <v>#N/A</v>
      </c>
      <c r="H2355" s="194" t="str">
        <f>REPLACE(SUBSTITUTE(SUBSTITUTE(SUBSTITUTE(SUBSTITUTE(SUBSTITUTE(TRIM(RTATimings[[#This Row],[Dep Txt]]), ": ",":"), "a.m", "AM",1), "p.m", "PM"),"  AM"," AM"),"  PM", " PM"), 9,100,"")</f>
        <v/>
      </c>
      <c r="I2355" s="195" t="e">
        <f>TIMEVALUE(RTATimings[[#This Row],[Dep Tm Txt]])</f>
        <v>#VALUE!</v>
      </c>
      <c r="N23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56" spans="1:14" x14ac:dyDescent="0.35">
      <c r="A2356" s="113"/>
      <c r="B2356" s="119"/>
      <c r="C2356" s="119"/>
      <c r="D2356" s="185" t="e">
        <f>IF(ISBLANK(RTATimings[[#This Row],[Vehicle No.]]), VLOOKUP(RTATimings[[#This Row],[Rotation Group]], Table9[#All], 4, FALSE), VLOOKUP(RTATimings[[#This Row],[Vehicle No.]], VehLicense,2,FALSE))</f>
        <v>#N/A</v>
      </c>
      <c r="E2356" s="126"/>
      <c r="F2356" s="185" t="e">
        <f>VLOOKUP(RTATimings[[#This Row],[Route Code]], TrueRouteCodes[], 2, FALSE)</f>
        <v>#N/A</v>
      </c>
      <c r="H2356" s="194" t="str">
        <f>REPLACE(SUBSTITUTE(SUBSTITUTE(SUBSTITUTE(SUBSTITUTE(SUBSTITUTE(TRIM(RTATimings[[#This Row],[Dep Txt]]), ": ",":"), "a.m", "AM",1), "p.m", "PM"),"  AM"," AM"),"  PM", " PM"), 9,100,"")</f>
        <v/>
      </c>
      <c r="I2356" s="195" t="e">
        <f>TIMEVALUE(RTATimings[[#This Row],[Dep Tm Txt]])</f>
        <v>#VALUE!</v>
      </c>
      <c r="N23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57" spans="1:14" x14ac:dyDescent="0.35">
      <c r="A2357" s="113"/>
      <c r="B2357" s="119"/>
      <c r="C2357" s="119"/>
      <c r="D2357" s="185" t="e">
        <f>IF(ISBLANK(RTATimings[[#This Row],[Vehicle No.]]), VLOOKUP(RTATimings[[#This Row],[Rotation Group]], Table9[#All], 4, FALSE), VLOOKUP(RTATimings[[#This Row],[Vehicle No.]], VehLicense,2,FALSE))</f>
        <v>#N/A</v>
      </c>
      <c r="E2357" s="126"/>
      <c r="F2357" s="185" t="e">
        <f>VLOOKUP(RTATimings[[#This Row],[Route Code]], TrueRouteCodes[], 2, FALSE)</f>
        <v>#N/A</v>
      </c>
      <c r="H2357" s="194" t="str">
        <f>REPLACE(SUBSTITUTE(SUBSTITUTE(SUBSTITUTE(SUBSTITUTE(SUBSTITUTE(TRIM(RTATimings[[#This Row],[Dep Txt]]), ": ",":"), "a.m", "AM",1), "p.m", "PM"),"  AM"," AM"),"  PM", " PM"), 9,100,"")</f>
        <v/>
      </c>
      <c r="I2357" s="195" t="e">
        <f>TIMEVALUE(RTATimings[[#This Row],[Dep Tm Txt]])</f>
        <v>#VALUE!</v>
      </c>
      <c r="N23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58" spans="1:14" x14ac:dyDescent="0.35">
      <c r="A2358" s="113"/>
      <c r="B2358" s="119"/>
      <c r="C2358" s="119"/>
      <c r="D2358" s="185" t="e">
        <f>IF(ISBLANK(RTATimings[[#This Row],[Vehicle No.]]), VLOOKUP(RTATimings[[#This Row],[Rotation Group]], Table9[#All], 4, FALSE), VLOOKUP(RTATimings[[#This Row],[Vehicle No.]], VehLicense,2,FALSE))</f>
        <v>#N/A</v>
      </c>
      <c r="E2358" s="126"/>
      <c r="F2358" s="185" t="e">
        <f>VLOOKUP(RTATimings[[#This Row],[Route Code]], TrueRouteCodes[], 2, FALSE)</f>
        <v>#N/A</v>
      </c>
      <c r="H2358" s="194" t="str">
        <f>REPLACE(SUBSTITUTE(SUBSTITUTE(SUBSTITUTE(SUBSTITUTE(SUBSTITUTE(TRIM(RTATimings[[#This Row],[Dep Txt]]), ": ",":"), "a.m", "AM",1), "p.m", "PM"),"  AM"," AM"),"  PM", " PM"), 9,100,"")</f>
        <v/>
      </c>
      <c r="I2358" s="195" t="e">
        <f>TIMEVALUE(RTATimings[[#This Row],[Dep Tm Txt]])</f>
        <v>#VALUE!</v>
      </c>
      <c r="N23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59" spans="1:14" x14ac:dyDescent="0.35">
      <c r="A2359" s="113"/>
      <c r="B2359" s="119"/>
      <c r="C2359" s="119"/>
      <c r="D2359" s="185" t="e">
        <f>IF(ISBLANK(RTATimings[[#This Row],[Vehicle No.]]), VLOOKUP(RTATimings[[#This Row],[Rotation Group]], Table9[#All], 4, FALSE), VLOOKUP(RTATimings[[#This Row],[Vehicle No.]], VehLicense,2,FALSE))</f>
        <v>#N/A</v>
      </c>
      <c r="E2359" s="126"/>
      <c r="F2359" s="185" t="e">
        <f>VLOOKUP(RTATimings[[#This Row],[Route Code]], TrueRouteCodes[], 2, FALSE)</f>
        <v>#N/A</v>
      </c>
      <c r="H2359" s="194" t="str">
        <f>REPLACE(SUBSTITUTE(SUBSTITUTE(SUBSTITUTE(SUBSTITUTE(SUBSTITUTE(TRIM(RTATimings[[#This Row],[Dep Txt]]), ": ",":"), "a.m", "AM",1), "p.m", "PM"),"  AM"," AM"),"  PM", " PM"), 9,100,"")</f>
        <v/>
      </c>
      <c r="I2359" s="195" t="e">
        <f>TIMEVALUE(RTATimings[[#This Row],[Dep Tm Txt]])</f>
        <v>#VALUE!</v>
      </c>
      <c r="N23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60" spans="1:14" x14ac:dyDescent="0.35">
      <c r="A2360" s="113"/>
      <c r="B2360" s="119"/>
      <c r="C2360" s="119"/>
      <c r="D2360" s="185" t="e">
        <f>IF(ISBLANK(RTATimings[[#This Row],[Vehicle No.]]), VLOOKUP(RTATimings[[#This Row],[Rotation Group]], Table9[#All], 4, FALSE), VLOOKUP(RTATimings[[#This Row],[Vehicle No.]], VehLicense,2,FALSE))</f>
        <v>#N/A</v>
      </c>
      <c r="E2360" s="126"/>
      <c r="F2360" s="185" t="e">
        <f>VLOOKUP(RTATimings[[#This Row],[Route Code]], TrueRouteCodes[], 2, FALSE)</f>
        <v>#N/A</v>
      </c>
      <c r="H2360" s="194" t="str">
        <f>REPLACE(SUBSTITUTE(SUBSTITUTE(SUBSTITUTE(SUBSTITUTE(SUBSTITUTE(TRIM(RTATimings[[#This Row],[Dep Txt]]), ": ",":"), "a.m", "AM",1), "p.m", "PM"),"  AM"," AM"),"  PM", " PM"), 9,100,"")</f>
        <v/>
      </c>
      <c r="I2360" s="195" t="e">
        <f>TIMEVALUE(RTATimings[[#This Row],[Dep Tm Txt]])</f>
        <v>#VALUE!</v>
      </c>
      <c r="N23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61" spans="1:14" x14ac:dyDescent="0.35">
      <c r="A2361" s="113"/>
      <c r="B2361" s="119"/>
      <c r="C2361" s="119"/>
      <c r="D2361" s="185" t="e">
        <f>IF(ISBLANK(RTATimings[[#This Row],[Vehicle No.]]), VLOOKUP(RTATimings[[#This Row],[Rotation Group]], Table9[#All], 4, FALSE), VLOOKUP(RTATimings[[#This Row],[Vehicle No.]], VehLicense,2,FALSE))</f>
        <v>#N/A</v>
      </c>
      <c r="E2361" s="126"/>
      <c r="F2361" s="185" t="e">
        <f>VLOOKUP(RTATimings[[#This Row],[Route Code]], TrueRouteCodes[], 2, FALSE)</f>
        <v>#N/A</v>
      </c>
      <c r="H2361" s="194" t="str">
        <f>REPLACE(SUBSTITUTE(SUBSTITUTE(SUBSTITUTE(SUBSTITUTE(SUBSTITUTE(TRIM(RTATimings[[#This Row],[Dep Txt]]), ": ",":"), "a.m", "AM",1), "p.m", "PM"),"  AM"," AM"),"  PM", " PM"), 9,100,"")</f>
        <v/>
      </c>
      <c r="I2361" s="195" t="e">
        <f>TIMEVALUE(RTATimings[[#This Row],[Dep Tm Txt]])</f>
        <v>#VALUE!</v>
      </c>
      <c r="N23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62" spans="1:14" x14ac:dyDescent="0.35">
      <c r="A2362" s="113"/>
      <c r="B2362" s="119"/>
      <c r="C2362" s="119"/>
      <c r="D2362" s="185" t="e">
        <f>IF(ISBLANK(RTATimings[[#This Row],[Vehicle No.]]), VLOOKUP(RTATimings[[#This Row],[Rotation Group]], Table9[#All], 4, FALSE), VLOOKUP(RTATimings[[#This Row],[Vehicle No.]], VehLicense,2,FALSE))</f>
        <v>#N/A</v>
      </c>
      <c r="E2362" s="126"/>
      <c r="F2362" s="185" t="e">
        <f>VLOOKUP(RTATimings[[#This Row],[Route Code]], TrueRouteCodes[], 2, FALSE)</f>
        <v>#N/A</v>
      </c>
      <c r="H2362" s="194" t="str">
        <f>REPLACE(SUBSTITUTE(SUBSTITUTE(SUBSTITUTE(SUBSTITUTE(SUBSTITUTE(TRIM(RTATimings[[#This Row],[Dep Txt]]), ": ",":"), "a.m", "AM",1), "p.m", "PM"),"  AM"," AM"),"  PM", " PM"), 9,100,"")</f>
        <v/>
      </c>
      <c r="I2362" s="195" t="e">
        <f>TIMEVALUE(RTATimings[[#This Row],[Dep Tm Txt]])</f>
        <v>#VALUE!</v>
      </c>
      <c r="N23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63" spans="1:14" x14ac:dyDescent="0.35">
      <c r="A2363" s="113"/>
      <c r="B2363" s="119"/>
      <c r="C2363" s="119"/>
      <c r="D2363" s="185" t="e">
        <f>IF(ISBLANK(RTATimings[[#This Row],[Vehicle No.]]), VLOOKUP(RTATimings[[#This Row],[Rotation Group]], Table9[#All], 4, FALSE), VLOOKUP(RTATimings[[#This Row],[Vehicle No.]], VehLicense,2,FALSE))</f>
        <v>#N/A</v>
      </c>
      <c r="E2363" s="126"/>
      <c r="F2363" s="185" t="e">
        <f>VLOOKUP(RTATimings[[#This Row],[Route Code]], TrueRouteCodes[], 2, FALSE)</f>
        <v>#N/A</v>
      </c>
      <c r="H2363" s="194" t="str">
        <f>REPLACE(SUBSTITUTE(SUBSTITUTE(SUBSTITUTE(SUBSTITUTE(SUBSTITUTE(TRIM(RTATimings[[#This Row],[Dep Txt]]), ": ",":"), "a.m", "AM",1), "p.m", "PM"),"  AM"," AM"),"  PM", " PM"), 9,100,"")</f>
        <v/>
      </c>
      <c r="I2363" s="195" t="e">
        <f>TIMEVALUE(RTATimings[[#This Row],[Dep Tm Txt]])</f>
        <v>#VALUE!</v>
      </c>
      <c r="N23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64" spans="1:14" x14ac:dyDescent="0.35">
      <c r="A2364" s="113"/>
      <c r="B2364" s="119"/>
      <c r="C2364" s="119"/>
      <c r="D2364" s="185" t="e">
        <f>IF(ISBLANK(RTATimings[[#This Row],[Vehicle No.]]), VLOOKUP(RTATimings[[#This Row],[Rotation Group]], Table9[#All], 4, FALSE), VLOOKUP(RTATimings[[#This Row],[Vehicle No.]], VehLicense,2,FALSE))</f>
        <v>#N/A</v>
      </c>
      <c r="E2364" s="126"/>
      <c r="F2364" s="185" t="e">
        <f>VLOOKUP(RTATimings[[#This Row],[Route Code]], TrueRouteCodes[], 2, FALSE)</f>
        <v>#N/A</v>
      </c>
      <c r="H2364" s="194" t="str">
        <f>REPLACE(SUBSTITUTE(SUBSTITUTE(SUBSTITUTE(SUBSTITUTE(SUBSTITUTE(TRIM(RTATimings[[#This Row],[Dep Txt]]), ": ",":"), "a.m", "AM",1), "p.m", "PM"),"  AM"," AM"),"  PM", " PM"), 9,100,"")</f>
        <v/>
      </c>
      <c r="I2364" s="195" t="e">
        <f>TIMEVALUE(RTATimings[[#This Row],[Dep Tm Txt]])</f>
        <v>#VALUE!</v>
      </c>
      <c r="N23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65" spans="1:14" x14ac:dyDescent="0.35">
      <c r="A2365" s="113"/>
      <c r="B2365" s="119"/>
      <c r="C2365" s="119"/>
      <c r="D2365" s="185" t="e">
        <f>IF(ISBLANK(RTATimings[[#This Row],[Vehicle No.]]), VLOOKUP(RTATimings[[#This Row],[Rotation Group]], Table9[#All], 4, FALSE), VLOOKUP(RTATimings[[#This Row],[Vehicle No.]], VehLicense,2,FALSE))</f>
        <v>#N/A</v>
      </c>
      <c r="E2365" s="126"/>
      <c r="F2365" s="185" t="e">
        <f>VLOOKUP(RTATimings[[#This Row],[Route Code]], TrueRouteCodes[], 2, FALSE)</f>
        <v>#N/A</v>
      </c>
      <c r="H2365" s="194" t="str">
        <f>REPLACE(SUBSTITUTE(SUBSTITUTE(SUBSTITUTE(SUBSTITUTE(SUBSTITUTE(TRIM(RTATimings[[#This Row],[Dep Txt]]), ": ",":"), "a.m", "AM",1), "p.m", "PM"),"  AM"," AM"),"  PM", " PM"), 9,100,"")</f>
        <v/>
      </c>
      <c r="I2365" s="195" t="e">
        <f>TIMEVALUE(RTATimings[[#This Row],[Dep Tm Txt]])</f>
        <v>#VALUE!</v>
      </c>
      <c r="N23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66" spans="1:14" x14ac:dyDescent="0.35">
      <c r="A2366" s="113"/>
      <c r="B2366" s="119"/>
      <c r="C2366" s="119"/>
      <c r="D2366" s="185" t="e">
        <f>IF(ISBLANK(RTATimings[[#This Row],[Vehicle No.]]), VLOOKUP(RTATimings[[#This Row],[Rotation Group]], Table9[#All], 4, FALSE), VLOOKUP(RTATimings[[#This Row],[Vehicle No.]], VehLicense,2,FALSE))</f>
        <v>#N/A</v>
      </c>
      <c r="E2366" s="126"/>
      <c r="F2366" s="185" t="e">
        <f>VLOOKUP(RTATimings[[#This Row],[Route Code]], TrueRouteCodes[], 2, FALSE)</f>
        <v>#N/A</v>
      </c>
      <c r="H2366" s="194" t="str">
        <f>REPLACE(SUBSTITUTE(SUBSTITUTE(SUBSTITUTE(SUBSTITUTE(SUBSTITUTE(TRIM(RTATimings[[#This Row],[Dep Txt]]), ": ",":"), "a.m", "AM",1), "p.m", "PM"),"  AM"," AM"),"  PM", " PM"), 9,100,"")</f>
        <v/>
      </c>
      <c r="I2366" s="195" t="e">
        <f>TIMEVALUE(RTATimings[[#This Row],[Dep Tm Txt]])</f>
        <v>#VALUE!</v>
      </c>
      <c r="N23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67" spans="1:14" x14ac:dyDescent="0.35">
      <c r="A2367" s="113"/>
      <c r="B2367" s="119"/>
      <c r="C2367" s="119"/>
      <c r="D2367" s="185" t="e">
        <f>IF(ISBLANK(RTATimings[[#This Row],[Vehicle No.]]), VLOOKUP(RTATimings[[#This Row],[Rotation Group]], Table9[#All], 4, FALSE), VLOOKUP(RTATimings[[#This Row],[Vehicle No.]], VehLicense,2,FALSE))</f>
        <v>#N/A</v>
      </c>
      <c r="E2367" s="126"/>
      <c r="F2367" s="185" t="e">
        <f>VLOOKUP(RTATimings[[#This Row],[Route Code]], TrueRouteCodes[], 2, FALSE)</f>
        <v>#N/A</v>
      </c>
      <c r="H2367" s="194" t="str">
        <f>REPLACE(SUBSTITUTE(SUBSTITUTE(SUBSTITUTE(SUBSTITUTE(SUBSTITUTE(TRIM(RTATimings[[#This Row],[Dep Txt]]), ": ",":"), "a.m", "AM",1), "p.m", "PM"),"  AM"," AM"),"  PM", " PM"), 9,100,"")</f>
        <v/>
      </c>
      <c r="I2367" s="195" t="e">
        <f>TIMEVALUE(RTATimings[[#This Row],[Dep Tm Txt]])</f>
        <v>#VALUE!</v>
      </c>
      <c r="N23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68" spans="1:14" x14ac:dyDescent="0.35">
      <c r="A2368" s="113"/>
      <c r="B2368" s="119"/>
      <c r="C2368" s="119"/>
      <c r="D2368" s="185" t="e">
        <f>IF(ISBLANK(RTATimings[[#This Row],[Vehicle No.]]), VLOOKUP(RTATimings[[#This Row],[Rotation Group]], Table9[#All], 4, FALSE), VLOOKUP(RTATimings[[#This Row],[Vehicle No.]], VehLicense,2,FALSE))</f>
        <v>#N/A</v>
      </c>
      <c r="E2368" s="126"/>
      <c r="F2368" s="185" t="e">
        <f>VLOOKUP(RTATimings[[#This Row],[Route Code]], TrueRouteCodes[], 2, FALSE)</f>
        <v>#N/A</v>
      </c>
      <c r="H2368" s="194" t="str">
        <f>REPLACE(SUBSTITUTE(SUBSTITUTE(SUBSTITUTE(SUBSTITUTE(SUBSTITUTE(TRIM(RTATimings[[#This Row],[Dep Txt]]), ": ",":"), "a.m", "AM",1), "p.m", "PM"),"  AM"," AM"),"  PM", " PM"), 9,100,"")</f>
        <v/>
      </c>
      <c r="I2368" s="195" t="e">
        <f>TIMEVALUE(RTATimings[[#This Row],[Dep Tm Txt]])</f>
        <v>#VALUE!</v>
      </c>
      <c r="N23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69" spans="1:14" x14ac:dyDescent="0.35">
      <c r="A2369" s="113"/>
      <c r="B2369" s="119"/>
      <c r="C2369" s="119"/>
      <c r="D2369" s="185" t="e">
        <f>IF(ISBLANK(RTATimings[[#This Row],[Vehicle No.]]), VLOOKUP(RTATimings[[#This Row],[Rotation Group]], Table9[#All], 4, FALSE), VLOOKUP(RTATimings[[#This Row],[Vehicle No.]], VehLicense,2,FALSE))</f>
        <v>#N/A</v>
      </c>
      <c r="E2369" s="126"/>
      <c r="F2369" s="185" t="e">
        <f>VLOOKUP(RTATimings[[#This Row],[Route Code]], TrueRouteCodes[], 2, FALSE)</f>
        <v>#N/A</v>
      </c>
      <c r="H2369" s="194" t="str">
        <f>REPLACE(SUBSTITUTE(SUBSTITUTE(SUBSTITUTE(SUBSTITUTE(SUBSTITUTE(TRIM(RTATimings[[#This Row],[Dep Txt]]), ": ",":"), "a.m", "AM",1), "p.m", "PM"),"  AM"," AM"),"  PM", " PM"), 9,100,"")</f>
        <v/>
      </c>
      <c r="I2369" s="195" t="e">
        <f>TIMEVALUE(RTATimings[[#This Row],[Dep Tm Txt]])</f>
        <v>#VALUE!</v>
      </c>
      <c r="N23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70" spans="1:14" x14ac:dyDescent="0.35">
      <c r="A2370" s="113"/>
      <c r="B2370" s="119"/>
      <c r="C2370" s="119"/>
      <c r="D2370" s="185" t="e">
        <f>IF(ISBLANK(RTATimings[[#This Row],[Vehicle No.]]), VLOOKUP(RTATimings[[#This Row],[Rotation Group]], Table9[#All], 4, FALSE), VLOOKUP(RTATimings[[#This Row],[Vehicle No.]], VehLicense,2,FALSE))</f>
        <v>#N/A</v>
      </c>
      <c r="E2370" s="126"/>
      <c r="F2370" s="185" t="e">
        <f>VLOOKUP(RTATimings[[#This Row],[Route Code]], TrueRouteCodes[], 2, FALSE)</f>
        <v>#N/A</v>
      </c>
      <c r="H2370" s="194" t="str">
        <f>REPLACE(SUBSTITUTE(SUBSTITUTE(SUBSTITUTE(SUBSTITUTE(SUBSTITUTE(TRIM(RTATimings[[#This Row],[Dep Txt]]), ": ",":"), "a.m", "AM",1), "p.m", "PM"),"  AM"," AM"),"  PM", " PM"), 9,100,"")</f>
        <v/>
      </c>
      <c r="I2370" s="195" t="e">
        <f>TIMEVALUE(RTATimings[[#This Row],[Dep Tm Txt]])</f>
        <v>#VALUE!</v>
      </c>
      <c r="N23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71" spans="1:14" x14ac:dyDescent="0.35">
      <c r="A2371" s="113"/>
      <c r="B2371" s="119"/>
      <c r="C2371" s="119"/>
      <c r="D2371" s="185" t="e">
        <f>IF(ISBLANK(RTATimings[[#This Row],[Vehicle No.]]), VLOOKUP(RTATimings[[#This Row],[Rotation Group]], Table9[#All], 4, FALSE), VLOOKUP(RTATimings[[#This Row],[Vehicle No.]], VehLicense,2,FALSE))</f>
        <v>#N/A</v>
      </c>
      <c r="E2371" s="126"/>
      <c r="F2371" s="185" t="e">
        <f>VLOOKUP(RTATimings[[#This Row],[Route Code]], TrueRouteCodes[], 2, FALSE)</f>
        <v>#N/A</v>
      </c>
      <c r="H2371" s="194" t="str">
        <f>REPLACE(SUBSTITUTE(SUBSTITUTE(SUBSTITUTE(SUBSTITUTE(SUBSTITUTE(TRIM(RTATimings[[#This Row],[Dep Txt]]), ": ",":"), "a.m", "AM",1), "p.m", "PM"),"  AM"," AM"),"  PM", " PM"), 9,100,"")</f>
        <v/>
      </c>
      <c r="I2371" s="195" t="e">
        <f>TIMEVALUE(RTATimings[[#This Row],[Dep Tm Txt]])</f>
        <v>#VALUE!</v>
      </c>
      <c r="N23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72" spans="1:14" x14ac:dyDescent="0.35">
      <c r="A2372" s="113"/>
      <c r="B2372" s="119"/>
      <c r="C2372" s="119"/>
      <c r="D2372" s="185" t="e">
        <f>IF(ISBLANK(RTATimings[[#This Row],[Vehicle No.]]), VLOOKUP(RTATimings[[#This Row],[Rotation Group]], Table9[#All], 4, FALSE), VLOOKUP(RTATimings[[#This Row],[Vehicle No.]], VehLicense,2,FALSE))</f>
        <v>#N/A</v>
      </c>
      <c r="E2372" s="126"/>
      <c r="F2372" s="185" t="e">
        <f>VLOOKUP(RTATimings[[#This Row],[Route Code]], TrueRouteCodes[], 2, FALSE)</f>
        <v>#N/A</v>
      </c>
      <c r="H2372" s="194" t="str">
        <f>REPLACE(SUBSTITUTE(SUBSTITUTE(SUBSTITUTE(SUBSTITUTE(SUBSTITUTE(TRIM(RTATimings[[#This Row],[Dep Txt]]), ": ",":"), "a.m", "AM",1), "p.m", "PM"),"  AM"," AM"),"  PM", " PM"), 9,100,"")</f>
        <v/>
      </c>
      <c r="I2372" s="195" t="e">
        <f>TIMEVALUE(RTATimings[[#This Row],[Dep Tm Txt]])</f>
        <v>#VALUE!</v>
      </c>
      <c r="N23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73" spans="1:14" x14ac:dyDescent="0.35">
      <c r="A2373" s="113"/>
      <c r="B2373" s="119"/>
      <c r="C2373" s="119"/>
      <c r="D2373" s="185" t="e">
        <f>IF(ISBLANK(RTATimings[[#This Row],[Vehicle No.]]), VLOOKUP(RTATimings[[#This Row],[Rotation Group]], Table9[#All], 4, FALSE), VLOOKUP(RTATimings[[#This Row],[Vehicle No.]], VehLicense,2,FALSE))</f>
        <v>#N/A</v>
      </c>
      <c r="E2373" s="126"/>
      <c r="F2373" s="185" t="e">
        <f>VLOOKUP(RTATimings[[#This Row],[Route Code]], TrueRouteCodes[], 2, FALSE)</f>
        <v>#N/A</v>
      </c>
      <c r="H2373" s="194" t="str">
        <f>REPLACE(SUBSTITUTE(SUBSTITUTE(SUBSTITUTE(SUBSTITUTE(SUBSTITUTE(TRIM(RTATimings[[#This Row],[Dep Txt]]), ": ",":"), "a.m", "AM",1), "p.m", "PM"),"  AM"," AM"),"  PM", " PM"), 9,100,"")</f>
        <v/>
      </c>
      <c r="I2373" s="195" t="e">
        <f>TIMEVALUE(RTATimings[[#This Row],[Dep Tm Txt]])</f>
        <v>#VALUE!</v>
      </c>
      <c r="N23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74" spans="1:14" x14ac:dyDescent="0.35">
      <c r="A2374" s="113"/>
      <c r="B2374" s="119"/>
      <c r="C2374" s="119"/>
      <c r="D2374" s="185" t="e">
        <f>IF(ISBLANK(RTATimings[[#This Row],[Vehicle No.]]), VLOOKUP(RTATimings[[#This Row],[Rotation Group]], Table9[#All], 4, FALSE), VLOOKUP(RTATimings[[#This Row],[Vehicle No.]], VehLicense,2,FALSE))</f>
        <v>#N/A</v>
      </c>
      <c r="E2374" s="126"/>
      <c r="F2374" s="185" t="e">
        <f>VLOOKUP(RTATimings[[#This Row],[Route Code]], TrueRouteCodes[], 2, FALSE)</f>
        <v>#N/A</v>
      </c>
      <c r="H2374" s="194" t="str">
        <f>REPLACE(SUBSTITUTE(SUBSTITUTE(SUBSTITUTE(SUBSTITUTE(SUBSTITUTE(TRIM(RTATimings[[#This Row],[Dep Txt]]), ": ",":"), "a.m", "AM",1), "p.m", "PM"),"  AM"," AM"),"  PM", " PM"), 9,100,"")</f>
        <v/>
      </c>
      <c r="I2374" s="195" t="e">
        <f>TIMEVALUE(RTATimings[[#This Row],[Dep Tm Txt]])</f>
        <v>#VALUE!</v>
      </c>
      <c r="N23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75" spans="1:14" x14ac:dyDescent="0.35">
      <c r="A2375" s="113"/>
      <c r="B2375" s="119"/>
      <c r="C2375" s="119"/>
      <c r="D2375" s="185" t="e">
        <f>IF(ISBLANK(RTATimings[[#This Row],[Vehicle No.]]), VLOOKUP(RTATimings[[#This Row],[Rotation Group]], Table9[#All], 4, FALSE), VLOOKUP(RTATimings[[#This Row],[Vehicle No.]], VehLicense,2,FALSE))</f>
        <v>#N/A</v>
      </c>
      <c r="E2375" s="126"/>
      <c r="F2375" s="185" t="e">
        <f>VLOOKUP(RTATimings[[#This Row],[Route Code]], TrueRouteCodes[], 2, FALSE)</f>
        <v>#N/A</v>
      </c>
      <c r="H2375" s="194" t="str">
        <f>REPLACE(SUBSTITUTE(SUBSTITUTE(SUBSTITUTE(SUBSTITUTE(SUBSTITUTE(TRIM(RTATimings[[#This Row],[Dep Txt]]), ": ",":"), "a.m", "AM",1), "p.m", "PM"),"  AM"," AM"),"  PM", " PM"), 9,100,"")</f>
        <v/>
      </c>
      <c r="I2375" s="195" t="e">
        <f>TIMEVALUE(RTATimings[[#This Row],[Dep Tm Txt]])</f>
        <v>#VALUE!</v>
      </c>
      <c r="N23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76" spans="1:14" x14ac:dyDescent="0.35">
      <c r="A2376" s="113"/>
      <c r="B2376" s="119"/>
      <c r="C2376" s="119"/>
      <c r="D2376" s="185" t="e">
        <f>IF(ISBLANK(RTATimings[[#This Row],[Vehicle No.]]), VLOOKUP(RTATimings[[#This Row],[Rotation Group]], Table9[#All], 4, FALSE), VLOOKUP(RTATimings[[#This Row],[Vehicle No.]], VehLicense,2,FALSE))</f>
        <v>#N/A</v>
      </c>
      <c r="E2376" s="126"/>
      <c r="F2376" s="185" t="e">
        <f>VLOOKUP(RTATimings[[#This Row],[Route Code]], TrueRouteCodes[], 2, FALSE)</f>
        <v>#N/A</v>
      </c>
      <c r="H2376" s="194" t="str">
        <f>REPLACE(SUBSTITUTE(SUBSTITUTE(SUBSTITUTE(SUBSTITUTE(SUBSTITUTE(TRIM(RTATimings[[#This Row],[Dep Txt]]), ": ",":"), "a.m", "AM",1), "p.m", "PM"),"  AM"," AM"),"  PM", " PM"), 9,100,"")</f>
        <v/>
      </c>
      <c r="I2376" s="195" t="e">
        <f>TIMEVALUE(RTATimings[[#This Row],[Dep Tm Txt]])</f>
        <v>#VALUE!</v>
      </c>
      <c r="N23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77" spans="1:14" x14ac:dyDescent="0.35">
      <c r="A2377" s="113"/>
      <c r="B2377" s="119"/>
      <c r="C2377" s="119"/>
      <c r="D2377" s="185" t="e">
        <f>IF(ISBLANK(RTATimings[[#This Row],[Vehicle No.]]), VLOOKUP(RTATimings[[#This Row],[Rotation Group]], Table9[#All], 4, FALSE), VLOOKUP(RTATimings[[#This Row],[Vehicle No.]], VehLicense,2,FALSE))</f>
        <v>#N/A</v>
      </c>
      <c r="E2377" s="126"/>
      <c r="F2377" s="185" t="e">
        <f>VLOOKUP(RTATimings[[#This Row],[Route Code]], TrueRouteCodes[], 2, FALSE)</f>
        <v>#N/A</v>
      </c>
      <c r="H2377" s="194" t="str">
        <f>REPLACE(SUBSTITUTE(SUBSTITUTE(SUBSTITUTE(SUBSTITUTE(SUBSTITUTE(TRIM(RTATimings[[#This Row],[Dep Txt]]), ": ",":"), "a.m", "AM",1), "p.m", "PM"),"  AM"," AM"),"  PM", " PM"), 9,100,"")</f>
        <v/>
      </c>
      <c r="I2377" s="195" t="e">
        <f>TIMEVALUE(RTATimings[[#This Row],[Dep Tm Txt]])</f>
        <v>#VALUE!</v>
      </c>
      <c r="N23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78" spans="1:14" x14ac:dyDescent="0.35">
      <c r="A2378" s="113"/>
      <c r="B2378" s="119"/>
      <c r="C2378" s="119"/>
      <c r="D2378" s="185" t="e">
        <f>IF(ISBLANK(RTATimings[[#This Row],[Vehicle No.]]), VLOOKUP(RTATimings[[#This Row],[Rotation Group]], Table9[#All], 4, FALSE), VLOOKUP(RTATimings[[#This Row],[Vehicle No.]], VehLicense,2,FALSE))</f>
        <v>#N/A</v>
      </c>
      <c r="E2378" s="126"/>
      <c r="F2378" s="185" t="e">
        <f>VLOOKUP(RTATimings[[#This Row],[Route Code]], TrueRouteCodes[], 2, FALSE)</f>
        <v>#N/A</v>
      </c>
      <c r="H2378" s="194" t="str">
        <f>REPLACE(SUBSTITUTE(SUBSTITUTE(SUBSTITUTE(SUBSTITUTE(SUBSTITUTE(TRIM(RTATimings[[#This Row],[Dep Txt]]), ": ",":"), "a.m", "AM",1), "p.m", "PM"),"  AM"," AM"),"  PM", " PM"), 9,100,"")</f>
        <v/>
      </c>
      <c r="I2378" s="195" t="e">
        <f>TIMEVALUE(RTATimings[[#This Row],[Dep Tm Txt]])</f>
        <v>#VALUE!</v>
      </c>
      <c r="N23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79" spans="1:14" x14ac:dyDescent="0.35">
      <c r="A2379" s="113"/>
      <c r="B2379" s="119"/>
      <c r="C2379" s="119"/>
      <c r="D2379" s="185" t="e">
        <f>IF(ISBLANK(RTATimings[[#This Row],[Vehicle No.]]), VLOOKUP(RTATimings[[#This Row],[Rotation Group]], Table9[#All], 4, FALSE), VLOOKUP(RTATimings[[#This Row],[Vehicle No.]], VehLicense,2,FALSE))</f>
        <v>#N/A</v>
      </c>
      <c r="E2379" s="126"/>
      <c r="F2379" s="185" t="e">
        <f>VLOOKUP(RTATimings[[#This Row],[Route Code]], TrueRouteCodes[], 2, FALSE)</f>
        <v>#N/A</v>
      </c>
      <c r="H2379" s="194" t="str">
        <f>REPLACE(SUBSTITUTE(SUBSTITUTE(SUBSTITUTE(SUBSTITUTE(SUBSTITUTE(TRIM(RTATimings[[#This Row],[Dep Txt]]), ": ",":"), "a.m", "AM",1), "p.m", "PM"),"  AM"," AM"),"  PM", " PM"), 9,100,"")</f>
        <v/>
      </c>
      <c r="I2379" s="195" t="e">
        <f>TIMEVALUE(RTATimings[[#This Row],[Dep Tm Txt]])</f>
        <v>#VALUE!</v>
      </c>
      <c r="N23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80" spans="1:14" x14ac:dyDescent="0.35">
      <c r="A2380" s="113"/>
      <c r="B2380" s="119"/>
      <c r="C2380" s="119"/>
      <c r="D2380" s="185" t="e">
        <f>IF(ISBLANK(RTATimings[[#This Row],[Vehicle No.]]), VLOOKUP(RTATimings[[#This Row],[Rotation Group]], Table9[#All], 4, FALSE), VLOOKUP(RTATimings[[#This Row],[Vehicle No.]], VehLicense,2,FALSE))</f>
        <v>#N/A</v>
      </c>
      <c r="E2380" s="126"/>
      <c r="F2380" s="185" t="e">
        <f>VLOOKUP(RTATimings[[#This Row],[Route Code]], TrueRouteCodes[], 2, FALSE)</f>
        <v>#N/A</v>
      </c>
      <c r="H2380" s="194" t="str">
        <f>REPLACE(SUBSTITUTE(SUBSTITUTE(SUBSTITUTE(SUBSTITUTE(SUBSTITUTE(TRIM(RTATimings[[#This Row],[Dep Txt]]), ": ",":"), "a.m", "AM",1), "p.m", "PM"),"  AM"," AM"),"  PM", " PM"), 9,100,"")</f>
        <v/>
      </c>
      <c r="I2380" s="195" t="e">
        <f>TIMEVALUE(RTATimings[[#This Row],[Dep Tm Txt]])</f>
        <v>#VALUE!</v>
      </c>
      <c r="N23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81" spans="1:14" x14ac:dyDescent="0.35">
      <c r="A2381" s="113"/>
      <c r="B2381" s="119"/>
      <c r="C2381" s="119"/>
      <c r="D2381" s="185" t="e">
        <f>IF(ISBLANK(RTATimings[[#This Row],[Vehicle No.]]), VLOOKUP(RTATimings[[#This Row],[Rotation Group]], Table9[#All], 4, FALSE), VLOOKUP(RTATimings[[#This Row],[Vehicle No.]], VehLicense,2,FALSE))</f>
        <v>#N/A</v>
      </c>
      <c r="E2381" s="126"/>
      <c r="F2381" s="185" t="e">
        <f>VLOOKUP(RTATimings[[#This Row],[Route Code]], TrueRouteCodes[], 2, FALSE)</f>
        <v>#N/A</v>
      </c>
      <c r="H2381" s="194" t="str">
        <f>REPLACE(SUBSTITUTE(SUBSTITUTE(SUBSTITUTE(SUBSTITUTE(SUBSTITUTE(TRIM(RTATimings[[#This Row],[Dep Txt]]), ": ",":"), "a.m", "AM",1), "p.m", "PM"),"  AM"," AM"),"  PM", " PM"), 9,100,"")</f>
        <v/>
      </c>
      <c r="I2381" s="195" t="e">
        <f>TIMEVALUE(RTATimings[[#This Row],[Dep Tm Txt]])</f>
        <v>#VALUE!</v>
      </c>
      <c r="N23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82" spans="1:14" x14ac:dyDescent="0.35">
      <c r="A2382" s="113"/>
      <c r="B2382" s="119"/>
      <c r="C2382" s="119"/>
      <c r="D2382" s="185" t="e">
        <f>IF(ISBLANK(RTATimings[[#This Row],[Vehicle No.]]), VLOOKUP(RTATimings[[#This Row],[Rotation Group]], Table9[#All], 4, FALSE), VLOOKUP(RTATimings[[#This Row],[Vehicle No.]], VehLicense,2,FALSE))</f>
        <v>#N/A</v>
      </c>
      <c r="E2382" s="126"/>
      <c r="F2382" s="185" t="e">
        <f>VLOOKUP(RTATimings[[#This Row],[Route Code]], TrueRouteCodes[], 2, FALSE)</f>
        <v>#N/A</v>
      </c>
      <c r="H2382" s="194" t="str">
        <f>REPLACE(SUBSTITUTE(SUBSTITUTE(SUBSTITUTE(SUBSTITUTE(SUBSTITUTE(TRIM(RTATimings[[#This Row],[Dep Txt]]), ": ",":"), "a.m", "AM",1), "p.m", "PM"),"  AM"," AM"),"  PM", " PM"), 9,100,"")</f>
        <v/>
      </c>
      <c r="I2382" s="195" t="e">
        <f>TIMEVALUE(RTATimings[[#This Row],[Dep Tm Txt]])</f>
        <v>#VALUE!</v>
      </c>
      <c r="N23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83" spans="1:14" x14ac:dyDescent="0.35">
      <c r="A2383" s="113"/>
      <c r="B2383" s="119"/>
      <c r="C2383" s="119"/>
      <c r="D2383" s="185" t="e">
        <f>IF(ISBLANK(RTATimings[[#This Row],[Vehicle No.]]), VLOOKUP(RTATimings[[#This Row],[Rotation Group]], Table9[#All], 4, FALSE), VLOOKUP(RTATimings[[#This Row],[Vehicle No.]], VehLicense,2,FALSE))</f>
        <v>#N/A</v>
      </c>
      <c r="E2383" s="126"/>
      <c r="F2383" s="185" t="e">
        <f>VLOOKUP(RTATimings[[#This Row],[Route Code]], TrueRouteCodes[], 2, FALSE)</f>
        <v>#N/A</v>
      </c>
      <c r="H2383" s="194" t="str">
        <f>REPLACE(SUBSTITUTE(SUBSTITUTE(SUBSTITUTE(SUBSTITUTE(SUBSTITUTE(TRIM(RTATimings[[#This Row],[Dep Txt]]), ": ",":"), "a.m", "AM",1), "p.m", "PM"),"  AM"," AM"),"  PM", " PM"), 9,100,"")</f>
        <v/>
      </c>
      <c r="I2383" s="195" t="e">
        <f>TIMEVALUE(RTATimings[[#This Row],[Dep Tm Txt]])</f>
        <v>#VALUE!</v>
      </c>
      <c r="N23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84" spans="1:14" x14ac:dyDescent="0.35">
      <c r="A2384" s="113"/>
      <c r="B2384" s="119"/>
      <c r="C2384" s="119"/>
      <c r="D2384" s="185" t="e">
        <f>IF(ISBLANK(RTATimings[[#This Row],[Vehicle No.]]), VLOOKUP(RTATimings[[#This Row],[Rotation Group]], Table9[#All], 4, FALSE), VLOOKUP(RTATimings[[#This Row],[Vehicle No.]], VehLicense,2,FALSE))</f>
        <v>#N/A</v>
      </c>
      <c r="E2384" s="126"/>
      <c r="F2384" s="185" t="e">
        <f>VLOOKUP(RTATimings[[#This Row],[Route Code]], TrueRouteCodes[], 2, FALSE)</f>
        <v>#N/A</v>
      </c>
      <c r="H2384" s="194" t="str">
        <f>REPLACE(SUBSTITUTE(SUBSTITUTE(SUBSTITUTE(SUBSTITUTE(SUBSTITUTE(TRIM(RTATimings[[#This Row],[Dep Txt]]), ": ",":"), "a.m", "AM",1), "p.m", "PM"),"  AM"," AM"),"  PM", " PM"), 9,100,"")</f>
        <v/>
      </c>
      <c r="I2384" s="195" t="e">
        <f>TIMEVALUE(RTATimings[[#This Row],[Dep Tm Txt]])</f>
        <v>#VALUE!</v>
      </c>
      <c r="N23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85" spans="1:14" x14ac:dyDescent="0.35">
      <c r="A2385" s="113"/>
      <c r="B2385" s="119"/>
      <c r="C2385" s="119"/>
      <c r="D2385" s="185" t="e">
        <f>IF(ISBLANK(RTATimings[[#This Row],[Vehicle No.]]), VLOOKUP(RTATimings[[#This Row],[Rotation Group]], Table9[#All], 4, FALSE), VLOOKUP(RTATimings[[#This Row],[Vehicle No.]], VehLicense,2,FALSE))</f>
        <v>#N/A</v>
      </c>
      <c r="E2385" s="126"/>
      <c r="F2385" s="185" t="e">
        <f>VLOOKUP(RTATimings[[#This Row],[Route Code]], TrueRouteCodes[], 2, FALSE)</f>
        <v>#N/A</v>
      </c>
      <c r="H2385" s="194" t="str">
        <f>REPLACE(SUBSTITUTE(SUBSTITUTE(SUBSTITUTE(SUBSTITUTE(SUBSTITUTE(TRIM(RTATimings[[#This Row],[Dep Txt]]), ": ",":"), "a.m", "AM",1), "p.m", "PM"),"  AM"," AM"),"  PM", " PM"), 9,100,"")</f>
        <v/>
      </c>
      <c r="I2385" s="195" t="e">
        <f>TIMEVALUE(RTATimings[[#This Row],[Dep Tm Txt]])</f>
        <v>#VALUE!</v>
      </c>
      <c r="N23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86" spans="1:14" x14ac:dyDescent="0.35">
      <c r="A2386" s="113"/>
      <c r="B2386" s="119"/>
      <c r="C2386" s="119"/>
      <c r="D2386" s="185" t="e">
        <f>IF(ISBLANK(RTATimings[[#This Row],[Vehicle No.]]), VLOOKUP(RTATimings[[#This Row],[Rotation Group]], Table9[#All], 4, FALSE), VLOOKUP(RTATimings[[#This Row],[Vehicle No.]], VehLicense,2,FALSE))</f>
        <v>#N/A</v>
      </c>
      <c r="E2386" s="126"/>
      <c r="F2386" s="185" t="e">
        <f>VLOOKUP(RTATimings[[#This Row],[Route Code]], TrueRouteCodes[], 2, FALSE)</f>
        <v>#N/A</v>
      </c>
      <c r="H2386" s="194" t="str">
        <f>REPLACE(SUBSTITUTE(SUBSTITUTE(SUBSTITUTE(SUBSTITUTE(SUBSTITUTE(TRIM(RTATimings[[#This Row],[Dep Txt]]), ": ",":"), "a.m", "AM",1), "p.m", "PM"),"  AM"," AM"),"  PM", " PM"), 9,100,"")</f>
        <v/>
      </c>
      <c r="I2386" s="195" t="e">
        <f>TIMEVALUE(RTATimings[[#This Row],[Dep Tm Txt]])</f>
        <v>#VALUE!</v>
      </c>
      <c r="N23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87" spans="1:14" x14ac:dyDescent="0.35">
      <c r="A2387" s="113"/>
      <c r="B2387" s="119"/>
      <c r="C2387" s="119"/>
      <c r="D2387" s="185" t="e">
        <f>IF(ISBLANK(RTATimings[[#This Row],[Vehicle No.]]), VLOOKUP(RTATimings[[#This Row],[Rotation Group]], Table9[#All], 4, FALSE), VLOOKUP(RTATimings[[#This Row],[Vehicle No.]], VehLicense,2,FALSE))</f>
        <v>#N/A</v>
      </c>
      <c r="E2387" s="126"/>
      <c r="F2387" s="185" t="e">
        <f>VLOOKUP(RTATimings[[#This Row],[Route Code]], TrueRouteCodes[], 2, FALSE)</f>
        <v>#N/A</v>
      </c>
      <c r="H2387" s="194" t="str">
        <f>REPLACE(SUBSTITUTE(SUBSTITUTE(SUBSTITUTE(SUBSTITUTE(SUBSTITUTE(TRIM(RTATimings[[#This Row],[Dep Txt]]), ": ",":"), "a.m", "AM",1), "p.m", "PM"),"  AM"," AM"),"  PM", " PM"), 9,100,"")</f>
        <v/>
      </c>
      <c r="I2387" s="195" t="e">
        <f>TIMEVALUE(RTATimings[[#This Row],[Dep Tm Txt]])</f>
        <v>#VALUE!</v>
      </c>
      <c r="N23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88" spans="1:14" x14ac:dyDescent="0.35">
      <c r="A2388" s="113"/>
      <c r="B2388" s="119"/>
      <c r="C2388" s="119"/>
      <c r="D2388" s="185" t="e">
        <f>IF(ISBLANK(RTATimings[[#This Row],[Vehicle No.]]), VLOOKUP(RTATimings[[#This Row],[Rotation Group]], Table9[#All], 4, FALSE), VLOOKUP(RTATimings[[#This Row],[Vehicle No.]], VehLicense,2,FALSE))</f>
        <v>#N/A</v>
      </c>
      <c r="E2388" s="126"/>
      <c r="F2388" s="185" t="e">
        <f>VLOOKUP(RTATimings[[#This Row],[Route Code]], TrueRouteCodes[], 2, FALSE)</f>
        <v>#N/A</v>
      </c>
      <c r="H2388" s="194" t="str">
        <f>REPLACE(SUBSTITUTE(SUBSTITUTE(SUBSTITUTE(SUBSTITUTE(SUBSTITUTE(TRIM(RTATimings[[#This Row],[Dep Txt]]), ": ",":"), "a.m", "AM",1), "p.m", "PM"),"  AM"," AM"),"  PM", " PM"), 9,100,"")</f>
        <v/>
      </c>
      <c r="I2388" s="195" t="e">
        <f>TIMEVALUE(RTATimings[[#This Row],[Dep Tm Txt]])</f>
        <v>#VALUE!</v>
      </c>
      <c r="N23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89" spans="1:14" x14ac:dyDescent="0.35">
      <c r="A2389" s="113"/>
      <c r="B2389" s="119"/>
      <c r="C2389" s="119"/>
      <c r="D2389" s="185" t="e">
        <f>IF(ISBLANK(RTATimings[[#This Row],[Vehicle No.]]), VLOOKUP(RTATimings[[#This Row],[Rotation Group]], Table9[#All], 4, FALSE), VLOOKUP(RTATimings[[#This Row],[Vehicle No.]], VehLicense,2,FALSE))</f>
        <v>#N/A</v>
      </c>
      <c r="E2389" s="126"/>
      <c r="F2389" s="185" t="e">
        <f>VLOOKUP(RTATimings[[#This Row],[Route Code]], TrueRouteCodes[], 2, FALSE)</f>
        <v>#N/A</v>
      </c>
      <c r="H2389" s="194" t="str">
        <f>REPLACE(SUBSTITUTE(SUBSTITUTE(SUBSTITUTE(SUBSTITUTE(SUBSTITUTE(TRIM(RTATimings[[#This Row],[Dep Txt]]), ": ",":"), "a.m", "AM",1), "p.m", "PM"),"  AM"," AM"),"  PM", " PM"), 9,100,"")</f>
        <v/>
      </c>
      <c r="I2389" s="195" t="e">
        <f>TIMEVALUE(RTATimings[[#This Row],[Dep Tm Txt]])</f>
        <v>#VALUE!</v>
      </c>
      <c r="N23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90" spans="1:14" x14ac:dyDescent="0.35">
      <c r="A2390" s="113"/>
      <c r="B2390" s="119"/>
      <c r="C2390" s="119"/>
      <c r="D2390" s="185" t="e">
        <f>IF(ISBLANK(RTATimings[[#This Row],[Vehicle No.]]), VLOOKUP(RTATimings[[#This Row],[Rotation Group]], Table9[#All], 4, FALSE), VLOOKUP(RTATimings[[#This Row],[Vehicle No.]], VehLicense,2,FALSE))</f>
        <v>#N/A</v>
      </c>
      <c r="E2390" s="126"/>
      <c r="F2390" s="185" t="e">
        <f>VLOOKUP(RTATimings[[#This Row],[Route Code]], TrueRouteCodes[], 2, FALSE)</f>
        <v>#N/A</v>
      </c>
      <c r="H2390" s="194" t="str">
        <f>REPLACE(SUBSTITUTE(SUBSTITUTE(SUBSTITUTE(SUBSTITUTE(SUBSTITUTE(TRIM(RTATimings[[#This Row],[Dep Txt]]), ": ",":"), "a.m", "AM",1), "p.m", "PM"),"  AM"," AM"),"  PM", " PM"), 9,100,"")</f>
        <v/>
      </c>
      <c r="I2390" s="195" t="e">
        <f>TIMEVALUE(RTATimings[[#This Row],[Dep Tm Txt]])</f>
        <v>#VALUE!</v>
      </c>
      <c r="N23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91" spans="1:14" x14ac:dyDescent="0.35">
      <c r="A2391" s="113"/>
      <c r="B2391" s="119"/>
      <c r="C2391" s="119"/>
      <c r="D2391" s="185" t="e">
        <f>IF(ISBLANK(RTATimings[[#This Row],[Vehicle No.]]), VLOOKUP(RTATimings[[#This Row],[Rotation Group]], Table9[#All], 4, FALSE), VLOOKUP(RTATimings[[#This Row],[Vehicle No.]], VehLicense,2,FALSE))</f>
        <v>#N/A</v>
      </c>
      <c r="E2391" s="126"/>
      <c r="F2391" s="185" t="e">
        <f>VLOOKUP(RTATimings[[#This Row],[Route Code]], TrueRouteCodes[], 2, FALSE)</f>
        <v>#N/A</v>
      </c>
      <c r="H2391" s="194" t="str">
        <f>REPLACE(SUBSTITUTE(SUBSTITUTE(SUBSTITUTE(SUBSTITUTE(SUBSTITUTE(TRIM(RTATimings[[#This Row],[Dep Txt]]), ": ",":"), "a.m", "AM",1), "p.m", "PM"),"  AM"," AM"),"  PM", " PM"), 9,100,"")</f>
        <v/>
      </c>
      <c r="I2391" s="195" t="e">
        <f>TIMEVALUE(RTATimings[[#This Row],[Dep Tm Txt]])</f>
        <v>#VALUE!</v>
      </c>
      <c r="N23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92" spans="1:14" x14ac:dyDescent="0.35">
      <c r="A2392" s="113"/>
      <c r="B2392" s="119"/>
      <c r="C2392" s="119"/>
      <c r="D2392" s="185" t="e">
        <f>IF(ISBLANK(RTATimings[[#This Row],[Vehicle No.]]), VLOOKUP(RTATimings[[#This Row],[Rotation Group]], Table9[#All], 4, FALSE), VLOOKUP(RTATimings[[#This Row],[Vehicle No.]], VehLicense,2,FALSE))</f>
        <v>#N/A</v>
      </c>
      <c r="E2392" s="126"/>
      <c r="F2392" s="185" t="e">
        <f>VLOOKUP(RTATimings[[#This Row],[Route Code]], TrueRouteCodes[], 2, FALSE)</f>
        <v>#N/A</v>
      </c>
      <c r="H2392" s="194" t="str">
        <f>REPLACE(SUBSTITUTE(SUBSTITUTE(SUBSTITUTE(SUBSTITUTE(SUBSTITUTE(TRIM(RTATimings[[#This Row],[Dep Txt]]), ": ",":"), "a.m", "AM",1), "p.m", "PM"),"  AM"," AM"),"  PM", " PM"), 9,100,"")</f>
        <v/>
      </c>
      <c r="I2392" s="195" t="e">
        <f>TIMEVALUE(RTATimings[[#This Row],[Dep Tm Txt]])</f>
        <v>#VALUE!</v>
      </c>
      <c r="N23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93" spans="1:14" x14ac:dyDescent="0.35">
      <c r="A2393" s="113"/>
      <c r="B2393" s="119"/>
      <c r="C2393" s="119"/>
      <c r="D2393" s="185" t="e">
        <f>IF(ISBLANK(RTATimings[[#This Row],[Vehicle No.]]), VLOOKUP(RTATimings[[#This Row],[Rotation Group]], Table9[#All], 4, FALSE), VLOOKUP(RTATimings[[#This Row],[Vehicle No.]], VehLicense,2,FALSE))</f>
        <v>#N/A</v>
      </c>
      <c r="E2393" s="126"/>
      <c r="F2393" s="185" t="e">
        <f>VLOOKUP(RTATimings[[#This Row],[Route Code]], TrueRouteCodes[], 2, FALSE)</f>
        <v>#N/A</v>
      </c>
      <c r="H2393" s="194" t="str">
        <f>REPLACE(SUBSTITUTE(SUBSTITUTE(SUBSTITUTE(SUBSTITUTE(SUBSTITUTE(TRIM(RTATimings[[#This Row],[Dep Txt]]), ": ",":"), "a.m", "AM",1), "p.m", "PM"),"  AM"," AM"),"  PM", " PM"), 9,100,"")</f>
        <v/>
      </c>
      <c r="I2393" s="195" t="e">
        <f>TIMEVALUE(RTATimings[[#This Row],[Dep Tm Txt]])</f>
        <v>#VALUE!</v>
      </c>
      <c r="N23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94" spans="1:14" x14ac:dyDescent="0.35">
      <c r="A2394" s="113"/>
      <c r="B2394" s="119"/>
      <c r="C2394" s="119"/>
      <c r="D2394" s="185" t="e">
        <f>IF(ISBLANK(RTATimings[[#This Row],[Vehicle No.]]), VLOOKUP(RTATimings[[#This Row],[Rotation Group]], Table9[#All], 4, FALSE), VLOOKUP(RTATimings[[#This Row],[Vehicle No.]], VehLicense,2,FALSE))</f>
        <v>#N/A</v>
      </c>
      <c r="E2394" s="126"/>
      <c r="F2394" s="185" t="e">
        <f>VLOOKUP(RTATimings[[#This Row],[Route Code]], TrueRouteCodes[], 2, FALSE)</f>
        <v>#N/A</v>
      </c>
      <c r="H2394" s="194" t="str">
        <f>REPLACE(SUBSTITUTE(SUBSTITUTE(SUBSTITUTE(SUBSTITUTE(SUBSTITUTE(TRIM(RTATimings[[#This Row],[Dep Txt]]), ": ",":"), "a.m", "AM",1), "p.m", "PM"),"  AM"," AM"),"  PM", " PM"), 9,100,"")</f>
        <v/>
      </c>
      <c r="I2394" s="195" t="e">
        <f>TIMEVALUE(RTATimings[[#This Row],[Dep Tm Txt]])</f>
        <v>#VALUE!</v>
      </c>
      <c r="N23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95" spans="1:14" x14ac:dyDescent="0.35">
      <c r="A2395" s="113"/>
      <c r="B2395" s="119"/>
      <c r="C2395" s="119"/>
      <c r="D2395" s="185" t="e">
        <f>IF(ISBLANK(RTATimings[[#This Row],[Vehicle No.]]), VLOOKUP(RTATimings[[#This Row],[Rotation Group]], Table9[#All], 4, FALSE), VLOOKUP(RTATimings[[#This Row],[Vehicle No.]], VehLicense,2,FALSE))</f>
        <v>#N/A</v>
      </c>
      <c r="E2395" s="126"/>
      <c r="F2395" s="185" t="e">
        <f>VLOOKUP(RTATimings[[#This Row],[Route Code]], TrueRouteCodes[], 2, FALSE)</f>
        <v>#N/A</v>
      </c>
      <c r="H2395" s="194" t="str">
        <f>REPLACE(SUBSTITUTE(SUBSTITUTE(SUBSTITUTE(SUBSTITUTE(SUBSTITUTE(TRIM(RTATimings[[#This Row],[Dep Txt]]), ": ",":"), "a.m", "AM",1), "p.m", "PM"),"  AM"," AM"),"  PM", " PM"), 9,100,"")</f>
        <v/>
      </c>
      <c r="I2395" s="195" t="e">
        <f>TIMEVALUE(RTATimings[[#This Row],[Dep Tm Txt]])</f>
        <v>#VALUE!</v>
      </c>
      <c r="N23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96" spans="1:14" x14ac:dyDescent="0.35">
      <c r="A2396" s="113"/>
      <c r="B2396" s="119"/>
      <c r="C2396" s="119"/>
      <c r="D2396" s="185" t="e">
        <f>IF(ISBLANK(RTATimings[[#This Row],[Vehicle No.]]), VLOOKUP(RTATimings[[#This Row],[Rotation Group]], Table9[#All], 4, FALSE), VLOOKUP(RTATimings[[#This Row],[Vehicle No.]], VehLicense,2,FALSE))</f>
        <v>#N/A</v>
      </c>
      <c r="E2396" s="126"/>
      <c r="F2396" s="185" t="e">
        <f>VLOOKUP(RTATimings[[#This Row],[Route Code]], TrueRouteCodes[], 2, FALSE)</f>
        <v>#N/A</v>
      </c>
      <c r="H2396" s="194" t="str">
        <f>REPLACE(SUBSTITUTE(SUBSTITUTE(SUBSTITUTE(SUBSTITUTE(SUBSTITUTE(TRIM(RTATimings[[#This Row],[Dep Txt]]), ": ",":"), "a.m", "AM",1), "p.m", "PM"),"  AM"," AM"),"  PM", " PM"), 9,100,"")</f>
        <v/>
      </c>
      <c r="I2396" s="195" t="e">
        <f>TIMEVALUE(RTATimings[[#This Row],[Dep Tm Txt]])</f>
        <v>#VALUE!</v>
      </c>
      <c r="N23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97" spans="1:14" x14ac:dyDescent="0.35">
      <c r="A2397" s="113"/>
      <c r="B2397" s="119"/>
      <c r="C2397" s="119"/>
      <c r="D2397" s="185" t="e">
        <f>IF(ISBLANK(RTATimings[[#This Row],[Vehicle No.]]), VLOOKUP(RTATimings[[#This Row],[Rotation Group]], Table9[#All], 4, FALSE), VLOOKUP(RTATimings[[#This Row],[Vehicle No.]], VehLicense,2,FALSE))</f>
        <v>#N/A</v>
      </c>
      <c r="E2397" s="126"/>
      <c r="F2397" s="185" t="e">
        <f>VLOOKUP(RTATimings[[#This Row],[Route Code]], TrueRouteCodes[], 2, FALSE)</f>
        <v>#N/A</v>
      </c>
      <c r="H2397" s="194" t="str">
        <f>REPLACE(SUBSTITUTE(SUBSTITUTE(SUBSTITUTE(SUBSTITUTE(SUBSTITUTE(TRIM(RTATimings[[#This Row],[Dep Txt]]), ": ",":"), "a.m", "AM",1), "p.m", "PM"),"  AM"," AM"),"  PM", " PM"), 9,100,"")</f>
        <v/>
      </c>
      <c r="I2397" s="195" t="e">
        <f>TIMEVALUE(RTATimings[[#This Row],[Dep Tm Txt]])</f>
        <v>#VALUE!</v>
      </c>
      <c r="N23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98" spans="1:14" x14ac:dyDescent="0.35">
      <c r="A2398" s="113"/>
      <c r="B2398" s="119"/>
      <c r="C2398" s="119"/>
      <c r="D2398" s="185" t="e">
        <f>IF(ISBLANK(RTATimings[[#This Row],[Vehicle No.]]), VLOOKUP(RTATimings[[#This Row],[Rotation Group]], Table9[#All], 4, FALSE), VLOOKUP(RTATimings[[#This Row],[Vehicle No.]], VehLicense,2,FALSE))</f>
        <v>#N/A</v>
      </c>
      <c r="E2398" s="126"/>
      <c r="F2398" s="185" t="e">
        <f>VLOOKUP(RTATimings[[#This Row],[Route Code]], TrueRouteCodes[], 2, FALSE)</f>
        <v>#N/A</v>
      </c>
      <c r="H2398" s="194" t="str">
        <f>REPLACE(SUBSTITUTE(SUBSTITUTE(SUBSTITUTE(SUBSTITUTE(SUBSTITUTE(TRIM(RTATimings[[#This Row],[Dep Txt]]), ": ",":"), "a.m", "AM",1), "p.m", "PM"),"  AM"," AM"),"  PM", " PM"), 9,100,"")</f>
        <v/>
      </c>
      <c r="I2398" s="195" t="e">
        <f>TIMEVALUE(RTATimings[[#This Row],[Dep Tm Txt]])</f>
        <v>#VALUE!</v>
      </c>
      <c r="N23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399" spans="1:14" x14ac:dyDescent="0.35">
      <c r="A2399" s="113"/>
      <c r="B2399" s="119"/>
      <c r="C2399" s="119"/>
      <c r="D2399" s="185" t="e">
        <f>IF(ISBLANK(RTATimings[[#This Row],[Vehicle No.]]), VLOOKUP(RTATimings[[#This Row],[Rotation Group]], Table9[#All], 4, FALSE), VLOOKUP(RTATimings[[#This Row],[Vehicle No.]], VehLicense,2,FALSE))</f>
        <v>#N/A</v>
      </c>
      <c r="E2399" s="126"/>
      <c r="F2399" s="185" t="e">
        <f>VLOOKUP(RTATimings[[#This Row],[Route Code]], TrueRouteCodes[], 2, FALSE)</f>
        <v>#N/A</v>
      </c>
      <c r="H2399" s="194" t="str">
        <f>REPLACE(SUBSTITUTE(SUBSTITUTE(SUBSTITUTE(SUBSTITUTE(SUBSTITUTE(TRIM(RTATimings[[#This Row],[Dep Txt]]), ": ",":"), "a.m", "AM",1), "p.m", "PM"),"  AM"," AM"),"  PM", " PM"), 9,100,"")</f>
        <v/>
      </c>
      <c r="I2399" s="195" t="e">
        <f>TIMEVALUE(RTATimings[[#This Row],[Dep Tm Txt]])</f>
        <v>#VALUE!</v>
      </c>
      <c r="N23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00" spans="1:14" x14ac:dyDescent="0.35">
      <c r="A2400" s="113"/>
      <c r="B2400" s="119"/>
      <c r="C2400" s="119"/>
      <c r="D2400" s="185" t="e">
        <f>IF(ISBLANK(RTATimings[[#This Row],[Vehicle No.]]), VLOOKUP(RTATimings[[#This Row],[Rotation Group]], Table9[#All], 4, FALSE), VLOOKUP(RTATimings[[#This Row],[Vehicle No.]], VehLicense,2,FALSE))</f>
        <v>#N/A</v>
      </c>
      <c r="E2400" s="126"/>
      <c r="F2400" s="185" t="e">
        <f>VLOOKUP(RTATimings[[#This Row],[Route Code]], TrueRouteCodes[], 2, FALSE)</f>
        <v>#N/A</v>
      </c>
      <c r="H2400" s="194" t="str">
        <f>REPLACE(SUBSTITUTE(SUBSTITUTE(SUBSTITUTE(SUBSTITUTE(SUBSTITUTE(TRIM(RTATimings[[#This Row],[Dep Txt]]), ": ",":"), "a.m", "AM",1), "p.m", "PM"),"  AM"," AM"),"  PM", " PM"), 9,100,"")</f>
        <v/>
      </c>
      <c r="I2400" s="195" t="e">
        <f>TIMEVALUE(RTATimings[[#This Row],[Dep Tm Txt]])</f>
        <v>#VALUE!</v>
      </c>
      <c r="N24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01" spans="1:14" x14ac:dyDescent="0.35">
      <c r="A2401" s="113"/>
      <c r="B2401" s="119"/>
      <c r="C2401" s="119"/>
      <c r="D2401" s="185" t="e">
        <f>IF(ISBLANK(RTATimings[[#This Row],[Vehicle No.]]), VLOOKUP(RTATimings[[#This Row],[Rotation Group]], Table9[#All], 4, FALSE), VLOOKUP(RTATimings[[#This Row],[Vehicle No.]], VehLicense,2,FALSE))</f>
        <v>#N/A</v>
      </c>
      <c r="E2401" s="126"/>
      <c r="F2401" s="185" t="e">
        <f>VLOOKUP(RTATimings[[#This Row],[Route Code]], TrueRouteCodes[], 2, FALSE)</f>
        <v>#N/A</v>
      </c>
      <c r="H2401" s="194" t="str">
        <f>REPLACE(SUBSTITUTE(SUBSTITUTE(SUBSTITUTE(SUBSTITUTE(SUBSTITUTE(TRIM(RTATimings[[#This Row],[Dep Txt]]), ": ",":"), "a.m", "AM",1), "p.m", "PM"),"  AM"," AM"),"  PM", " PM"), 9,100,"")</f>
        <v/>
      </c>
      <c r="I2401" s="195" t="e">
        <f>TIMEVALUE(RTATimings[[#This Row],[Dep Tm Txt]])</f>
        <v>#VALUE!</v>
      </c>
      <c r="N24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02" spans="1:14" x14ac:dyDescent="0.35">
      <c r="A2402" s="113"/>
      <c r="B2402" s="119"/>
      <c r="C2402" s="119"/>
      <c r="D2402" s="185" t="e">
        <f>IF(ISBLANK(RTATimings[[#This Row],[Vehicle No.]]), VLOOKUP(RTATimings[[#This Row],[Rotation Group]], Table9[#All], 4, FALSE), VLOOKUP(RTATimings[[#This Row],[Vehicle No.]], VehLicense,2,FALSE))</f>
        <v>#N/A</v>
      </c>
      <c r="E2402" s="126"/>
      <c r="F2402" s="185" t="e">
        <f>VLOOKUP(RTATimings[[#This Row],[Route Code]], TrueRouteCodes[], 2, FALSE)</f>
        <v>#N/A</v>
      </c>
      <c r="H2402" s="194" t="str">
        <f>REPLACE(SUBSTITUTE(SUBSTITUTE(SUBSTITUTE(SUBSTITUTE(SUBSTITUTE(TRIM(RTATimings[[#This Row],[Dep Txt]]), ": ",":"), "a.m", "AM",1), "p.m", "PM"),"  AM"," AM"),"  PM", " PM"), 9,100,"")</f>
        <v/>
      </c>
      <c r="I2402" s="195" t="e">
        <f>TIMEVALUE(RTATimings[[#This Row],[Dep Tm Txt]])</f>
        <v>#VALUE!</v>
      </c>
      <c r="N24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03" spans="1:14" x14ac:dyDescent="0.35">
      <c r="A2403" s="113"/>
      <c r="B2403" s="119"/>
      <c r="C2403" s="119"/>
      <c r="D2403" s="185" t="e">
        <f>IF(ISBLANK(RTATimings[[#This Row],[Vehicle No.]]), VLOOKUP(RTATimings[[#This Row],[Rotation Group]], Table9[#All], 4, FALSE), VLOOKUP(RTATimings[[#This Row],[Vehicle No.]], VehLicense,2,FALSE))</f>
        <v>#N/A</v>
      </c>
      <c r="E2403" s="126"/>
      <c r="F2403" s="185" t="e">
        <f>VLOOKUP(RTATimings[[#This Row],[Route Code]], TrueRouteCodes[], 2, FALSE)</f>
        <v>#N/A</v>
      </c>
      <c r="H2403" s="194" t="str">
        <f>REPLACE(SUBSTITUTE(SUBSTITUTE(SUBSTITUTE(SUBSTITUTE(SUBSTITUTE(TRIM(RTATimings[[#This Row],[Dep Txt]]), ": ",":"), "a.m", "AM",1), "p.m", "PM"),"  AM"," AM"),"  PM", " PM"), 9,100,"")</f>
        <v/>
      </c>
      <c r="I2403" s="195" t="e">
        <f>TIMEVALUE(RTATimings[[#This Row],[Dep Tm Txt]])</f>
        <v>#VALUE!</v>
      </c>
      <c r="N24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04" spans="1:14" x14ac:dyDescent="0.35">
      <c r="A2404" s="113"/>
      <c r="B2404" s="119"/>
      <c r="C2404" s="119"/>
      <c r="D2404" s="185" t="e">
        <f>IF(ISBLANK(RTATimings[[#This Row],[Vehicle No.]]), VLOOKUP(RTATimings[[#This Row],[Rotation Group]], Table9[#All], 4, FALSE), VLOOKUP(RTATimings[[#This Row],[Vehicle No.]], VehLicense,2,FALSE))</f>
        <v>#N/A</v>
      </c>
      <c r="E2404" s="126"/>
      <c r="F2404" s="185" t="e">
        <f>VLOOKUP(RTATimings[[#This Row],[Route Code]], TrueRouteCodes[], 2, FALSE)</f>
        <v>#N/A</v>
      </c>
      <c r="H2404" s="194" t="str">
        <f>REPLACE(SUBSTITUTE(SUBSTITUTE(SUBSTITUTE(SUBSTITUTE(SUBSTITUTE(TRIM(RTATimings[[#This Row],[Dep Txt]]), ": ",":"), "a.m", "AM",1), "p.m", "PM"),"  AM"," AM"),"  PM", " PM"), 9,100,"")</f>
        <v/>
      </c>
      <c r="I2404" s="195" t="e">
        <f>TIMEVALUE(RTATimings[[#This Row],[Dep Tm Txt]])</f>
        <v>#VALUE!</v>
      </c>
      <c r="N24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05" spans="1:14" x14ac:dyDescent="0.35">
      <c r="A2405" s="113"/>
      <c r="B2405" s="119"/>
      <c r="C2405" s="119"/>
      <c r="D2405" s="185" t="e">
        <f>IF(ISBLANK(RTATimings[[#This Row],[Vehicle No.]]), VLOOKUP(RTATimings[[#This Row],[Rotation Group]], Table9[#All], 4, FALSE), VLOOKUP(RTATimings[[#This Row],[Vehicle No.]], VehLicense,2,FALSE))</f>
        <v>#N/A</v>
      </c>
      <c r="E2405" s="126"/>
      <c r="F2405" s="185" t="e">
        <f>VLOOKUP(RTATimings[[#This Row],[Route Code]], TrueRouteCodes[], 2, FALSE)</f>
        <v>#N/A</v>
      </c>
      <c r="H2405" s="194" t="str">
        <f>REPLACE(SUBSTITUTE(SUBSTITUTE(SUBSTITUTE(SUBSTITUTE(SUBSTITUTE(TRIM(RTATimings[[#This Row],[Dep Txt]]), ": ",":"), "a.m", "AM",1), "p.m", "PM"),"  AM"," AM"),"  PM", " PM"), 9,100,"")</f>
        <v/>
      </c>
      <c r="I2405" s="195" t="e">
        <f>TIMEVALUE(RTATimings[[#This Row],[Dep Tm Txt]])</f>
        <v>#VALUE!</v>
      </c>
      <c r="N24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06" spans="1:14" x14ac:dyDescent="0.35">
      <c r="A2406" s="113"/>
      <c r="B2406" s="119"/>
      <c r="C2406" s="119"/>
      <c r="D2406" s="185" t="e">
        <f>IF(ISBLANK(RTATimings[[#This Row],[Vehicle No.]]), VLOOKUP(RTATimings[[#This Row],[Rotation Group]], Table9[#All], 4, FALSE), VLOOKUP(RTATimings[[#This Row],[Vehicle No.]], VehLicense,2,FALSE))</f>
        <v>#N/A</v>
      </c>
      <c r="E2406" s="126"/>
      <c r="F2406" s="185" t="e">
        <f>VLOOKUP(RTATimings[[#This Row],[Route Code]], TrueRouteCodes[], 2, FALSE)</f>
        <v>#N/A</v>
      </c>
      <c r="H2406" s="194" t="str">
        <f>REPLACE(SUBSTITUTE(SUBSTITUTE(SUBSTITUTE(SUBSTITUTE(SUBSTITUTE(TRIM(RTATimings[[#This Row],[Dep Txt]]), ": ",":"), "a.m", "AM",1), "p.m", "PM"),"  AM"," AM"),"  PM", " PM"), 9,100,"")</f>
        <v/>
      </c>
      <c r="I2406" s="195" t="e">
        <f>TIMEVALUE(RTATimings[[#This Row],[Dep Tm Txt]])</f>
        <v>#VALUE!</v>
      </c>
      <c r="N24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07" spans="1:14" x14ac:dyDescent="0.35">
      <c r="A2407" s="113"/>
      <c r="B2407" s="119"/>
      <c r="C2407" s="119"/>
      <c r="D2407" s="185" t="e">
        <f>IF(ISBLANK(RTATimings[[#This Row],[Vehicle No.]]), VLOOKUP(RTATimings[[#This Row],[Rotation Group]], Table9[#All], 4, FALSE), VLOOKUP(RTATimings[[#This Row],[Vehicle No.]], VehLicense,2,FALSE))</f>
        <v>#N/A</v>
      </c>
      <c r="E2407" s="126"/>
      <c r="F2407" s="185" t="e">
        <f>VLOOKUP(RTATimings[[#This Row],[Route Code]], TrueRouteCodes[], 2, FALSE)</f>
        <v>#N/A</v>
      </c>
      <c r="H2407" s="194" t="str">
        <f>REPLACE(SUBSTITUTE(SUBSTITUTE(SUBSTITUTE(SUBSTITUTE(SUBSTITUTE(TRIM(RTATimings[[#This Row],[Dep Txt]]), ": ",":"), "a.m", "AM",1), "p.m", "PM"),"  AM"," AM"),"  PM", " PM"), 9,100,"")</f>
        <v/>
      </c>
      <c r="I2407" s="195" t="e">
        <f>TIMEVALUE(RTATimings[[#This Row],[Dep Tm Txt]])</f>
        <v>#VALUE!</v>
      </c>
      <c r="N24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08" spans="1:14" x14ac:dyDescent="0.35">
      <c r="A2408" s="113"/>
      <c r="B2408" s="119"/>
      <c r="C2408" s="119"/>
      <c r="D2408" s="185" t="e">
        <f>IF(ISBLANK(RTATimings[[#This Row],[Vehicle No.]]), VLOOKUP(RTATimings[[#This Row],[Rotation Group]], Table9[#All], 4, FALSE), VLOOKUP(RTATimings[[#This Row],[Vehicle No.]], VehLicense,2,FALSE))</f>
        <v>#N/A</v>
      </c>
      <c r="E2408" s="126"/>
      <c r="F2408" s="185" t="e">
        <f>VLOOKUP(RTATimings[[#This Row],[Route Code]], TrueRouteCodes[], 2, FALSE)</f>
        <v>#N/A</v>
      </c>
      <c r="H2408" s="194" t="str">
        <f>REPLACE(SUBSTITUTE(SUBSTITUTE(SUBSTITUTE(SUBSTITUTE(SUBSTITUTE(TRIM(RTATimings[[#This Row],[Dep Txt]]), ": ",":"), "a.m", "AM",1), "p.m", "PM"),"  AM"," AM"),"  PM", " PM"), 9,100,"")</f>
        <v/>
      </c>
      <c r="I2408" s="195" t="e">
        <f>TIMEVALUE(RTATimings[[#This Row],[Dep Tm Txt]])</f>
        <v>#VALUE!</v>
      </c>
      <c r="N24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09" spans="1:14" x14ac:dyDescent="0.35">
      <c r="A2409" s="113"/>
      <c r="B2409" s="119"/>
      <c r="C2409" s="119"/>
      <c r="D2409" s="185" t="e">
        <f>IF(ISBLANK(RTATimings[[#This Row],[Vehicle No.]]), VLOOKUP(RTATimings[[#This Row],[Rotation Group]], Table9[#All], 4, FALSE), VLOOKUP(RTATimings[[#This Row],[Vehicle No.]], VehLicense,2,FALSE))</f>
        <v>#N/A</v>
      </c>
      <c r="E2409" s="126"/>
      <c r="F2409" s="185" t="e">
        <f>VLOOKUP(RTATimings[[#This Row],[Route Code]], TrueRouteCodes[], 2, FALSE)</f>
        <v>#N/A</v>
      </c>
      <c r="H2409" s="194" t="str">
        <f>REPLACE(SUBSTITUTE(SUBSTITUTE(SUBSTITUTE(SUBSTITUTE(SUBSTITUTE(TRIM(RTATimings[[#This Row],[Dep Txt]]), ": ",":"), "a.m", "AM",1), "p.m", "PM"),"  AM"," AM"),"  PM", " PM"), 9,100,"")</f>
        <v/>
      </c>
      <c r="I2409" s="195" t="e">
        <f>TIMEVALUE(RTATimings[[#This Row],[Dep Tm Txt]])</f>
        <v>#VALUE!</v>
      </c>
      <c r="N24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10" spans="1:14" x14ac:dyDescent="0.35">
      <c r="A2410" s="113"/>
      <c r="B2410" s="119"/>
      <c r="C2410" s="119"/>
      <c r="D2410" s="185" t="e">
        <f>IF(ISBLANK(RTATimings[[#This Row],[Vehicle No.]]), VLOOKUP(RTATimings[[#This Row],[Rotation Group]], Table9[#All], 4, FALSE), VLOOKUP(RTATimings[[#This Row],[Vehicle No.]], VehLicense,2,FALSE))</f>
        <v>#N/A</v>
      </c>
      <c r="E2410" s="126"/>
      <c r="F2410" s="185" t="e">
        <f>VLOOKUP(RTATimings[[#This Row],[Route Code]], TrueRouteCodes[], 2, FALSE)</f>
        <v>#N/A</v>
      </c>
      <c r="H2410" s="194" t="str">
        <f>REPLACE(SUBSTITUTE(SUBSTITUTE(SUBSTITUTE(SUBSTITUTE(SUBSTITUTE(TRIM(RTATimings[[#This Row],[Dep Txt]]), ": ",":"), "a.m", "AM",1), "p.m", "PM"),"  AM"," AM"),"  PM", " PM"), 9,100,"")</f>
        <v/>
      </c>
      <c r="I2410" s="195" t="e">
        <f>TIMEVALUE(RTATimings[[#This Row],[Dep Tm Txt]])</f>
        <v>#VALUE!</v>
      </c>
      <c r="N24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11" spans="1:14" x14ac:dyDescent="0.35">
      <c r="A2411" s="113"/>
      <c r="B2411" s="119"/>
      <c r="C2411" s="119"/>
      <c r="D2411" s="185" t="e">
        <f>IF(ISBLANK(RTATimings[[#This Row],[Vehicle No.]]), VLOOKUP(RTATimings[[#This Row],[Rotation Group]], Table9[#All], 4, FALSE), VLOOKUP(RTATimings[[#This Row],[Vehicle No.]], VehLicense,2,FALSE))</f>
        <v>#N/A</v>
      </c>
      <c r="E2411" s="126"/>
      <c r="F2411" s="185" t="e">
        <f>VLOOKUP(RTATimings[[#This Row],[Route Code]], TrueRouteCodes[], 2, FALSE)</f>
        <v>#N/A</v>
      </c>
      <c r="H2411" s="194" t="str">
        <f>REPLACE(SUBSTITUTE(SUBSTITUTE(SUBSTITUTE(SUBSTITUTE(SUBSTITUTE(TRIM(RTATimings[[#This Row],[Dep Txt]]), ": ",":"), "a.m", "AM",1), "p.m", "PM"),"  AM"," AM"),"  PM", " PM"), 9,100,"")</f>
        <v/>
      </c>
      <c r="I2411" s="195" t="e">
        <f>TIMEVALUE(RTATimings[[#This Row],[Dep Tm Txt]])</f>
        <v>#VALUE!</v>
      </c>
      <c r="N24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12" spans="1:14" x14ac:dyDescent="0.35">
      <c r="A2412" s="113"/>
      <c r="B2412" s="119"/>
      <c r="C2412" s="119"/>
      <c r="D2412" s="185" t="e">
        <f>IF(ISBLANK(RTATimings[[#This Row],[Vehicle No.]]), VLOOKUP(RTATimings[[#This Row],[Rotation Group]], Table9[#All], 4, FALSE), VLOOKUP(RTATimings[[#This Row],[Vehicle No.]], VehLicense,2,FALSE))</f>
        <v>#N/A</v>
      </c>
      <c r="E2412" s="126"/>
      <c r="F2412" s="185" t="e">
        <f>VLOOKUP(RTATimings[[#This Row],[Route Code]], TrueRouteCodes[], 2, FALSE)</f>
        <v>#N/A</v>
      </c>
      <c r="H2412" s="194" t="str">
        <f>REPLACE(SUBSTITUTE(SUBSTITUTE(SUBSTITUTE(SUBSTITUTE(SUBSTITUTE(TRIM(RTATimings[[#This Row],[Dep Txt]]), ": ",":"), "a.m", "AM",1), "p.m", "PM"),"  AM"," AM"),"  PM", " PM"), 9,100,"")</f>
        <v/>
      </c>
      <c r="I2412" s="195" t="e">
        <f>TIMEVALUE(RTATimings[[#This Row],[Dep Tm Txt]])</f>
        <v>#VALUE!</v>
      </c>
      <c r="N24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13" spans="1:14" x14ac:dyDescent="0.35">
      <c r="A2413" s="113"/>
      <c r="B2413" s="119"/>
      <c r="C2413" s="119"/>
      <c r="D2413" s="185" t="e">
        <f>IF(ISBLANK(RTATimings[[#This Row],[Vehicle No.]]), VLOOKUP(RTATimings[[#This Row],[Rotation Group]], Table9[#All], 4, FALSE), VLOOKUP(RTATimings[[#This Row],[Vehicle No.]], VehLicense,2,FALSE))</f>
        <v>#N/A</v>
      </c>
      <c r="E2413" s="126"/>
      <c r="F2413" s="185" t="e">
        <f>VLOOKUP(RTATimings[[#This Row],[Route Code]], TrueRouteCodes[], 2, FALSE)</f>
        <v>#N/A</v>
      </c>
      <c r="H2413" s="194" t="str">
        <f>REPLACE(SUBSTITUTE(SUBSTITUTE(SUBSTITUTE(SUBSTITUTE(SUBSTITUTE(TRIM(RTATimings[[#This Row],[Dep Txt]]), ": ",":"), "a.m", "AM",1), "p.m", "PM"),"  AM"," AM"),"  PM", " PM"), 9,100,"")</f>
        <v/>
      </c>
      <c r="I2413" s="195" t="e">
        <f>TIMEVALUE(RTATimings[[#This Row],[Dep Tm Txt]])</f>
        <v>#VALUE!</v>
      </c>
      <c r="N24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14" spans="1:14" x14ac:dyDescent="0.35">
      <c r="A2414" s="113"/>
      <c r="B2414" s="119"/>
      <c r="C2414" s="119"/>
      <c r="D2414" s="185" t="e">
        <f>IF(ISBLANK(RTATimings[[#This Row],[Vehicle No.]]), VLOOKUP(RTATimings[[#This Row],[Rotation Group]], Table9[#All], 4, FALSE), VLOOKUP(RTATimings[[#This Row],[Vehicle No.]], VehLicense,2,FALSE))</f>
        <v>#N/A</v>
      </c>
      <c r="E2414" s="126"/>
      <c r="F2414" s="185" t="e">
        <f>VLOOKUP(RTATimings[[#This Row],[Route Code]], TrueRouteCodes[], 2, FALSE)</f>
        <v>#N/A</v>
      </c>
      <c r="H2414" s="194" t="str">
        <f>REPLACE(SUBSTITUTE(SUBSTITUTE(SUBSTITUTE(SUBSTITUTE(SUBSTITUTE(TRIM(RTATimings[[#This Row],[Dep Txt]]), ": ",":"), "a.m", "AM",1), "p.m", "PM"),"  AM"," AM"),"  PM", " PM"), 9,100,"")</f>
        <v/>
      </c>
      <c r="I2414" s="195" t="e">
        <f>TIMEVALUE(RTATimings[[#This Row],[Dep Tm Txt]])</f>
        <v>#VALUE!</v>
      </c>
      <c r="N24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15" spans="1:14" x14ac:dyDescent="0.35">
      <c r="A2415" s="113"/>
      <c r="B2415" s="119"/>
      <c r="C2415" s="119"/>
      <c r="D2415" s="185" t="e">
        <f>IF(ISBLANK(RTATimings[[#This Row],[Vehicle No.]]), VLOOKUP(RTATimings[[#This Row],[Rotation Group]], Table9[#All], 4, FALSE), VLOOKUP(RTATimings[[#This Row],[Vehicle No.]], VehLicense,2,FALSE))</f>
        <v>#N/A</v>
      </c>
      <c r="E2415" s="126"/>
      <c r="F2415" s="185" t="e">
        <f>VLOOKUP(RTATimings[[#This Row],[Route Code]], TrueRouteCodes[], 2, FALSE)</f>
        <v>#N/A</v>
      </c>
      <c r="H2415" s="194" t="str">
        <f>REPLACE(SUBSTITUTE(SUBSTITUTE(SUBSTITUTE(SUBSTITUTE(SUBSTITUTE(TRIM(RTATimings[[#This Row],[Dep Txt]]), ": ",":"), "a.m", "AM",1), "p.m", "PM"),"  AM"," AM"),"  PM", " PM"), 9,100,"")</f>
        <v/>
      </c>
      <c r="I2415" s="195" t="e">
        <f>TIMEVALUE(RTATimings[[#This Row],[Dep Tm Txt]])</f>
        <v>#VALUE!</v>
      </c>
      <c r="N24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16" spans="1:14" x14ac:dyDescent="0.35">
      <c r="A2416" s="113"/>
      <c r="B2416" s="119"/>
      <c r="C2416" s="119"/>
      <c r="D2416" s="185" t="e">
        <f>IF(ISBLANK(RTATimings[[#This Row],[Vehicle No.]]), VLOOKUP(RTATimings[[#This Row],[Rotation Group]], Table9[#All], 4, FALSE), VLOOKUP(RTATimings[[#This Row],[Vehicle No.]], VehLicense,2,FALSE))</f>
        <v>#N/A</v>
      </c>
      <c r="E2416" s="126"/>
      <c r="F2416" s="185" t="e">
        <f>VLOOKUP(RTATimings[[#This Row],[Route Code]], TrueRouteCodes[], 2, FALSE)</f>
        <v>#N/A</v>
      </c>
      <c r="H2416" s="194" t="str">
        <f>REPLACE(SUBSTITUTE(SUBSTITUTE(SUBSTITUTE(SUBSTITUTE(SUBSTITUTE(TRIM(RTATimings[[#This Row],[Dep Txt]]), ": ",":"), "a.m", "AM",1), "p.m", "PM"),"  AM"," AM"),"  PM", " PM"), 9,100,"")</f>
        <v/>
      </c>
      <c r="I2416" s="195" t="e">
        <f>TIMEVALUE(RTATimings[[#This Row],[Dep Tm Txt]])</f>
        <v>#VALUE!</v>
      </c>
      <c r="N24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17" spans="1:14" x14ac:dyDescent="0.35">
      <c r="A2417" s="113"/>
      <c r="B2417" s="119"/>
      <c r="C2417" s="119"/>
      <c r="D2417" s="185" t="e">
        <f>IF(ISBLANK(RTATimings[[#This Row],[Vehicle No.]]), VLOOKUP(RTATimings[[#This Row],[Rotation Group]], Table9[#All], 4, FALSE), VLOOKUP(RTATimings[[#This Row],[Vehicle No.]], VehLicense,2,FALSE))</f>
        <v>#N/A</v>
      </c>
      <c r="E2417" s="126"/>
      <c r="F2417" s="185" t="e">
        <f>VLOOKUP(RTATimings[[#This Row],[Route Code]], TrueRouteCodes[], 2, FALSE)</f>
        <v>#N/A</v>
      </c>
      <c r="H2417" s="194" t="str">
        <f>REPLACE(SUBSTITUTE(SUBSTITUTE(SUBSTITUTE(SUBSTITUTE(SUBSTITUTE(TRIM(RTATimings[[#This Row],[Dep Txt]]), ": ",":"), "a.m", "AM",1), "p.m", "PM"),"  AM"," AM"),"  PM", " PM"), 9,100,"")</f>
        <v/>
      </c>
      <c r="I2417" s="195" t="e">
        <f>TIMEVALUE(RTATimings[[#This Row],[Dep Tm Txt]])</f>
        <v>#VALUE!</v>
      </c>
      <c r="N24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18" spans="1:14" x14ac:dyDescent="0.35">
      <c r="A2418" s="113"/>
      <c r="B2418" s="119"/>
      <c r="C2418" s="119"/>
      <c r="D2418" s="185" t="e">
        <f>IF(ISBLANK(RTATimings[[#This Row],[Vehicle No.]]), VLOOKUP(RTATimings[[#This Row],[Rotation Group]], Table9[#All], 4, FALSE), VLOOKUP(RTATimings[[#This Row],[Vehicle No.]], VehLicense,2,FALSE))</f>
        <v>#N/A</v>
      </c>
      <c r="E2418" s="126"/>
      <c r="F2418" s="185" t="e">
        <f>VLOOKUP(RTATimings[[#This Row],[Route Code]], TrueRouteCodes[], 2, FALSE)</f>
        <v>#N/A</v>
      </c>
      <c r="H2418" s="194" t="str">
        <f>REPLACE(SUBSTITUTE(SUBSTITUTE(SUBSTITUTE(SUBSTITUTE(SUBSTITUTE(TRIM(RTATimings[[#This Row],[Dep Txt]]), ": ",":"), "a.m", "AM",1), "p.m", "PM"),"  AM"," AM"),"  PM", " PM"), 9,100,"")</f>
        <v/>
      </c>
      <c r="I2418" s="195" t="e">
        <f>TIMEVALUE(RTATimings[[#This Row],[Dep Tm Txt]])</f>
        <v>#VALUE!</v>
      </c>
      <c r="N24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19" spans="1:14" x14ac:dyDescent="0.35">
      <c r="A2419" s="113"/>
      <c r="B2419" s="119"/>
      <c r="C2419" s="119"/>
      <c r="D2419" s="185" t="e">
        <f>IF(ISBLANK(RTATimings[[#This Row],[Vehicle No.]]), VLOOKUP(RTATimings[[#This Row],[Rotation Group]], Table9[#All], 4, FALSE), VLOOKUP(RTATimings[[#This Row],[Vehicle No.]], VehLicense,2,FALSE))</f>
        <v>#N/A</v>
      </c>
      <c r="E2419" s="126"/>
      <c r="F2419" s="185" t="e">
        <f>VLOOKUP(RTATimings[[#This Row],[Route Code]], TrueRouteCodes[], 2, FALSE)</f>
        <v>#N/A</v>
      </c>
      <c r="H2419" s="194" t="str">
        <f>REPLACE(SUBSTITUTE(SUBSTITUTE(SUBSTITUTE(SUBSTITUTE(SUBSTITUTE(TRIM(RTATimings[[#This Row],[Dep Txt]]), ": ",":"), "a.m", "AM",1), "p.m", "PM"),"  AM"," AM"),"  PM", " PM"), 9,100,"")</f>
        <v/>
      </c>
      <c r="I2419" s="195" t="e">
        <f>TIMEVALUE(RTATimings[[#This Row],[Dep Tm Txt]])</f>
        <v>#VALUE!</v>
      </c>
      <c r="N24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20" spans="1:14" x14ac:dyDescent="0.35">
      <c r="A2420" s="113"/>
      <c r="B2420" s="119"/>
      <c r="C2420" s="119"/>
      <c r="D2420" s="185" t="e">
        <f>IF(ISBLANK(RTATimings[[#This Row],[Vehicle No.]]), VLOOKUP(RTATimings[[#This Row],[Rotation Group]], Table9[#All], 4, FALSE), VLOOKUP(RTATimings[[#This Row],[Vehicle No.]], VehLicense,2,FALSE))</f>
        <v>#N/A</v>
      </c>
      <c r="E2420" s="126"/>
      <c r="F2420" s="185" t="e">
        <f>VLOOKUP(RTATimings[[#This Row],[Route Code]], TrueRouteCodes[], 2, FALSE)</f>
        <v>#N/A</v>
      </c>
      <c r="H2420" s="194" t="str">
        <f>REPLACE(SUBSTITUTE(SUBSTITUTE(SUBSTITUTE(SUBSTITUTE(SUBSTITUTE(TRIM(RTATimings[[#This Row],[Dep Txt]]), ": ",":"), "a.m", "AM",1), "p.m", "PM"),"  AM"," AM"),"  PM", " PM"), 9,100,"")</f>
        <v/>
      </c>
      <c r="I2420" s="195" t="e">
        <f>TIMEVALUE(RTATimings[[#This Row],[Dep Tm Txt]])</f>
        <v>#VALUE!</v>
      </c>
      <c r="N24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21" spans="1:14" x14ac:dyDescent="0.35">
      <c r="A2421" s="113"/>
      <c r="B2421" s="119"/>
      <c r="C2421" s="119"/>
      <c r="D2421" s="185" t="e">
        <f>IF(ISBLANK(RTATimings[[#This Row],[Vehicle No.]]), VLOOKUP(RTATimings[[#This Row],[Rotation Group]], Table9[#All], 4, FALSE), VLOOKUP(RTATimings[[#This Row],[Vehicle No.]], VehLicense,2,FALSE))</f>
        <v>#N/A</v>
      </c>
      <c r="E2421" s="126"/>
      <c r="F2421" s="185" t="e">
        <f>VLOOKUP(RTATimings[[#This Row],[Route Code]], TrueRouteCodes[], 2, FALSE)</f>
        <v>#N/A</v>
      </c>
      <c r="H2421" s="194" t="str">
        <f>REPLACE(SUBSTITUTE(SUBSTITUTE(SUBSTITUTE(SUBSTITUTE(SUBSTITUTE(TRIM(RTATimings[[#This Row],[Dep Txt]]), ": ",":"), "a.m", "AM",1), "p.m", "PM"),"  AM"," AM"),"  PM", " PM"), 9,100,"")</f>
        <v/>
      </c>
      <c r="I2421" s="195" t="e">
        <f>TIMEVALUE(RTATimings[[#This Row],[Dep Tm Txt]])</f>
        <v>#VALUE!</v>
      </c>
      <c r="N24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22" spans="1:14" x14ac:dyDescent="0.35">
      <c r="A2422" s="113"/>
      <c r="B2422" s="119"/>
      <c r="C2422" s="119"/>
      <c r="D2422" s="185" t="e">
        <f>IF(ISBLANK(RTATimings[[#This Row],[Vehicle No.]]), VLOOKUP(RTATimings[[#This Row],[Rotation Group]], Table9[#All], 4, FALSE), VLOOKUP(RTATimings[[#This Row],[Vehicle No.]], VehLicense,2,FALSE))</f>
        <v>#N/A</v>
      </c>
      <c r="E2422" s="126"/>
      <c r="F2422" s="185" t="e">
        <f>VLOOKUP(RTATimings[[#This Row],[Route Code]], TrueRouteCodes[], 2, FALSE)</f>
        <v>#N/A</v>
      </c>
      <c r="H2422" s="194" t="str">
        <f>REPLACE(SUBSTITUTE(SUBSTITUTE(SUBSTITUTE(SUBSTITUTE(SUBSTITUTE(TRIM(RTATimings[[#This Row],[Dep Txt]]), ": ",":"), "a.m", "AM",1), "p.m", "PM"),"  AM"," AM"),"  PM", " PM"), 9,100,"")</f>
        <v/>
      </c>
      <c r="I2422" s="195" t="e">
        <f>TIMEVALUE(RTATimings[[#This Row],[Dep Tm Txt]])</f>
        <v>#VALUE!</v>
      </c>
      <c r="N24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23" spans="1:14" x14ac:dyDescent="0.35">
      <c r="A2423" s="113"/>
      <c r="B2423" s="119"/>
      <c r="C2423" s="119"/>
      <c r="D2423" s="185" t="e">
        <f>IF(ISBLANK(RTATimings[[#This Row],[Vehicle No.]]), VLOOKUP(RTATimings[[#This Row],[Rotation Group]], Table9[#All], 4, FALSE), VLOOKUP(RTATimings[[#This Row],[Vehicle No.]], VehLicense,2,FALSE))</f>
        <v>#N/A</v>
      </c>
      <c r="E2423" s="126"/>
      <c r="F2423" s="185" t="e">
        <f>VLOOKUP(RTATimings[[#This Row],[Route Code]], TrueRouteCodes[], 2, FALSE)</f>
        <v>#N/A</v>
      </c>
      <c r="H2423" s="194" t="str">
        <f>REPLACE(SUBSTITUTE(SUBSTITUTE(SUBSTITUTE(SUBSTITUTE(SUBSTITUTE(TRIM(RTATimings[[#This Row],[Dep Txt]]), ": ",":"), "a.m", "AM",1), "p.m", "PM"),"  AM"," AM"),"  PM", " PM"), 9,100,"")</f>
        <v/>
      </c>
      <c r="I2423" s="195" t="e">
        <f>TIMEVALUE(RTATimings[[#This Row],[Dep Tm Txt]])</f>
        <v>#VALUE!</v>
      </c>
      <c r="N24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24" spans="1:14" x14ac:dyDescent="0.35">
      <c r="A2424" s="113"/>
      <c r="B2424" s="119"/>
      <c r="C2424" s="119"/>
      <c r="D2424" s="185" t="e">
        <f>IF(ISBLANK(RTATimings[[#This Row],[Vehicle No.]]), VLOOKUP(RTATimings[[#This Row],[Rotation Group]], Table9[#All], 4, FALSE), VLOOKUP(RTATimings[[#This Row],[Vehicle No.]], VehLicense,2,FALSE))</f>
        <v>#N/A</v>
      </c>
      <c r="E2424" s="126"/>
      <c r="F2424" s="185" t="e">
        <f>VLOOKUP(RTATimings[[#This Row],[Route Code]], TrueRouteCodes[], 2, FALSE)</f>
        <v>#N/A</v>
      </c>
      <c r="H2424" s="194" t="str">
        <f>REPLACE(SUBSTITUTE(SUBSTITUTE(SUBSTITUTE(SUBSTITUTE(SUBSTITUTE(TRIM(RTATimings[[#This Row],[Dep Txt]]), ": ",":"), "a.m", "AM",1), "p.m", "PM"),"  AM"," AM"),"  PM", " PM"), 9,100,"")</f>
        <v/>
      </c>
      <c r="I2424" s="195" t="e">
        <f>TIMEVALUE(RTATimings[[#This Row],[Dep Tm Txt]])</f>
        <v>#VALUE!</v>
      </c>
      <c r="N24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25" spans="1:14" x14ac:dyDescent="0.35">
      <c r="A2425" s="113"/>
      <c r="B2425" s="119"/>
      <c r="C2425" s="119"/>
      <c r="D2425" s="185" t="e">
        <f>IF(ISBLANK(RTATimings[[#This Row],[Vehicle No.]]), VLOOKUP(RTATimings[[#This Row],[Rotation Group]], Table9[#All], 4, FALSE), VLOOKUP(RTATimings[[#This Row],[Vehicle No.]], VehLicense,2,FALSE))</f>
        <v>#N/A</v>
      </c>
      <c r="E2425" s="126"/>
      <c r="F2425" s="185" t="e">
        <f>VLOOKUP(RTATimings[[#This Row],[Route Code]], TrueRouteCodes[], 2, FALSE)</f>
        <v>#N/A</v>
      </c>
      <c r="H2425" s="194" t="str">
        <f>REPLACE(SUBSTITUTE(SUBSTITUTE(SUBSTITUTE(SUBSTITUTE(SUBSTITUTE(TRIM(RTATimings[[#This Row],[Dep Txt]]), ": ",":"), "a.m", "AM",1), "p.m", "PM"),"  AM"," AM"),"  PM", " PM"), 9,100,"")</f>
        <v/>
      </c>
      <c r="I2425" s="195" t="e">
        <f>TIMEVALUE(RTATimings[[#This Row],[Dep Tm Txt]])</f>
        <v>#VALUE!</v>
      </c>
      <c r="N24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26" spans="1:14" x14ac:dyDescent="0.35">
      <c r="A2426" s="113"/>
      <c r="B2426" s="119"/>
      <c r="C2426" s="119"/>
      <c r="D2426" s="185" t="e">
        <f>IF(ISBLANK(RTATimings[[#This Row],[Vehicle No.]]), VLOOKUP(RTATimings[[#This Row],[Rotation Group]], Table9[#All], 4, FALSE), VLOOKUP(RTATimings[[#This Row],[Vehicle No.]], VehLicense,2,FALSE))</f>
        <v>#N/A</v>
      </c>
      <c r="E2426" s="126"/>
      <c r="F2426" s="185" t="e">
        <f>VLOOKUP(RTATimings[[#This Row],[Route Code]], TrueRouteCodes[], 2, FALSE)</f>
        <v>#N/A</v>
      </c>
      <c r="H2426" s="194" t="str">
        <f>REPLACE(SUBSTITUTE(SUBSTITUTE(SUBSTITUTE(SUBSTITUTE(SUBSTITUTE(TRIM(RTATimings[[#This Row],[Dep Txt]]), ": ",":"), "a.m", "AM",1), "p.m", "PM"),"  AM"," AM"),"  PM", " PM"), 9,100,"")</f>
        <v/>
      </c>
      <c r="I2426" s="195" t="e">
        <f>TIMEVALUE(RTATimings[[#This Row],[Dep Tm Txt]])</f>
        <v>#VALUE!</v>
      </c>
      <c r="N24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27" spans="1:14" x14ac:dyDescent="0.35">
      <c r="A2427" s="113"/>
      <c r="B2427" s="119"/>
      <c r="C2427" s="119"/>
      <c r="D2427" s="185" t="e">
        <f>IF(ISBLANK(RTATimings[[#This Row],[Vehicle No.]]), VLOOKUP(RTATimings[[#This Row],[Rotation Group]], Table9[#All], 4, FALSE), VLOOKUP(RTATimings[[#This Row],[Vehicle No.]], VehLicense,2,FALSE))</f>
        <v>#N/A</v>
      </c>
      <c r="E2427" s="126"/>
      <c r="F2427" s="185" t="e">
        <f>VLOOKUP(RTATimings[[#This Row],[Route Code]], TrueRouteCodes[], 2, FALSE)</f>
        <v>#N/A</v>
      </c>
      <c r="H2427" s="194" t="str">
        <f>REPLACE(SUBSTITUTE(SUBSTITUTE(SUBSTITUTE(SUBSTITUTE(SUBSTITUTE(TRIM(RTATimings[[#This Row],[Dep Txt]]), ": ",":"), "a.m", "AM",1), "p.m", "PM"),"  AM"," AM"),"  PM", " PM"), 9,100,"")</f>
        <v/>
      </c>
      <c r="I2427" s="195" t="e">
        <f>TIMEVALUE(RTATimings[[#This Row],[Dep Tm Txt]])</f>
        <v>#VALUE!</v>
      </c>
      <c r="N24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28" spans="1:14" x14ac:dyDescent="0.35">
      <c r="A2428" s="113"/>
      <c r="B2428" s="119"/>
      <c r="C2428" s="119"/>
      <c r="D2428" s="185" t="e">
        <f>IF(ISBLANK(RTATimings[[#This Row],[Vehicle No.]]), VLOOKUP(RTATimings[[#This Row],[Rotation Group]], Table9[#All], 4, FALSE), VLOOKUP(RTATimings[[#This Row],[Vehicle No.]], VehLicense,2,FALSE))</f>
        <v>#N/A</v>
      </c>
      <c r="E2428" s="126"/>
      <c r="F2428" s="185" t="e">
        <f>VLOOKUP(RTATimings[[#This Row],[Route Code]], TrueRouteCodes[], 2, FALSE)</f>
        <v>#N/A</v>
      </c>
      <c r="H2428" s="194" t="str">
        <f>REPLACE(SUBSTITUTE(SUBSTITUTE(SUBSTITUTE(SUBSTITUTE(SUBSTITUTE(TRIM(RTATimings[[#This Row],[Dep Txt]]), ": ",":"), "a.m", "AM",1), "p.m", "PM"),"  AM"," AM"),"  PM", " PM"), 9,100,"")</f>
        <v/>
      </c>
      <c r="I2428" s="195" t="e">
        <f>TIMEVALUE(RTATimings[[#This Row],[Dep Tm Txt]])</f>
        <v>#VALUE!</v>
      </c>
      <c r="N24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29" spans="1:14" x14ac:dyDescent="0.35">
      <c r="A2429" s="113"/>
      <c r="B2429" s="119"/>
      <c r="C2429" s="119"/>
      <c r="D2429" s="185" t="e">
        <f>IF(ISBLANK(RTATimings[[#This Row],[Vehicle No.]]), VLOOKUP(RTATimings[[#This Row],[Rotation Group]], Table9[#All], 4, FALSE), VLOOKUP(RTATimings[[#This Row],[Vehicle No.]], VehLicense,2,FALSE))</f>
        <v>#N/A</v>
      </c>
      <c r="E2429" s="126"/>
      <c r="F2429" s="185" t="e">
        <f>VLOOKUP(RTATimings[[#This Row],[Route Code]], TrueRouteCodes[], 2, FALSE)</f>
        <v>#N/A</v>
      </c>
      <c r="H2429" s="194" t="str">
        <f>REPLACE(SUBSTITUTE(SUBSTITUTE(SUBSTITUTE(SUBSTITUTE(SUBSTITUTE(TRIM(RTATimings[[#This Row],[Dep Txt]]), ": ",":"), "a.m", "AM",1), "p.m", "PM"),"  AM"," AM"),"  PM", " PM"), 9,100,"")</f>
        <v/>
      </c>
      <c r="I2429" s="195" t="e">
        <f>TIMEVALUE(RTATimings[[#This Row],[Dep Tm Txt]])</f>
        <v>#VALUE!</v>
      </c>
      <c r="N24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30" spans="1:14" x14ac:dyDescent="0.35">
      <c r="A2430" s="113"/>
      <c r="B2430" s="119"/>
      <c r="C2430" s="119"/>
      <c r="D2430" s="185" t="e">
        <f>IF(ISBLANK(RTATimings[[#This Row],[Vehicle No.]]), VLOOKUP(RTATimings[[#This Row],[Rotation Group]], Table9[#All], 4, FALSE), VLOOKUP(RTATimings[[#This Row],[Vehicle No.]], VehLicense,2,FALSE))</f>
        <v>#N/A</v>
      </c>
      <c r="E2430" s="126"/>
      <c r="F2430" s="185" t="e">
        <f>VLOOKUP(RTATimings[[#This Row],[Route Code]], TrueRouteCodes[], 2, FALSE)</f>
        <v>#N/A</v>
      </c>
      <c r="H2430" s="194" t="str">
        <f>REPLACE(SUBSTITUTE(SUBSTITUTE(SUBSTITUTE(SUBSTITUTE(SUBSTITUTE(TRIM(RTATimings[[#This Row],[Dep Txt]]), ": ",":"), "a.m", "AM",1), "p.m", "PM"),"  AM"," AM"),"  PM", " PM"), 9,100,"")</f>
        <v/>
      </c>
      <c r="I2430" s="195" t="e">
        <f>TIMEVALUE(RTATimings[[#This Row],[Dep Tm Txt]])</f>
        <v>#VALUE!</v>
      </c>
      <c r="N24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31" spans="1:14" x14ac:dyDescent="0.35">
      <c r="A2431" s="113"/>
      <c r="B2431" s="119"/>
      <c r="C2431" s="119"/>
      <c r="D2431" s="185" t="e">
        <f>IF(ISBLANK(RTATimings[[#This Row],[Vehicle No.]]), VLOOKUP(RTATimings[[#This Row],[Rotation Group]], Table9[#All], 4, FALSE), VLOOKUP(RTATimings[[#This Row],[Vehicle No.]], VehLicense,2,FALSE))</f>
        <v>#N/A</v>
      </c>
      <c r="E2431" s="126"/>
      <c r="F2431" s="185" t="e">
        <f>VLOOKUP(RTATimings[[#This Row],[Route Code]], TrueRouteCodes[], 2, FALSE)</f>
        <v>#N/A</v>
      </c>
      <c r="H2431" s="194" t="str">
        <f>REPLACE(SUBSTITUTE(SUBSTITUTE(SUBSTITUTE(SUBSTITUTE(SUBSTITUTE(TRIM(RTATimings[[#This Row],[Dep Txt]]), ": ",":"), "a.m", "AM",1), "p.m", "PM"),"  AM"," AM"),"  PM", " PM"), 9,100,"")</f>
        <v/>
      </c>
      <c r="I2431" s="195" t="e">
        <f>TIMEVALUE(RTATimings[[#This Row],[Dep Tm Txt]])</f>
        <v>#VALUE!</v>
      </c>
      <c r="N24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32" spans="1:14" x14ac:dyDescent="0.35">
      <c r="A2432" s="113"/>
      <c r="B2432" s="119"/>
      <c r="C2432" s="119"/>
      <c r="D2432" s="185" t="e">
        <f>IF(ISBLANK(RTATimings[[#This Row],[Vehicle No.]]), VLOOKUP(RTATimings[[#This Row],[Rotation Group]], Table9[#All], 4, FALSE), VLOOKUP(RTATimings[[#This Row],[Vehicle No.]], VehLicense,2,FALSE))</f>
        <v>#N/A</v>
      </c>
      <c r="E2432" s="126"/>
      <c r="F2432" s="185" t="e">
        <f>VLOOKUP(RTATimings[[#This Row],[Route Code]], TrueRouteCodes[], 2, FALSE)</f>
        <v>#N/A</v>
      </c>
      <c r="H2432" s="194" t="str">
        <f>REPLACE(SUBSTITUTE(SUBSTITUTE(SUBSTITUTE(SUBSTITUTE(SUBSTITUTE(TRIM(RTATimings[[#This Row],[Dep Txt]]), ": ",":"), "a.m", "AM",1), "p.m", "PM"),"  AM"," AM"),"  PM", " PM"), 9,100,"")</f>
        <v/>
      </c>
      <c r="I2432" s="195" t="e">
        <f>TIMEVALUE(RTATimings[[#This Row],[Dep Tm Txt]])</f>
        <v>#VALUE!</v>
      </c>
      <c r="N24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33" spans="1:14" x14ac:dyDescent="0.35">
      <c r="A2433" s="113"/>
      <c r="B2433" s="119"/>
      <c r="C2433" s="119"/>
      <c r="D2433" s="185" t="e">
        <f>IF(ISBLANK(RTATimings[[#This Row],[Vehicle No.]]), VLOOKUP(RTATimings[[#This Row],[Rotation Group]], Table9[#All], 4, FALSE), VLOOKUP(RTATimings[[#This Row],[Vehicle No.]], VehLicense,2,FALSE))</f>
        <v>#N/A</v>
      </c>
      <c r="E2433" s="126"/>
      <c r="F2433" s="185" t="e">
        <f>VLOOKUP(RTATimings[[#This Row],[Route Code]], TrueRouteCodes[], 2, FALSE)</f>
        <v>#N/A</v>
      </c>
      <c r="H2433" s="194" t="str">
        <f>REPLACE(SUBSTITUTE(SUBSTITUTE(SUBSTITUTE(SUBSTITUTE(SUBSTITUTE(TRIM(RTATimings[[#This Row],[Dep Txt]]), ": ",":"), "a.m", "AM",1), "p.m", "PM"),"  AM"," AM"),"  PM", " PM"), 9,100,"")</f>
        <v/>
      </c>
      <c r="I2433" s="195" t="e">
        <f>TIMEVALUE(RTATimings[[#This Row],[Dep Tm Txt]])</f>
        <v>#VALUE!</v>
      </c>
      <c r="N24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34" spans="1:14" x14ac:dyDescent="0.35">
      <c r="A2434" s="113"/>
      <c r="B2434" s="119"/>
      <c r="C2434" s="119"/>
      <c r="D2434" s="185" t="e">
        <f>IF(ISBLANK(RTATimings[[#This Row],[Vehicle No.]]), VLOOKUP(RTATimings[[#This Row],[Rotation Group]], Table9[#All], 4, FALSE), VLOOKUP(RTATimings[[#This Row],[Vehicle No.]], VehLicense,2,FALSE))</f>
        <v>#N/A</v>
      </c>
      <c r="E2434" s="126"/>
      <c r="F2434" s="185" t="e">
        <f>VLOOKUP(RTATimings[[#This Row],[Route Code]], TrueRouteCodes[], 2, FALSE)</f>
        <v>#N/A</v>
      </c>
      <c r="H2434" s="194" t="str">
        <f>REPLACE(SUBSTITUTE(SUBSTITUTE(SUBSTITUTE(SUBSTITUTE(SUBSTITUTE(TRIM(RTATimings[[#This Row],[Dep Txt]]), ": ",":"), "a.m", "AM",1), "p.m", "PM"),"  AM"," AM"),"  PM", " PM"), 9,100,"")</f>
        <v/>
      </c>
      <c r="I2434" s="195" t="e">
        <f>TIMEVALUE(RTATimings[[#This Row],[Dep Tm Txt]])</f>
        <v>#VALUE!</v>
      </c>
      <c r="N24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35" spans="1:14" x14ac:dyDescent="0.35">
      <c r="A2435" s="113"/>
      <c r="B2435" s="119"/>
      <c r="C2435" s="119"/>
      <c r="D2435" s="185" t="e">
        <f>IF(ISBLANK(RTATimings[[#This Row],[Vehicle No.]]), VLOOKUP(RTATimings[[#This Row],[Rotation Group]], Table9[#All], 4, FALSE), VLOOKUP(RTATimings[[#This Row],[Vehicle No.]], VehLicense,2,FALSE))</f>
        <v>#N/A</v>
      </c>
      <c r="E2435" s="126"/>
      <c r="F2435" s="185" t="e">
        <f>VLOOKUP(RTATimings[[#This Row],[Route Code]], TrueRouteCodes[], 2, FALSE)</f>
        <v>#N/A</v>
      </c>
      <c r="H2435" s="194" t="str">
        <f>REPLACE(SUBSTITUTE(SUBSTITUTE(SUBSTITUTE(SUBSTITUTE(SUBSTITUTE(TRIM(RTATimings[[#This Row],[Dep Txt]]), ": ",":"), "a.m", "AM",1), "p.m", "PM"),"  AM"," AM"),"  PM", " PM"), 9,100,"")</f>
        <v/>
      </c>
      <c r="I2435" s="195" t="e">
        <f>TIMEVALUE(RTATimings[[#This Row],[Dep Tm Txt]])</f>
        <v>#VALUE!</v>
      </c>
      <c r="N24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36" spans="1:14" x14ac:dyDescent="0.35">
      <c r="A2436" s="113"/>
      <c r="B2436" s="119"/>
      <c r="C2436" s="119"/>
      <c r="D2436" s="185" t="e">
        <f>IF(ISBLANK(RTATimings[[#This Row],[Vehicle No.]]), VLOOKUP(RTATimings[[#This Row],[Rotation Group]], Table9[#All], 4, FALSE), VLOOKUP(RTATimings[[#This Row],[Vehicle No.]], VehLicense,2,FALSE))</f>
        <v>#N/A</v>
      </c>
      <c r="E2436" s="126"/>
      <c r="F2436" s="185" t="e">
        <f>VLOOKUP(RTATimings[[#This Row],[Route Code]], TrueRouteCodes[], 2, FALSE)</f>
        <v>#N/A</v>
      </c>
      <c r="H2436" s="194" t="str">
        <f>REPLACE(SUBSTITUTE(SUBSTITUTE(SUBSTITUTE(SUBSTITUTE(SUBSTITUTE(TRIM(RTATimings[[#This Row],[Dep Txt]]), ": ",":"), "a.m", "AM",1), "p.m", "PM"),"  AM"," AM"),"  PM", " PM"), 9,100,"")</f>
        <v/>
      </c>
      <c r="I2436" s="195" t="e">
        <f>TIMEVALUE(RTATimings[[#This Row],[Dep Tm Txt]])</f>
        <v>#VALUE!</v>
      </c>
      <c r="N24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37" spans="1:14" x14ac:dyDescent="0.35">
      <c r="A2437" s="113"/>
      <c r="B2437" s="119"/>
      <c r="C2437" s="119"/>
      <c r="D2437" s="185" t="e">
        <f>IF(ISBLANK(RTATimings[[#This Row],[Vehicle No.]]), VLOOKUP(RTATimings[[#This Row],[Rotation Group]], Table9[#All], 4, FALSE), VLOOKUP(RTATimings[[#This Row],[Vehicle No.]], VehLicense,2,FALSE))</f>
        <v>#N/A</v>
      </c>
      <c r="E2437" s="126"/>
      <c r="F2437" s="185" t="e">
        <f>VLOOKUP(RTATimings[[#This Row],[Route Code]], TrueRouteCodes[], 2, FALSE)</f>
        <v>#N/A</v>
      </c>
      <c r="H2437" s="194" t="str">
        <f>REPLACE(SUBSTITUTE(SUBSTITUTE(SUBSTITUTE(SUBSTITUTE(SUBSTITUTE(TRIM(RTATimings[[#This Row],[Dep Txt]]), ": ",":"), "a.m", "AM",1), "p.m", "PM"),"  AM"," AM"),"  PM", " PM"), 9,100,"")</f>
        <v/>
      </c>
      <c r="I2437" s="195" t="e">
        <f>TIMEVALUE(RTATimings[[#This Row],[Dep Tm Txt]])</f>
        <v>#VALUE!</v>
      </c>
      <c r="N24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38" spans="1:14" x14ac:dyDescent="0.35">
      <c r="A2438" s="113"/>
      <c r="B2438" s="119"/>
      <c r="C2438" s="119"/>
      <c r="D2438" s="185" t="e">
        <f>IF(ISBLANK(RTATimings[[#This Row],[Vehicle No.]]), VLOOKUP(RTATimings[[#This Row],[Rotation Group]], Table9[#All], 4, FALSE), VLOOKUP(RTATimings[[#This Row],[Vehicle No.]], VehLicense,2,FALSE))</f>
        <v>#N/A</v>
      </c>
      <c r="E2438" s="126"/>
      <c r="F2438" s="185" t="e">
        <f>VLOOKUP(RTATimings[[#This Row],[Route Code]], TrueRouteCodes[], 2, FALSE)</f>
        <v>#N/A</v>
      </c>
      <c r="H2438" s="194" t="str">
        <f>REPLACE(SUBSTITUTE(SUBSTITUTE(SUBSTITUTE(SUBSTITUTE(SUBSTITUTE(TRIM(RTATimings[[#This Row],[Dep Txt]]), ": ",":"), "a.m", "AM",1), "p.m", "PM"),"  AM"," AM"),"  PM", " PM"), 9,100,"")</f>
        <v/>
      </c>
      <c r="I2438" s="195" t="e">
        <f>TIMEVALUE(RTATimings[[#This Row],[Dep Tm Txt]])</f>
        <v>#VALUE!</v>
      </c>
      <c r="N24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39" spans="1:14" x14ac:dyDescent="0.35">
      <c r="A2439" s="113"/>
      <c r="B2439" s="119"/>
      <c r="C2439" s="119"/>
      <c r="D2439" s="185" t="e">
        <f>IF(ISBLANK(RTATimings[[#This Row],[Vehicle No.]]), VLOOKUP(RTATimings[[#This Row],[Rotation Group]], Table9[#All], 4, FALSE), VLOOKUP(RTATimings[[#This Row],[Vehicle No.]], VehLicense,2,FALSE))</f>
        <v>#N/A</v>
      </c>
      <c r="E2439" s="126"/>
      <c r="F2439" s="185" t="e">
        <f>VLOOKUP(RTATimings[[#This Row],[Route Code]], TrueRouteCodes[], 2, FALSE)</f>
        <v>#N/A</v>
      </c>
      <c r="H2439" s="194" t="str">
        <f>REPLACE(SUBSTITUTE(SUBSTITUTE(SUBSTITUTE(SUBSTITUTE(SUBSTITUTE(TRIM(RTATimings[[#This Row],[Dep Txt]]), ": ",":"), "a.m", "AM",1), "p.m", "PM"),"  AM"," AM"),"  PM", " PM"), 9,100,"")</f>
        <v/>
      </c>
      <c r="I2439" s="195" t="e">
        <f>TIMEVALUE(RTATimings[[#This Row],[Dep Tm Txt]])</f>
        <v>#VALUE!</v>
      </c>
      <c r="N24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40" spans="1:14" x14ac:dyDescent="0.35">
      <c r="A2440" s="113"/>
      <c r="B2440" s="119"/>
      <c r="C2440" s="119"/>
      <c r="D2440" s="185" t="e">
        <f>IF(ISBLANK(RTATimings[[#This Row],[Vehicle No.]]), VLOOKUP(RTATimings[[#This Row],[Rotation Group]], Table9[#All], 4, FALSE), VLOOKUP(RTATimings[[#This Row],[Vehicle No.]], VehLicense,2,FALSE))</f>
        <v>#N/A</v>
      </c>
      <c r="E2440" s="126"/>
      <c r="F2440" s="185" t="e">
        <f>VLOOKUP(RTATimings[[#This Row],[Route Code]], TrueRouteCodes[], 2, FALSE)</f>
        <v>#N/A</v>
      </c>
      <c r="H2440" s="194" t="str">
        <f>REPLACE(SUBSTITUTE(SUBSTITUTE(SUBSTITUTE(SUBSTITUTE(SUBSTITUTE(TRIM(RTATimings[[#This Row],[Dep Txt]]), ": ",":"), "a.m", "AM",1), "p.m", "PM"),"  AM"," AM"),"  PM", " PM"), 9,100,"")</f>
        <v/>
      </c>
      <c r="I2440" s="195" t="e">
        <f>TIMEVALUE(RTATimings[[#This Row],[Dep Tm Txt]])</f>
        <v>#VALUE!</v>
      </c>
      <c r="N24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41" spans="1:14" x14ac:dyDescent="0.35">
      <c r="A2441" s="113"/>
      <c r="B2441" s="119"/>
      <c r="C2441" s="119"/>
      <c r="D2441" s="185" t="e">
        <f>IF(ISBLANK(RTATimings[[#This Row],[Vehicle No.]]), VLOOKUP(RTATimings[[#This Row],[Rotation Group]], Table9[#All], 4, FALSE), VLOOKUP(RTATimings[[#This Row],[Vehicle No.]], VehLicense,2,FALSE))</f>
        <v>#N/A</v>
      </c>
      <c r="E2441" s="126"/>
      <c r="F2441" s="185" t="e">
        <f>VLOOKUP(RTATimings[[#This Row],[Route Code]], TrueRouteCodes[], 2, FALSE)</f>
        <v>#N/A</v>
      </c>
      <c r="H2441" s="194" t="str">
        <f>REPLACE(SUBSTITUTE(SUBSTITUTE(SUBSTITUTE(SUBSTITUTE(SUBSTITUTE(TRIM(RTATimings[[#This Row],[Dep Txt]]), ": ",":"), "a.m", "AM",1), "p.m", "PM"),"  AM"," AM"),"  PM", " PM"), 9,100,"")</f>
        <v/>
      </c>
      <c r="I2441" s="195" t="e">
        <f>TIMEVALUE(RTATimings[[#This Row],[Dep Tm Txt]])</f>
        <v>#VALUE!</v>
      </c>
      <c r="N24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42" spans="1:14" x14ac:dyDescent="0.35">
      <c r="A2442" s="113"/>
      <c r="B2442" s="119"/>
      <c r="C2442" s="119"/>
      <c r="D2442" s="185" t="e">
        <f>IF(ISBLANK(RTATimings[[#This Row],[Vehicle No.]]), VLOOKUP(RTATimings[[#This Row],[Rotation Group]], Table9[#All], 4, FALSE), VLOOKUP(RTATimings[[#This Row],[Vehicle No.]], VehLicense,2,FALSE))</f>
        <v>#N/A</v>
      </c>
      <c r="E2442" s="126"/>
      <c r="F2442" s="185" t="e">
        <f>VLOOKUP(RTATimings[[#This Row],[Route Code]], TrueRouteCodes[], 2, FALSE)</f>
        <v>#N/A</v>
      </c>
      <c r="H2442" s="194" t="str">
        <f>REPLACE(SUBSTITUTE(SUBSTITUTE(SUBSTITUTE(SUBSTITUTE(SUBSTITUTE(TRIM(RTATimings[[#This Row],[Dep Txt]]), ": ",":"), "a.m", "AM",1), "p.m", "PM"),"  AM"," AM"),"  PM", " PM"), 9,100,"")</f>
        <v/>
      </c>
      <c r="I2442" s="195" t="e">
        <f>TIMEVALUE(RTATimings[[#This Row],[Dep Tm Txt]])</f>
        <v>#VALUE!</v>
      </c>
      <c r="N24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43" spans="1:14" x14ac:dyDescent="0.35">
      <c r="A2443" s="113"/>
      <c r="B2443" s="119"/>
      <c r="C2443" s="119"/>
      <c r="D2443" s="185" t="e">
        <f>IF(ISBLANK(RTATimings[[#This Row],[Vehicle No.]]), VLOOKUP(RTATimings[[#This Row],[Rotation Group]], Table9[#All], 4, FALSE), VLOOKUP(RTATimings[[#This Row],[Vehicle No.]], VehLicense,2,FALSE))</f>
        <v>#N/A</v>
      </c>
      <c r="E2443" s="126"/>
      <c r="F2443" s="185" t="e">
        <f>VLOOKUP(RTATimings[[#This Row],[Route Code]], TrueRouteCodes[], 2, FALSE)</f>
        <v>#N/A</v>
      </c>
      <c r="H2443" s="194" t="str">
        <f>REPLACE(SUBSTITUTE(SUBSTITUTE(SUBSTITUTE(SUBSTITUTE(SUBSTITUTE(TRIM(RTATimings[[#This Row],[Dep Txt]]), ": ",":"), "a.m", "AM",1), "p.m", "PM"),"  AM"," AM"),"  PM", " PM"), 9,100,"")</f>
        <v/>
      </c>
      <c r="I2443" s="195" t="e">
        <f>TIMEVALUE(RTATimings[[#This Row],[Dep Tm Txt]])</f>
        <v>#VALUE!</v>
      </c>
      <c r="N24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44" spans="1:14" x14ac:dyDescent="0.35">
      <c r="A2444" s="113"/>
      <c r="B2444" s="119"/>
      <c r="C2444" s="119"/>
      <c r="D2444" s="185" t="e">
        <f>IF(ISBLANK(RTATimings[[#This Row],[Vehicle No.]]), VLOOKUP(RTATimings[[#This Row],[Rotation Group]], Table9[#All], 4, FALSE), VLOOKUP(RTATimings[[#This Row],[Vehicle No.]], VehLicense,2,FALSE))</f>
        <v>#N/A</v>
      </c>
      <c r="E2444" s="126"/>
      <c r="F2444" s="185" t="e">
        <f>VLOOKUP(RTATimings[[#This Row],[Route Code]], TrueRouteCodes[], 2, FALSE)</f>
        <v>#N/A</v>
      </c>
      <c r="H2444" s="194" t="str">
        <f>REPLACE(SUBSTITUTE(SUBSTITUTE(SUBSTITUTE(SUBSTITUTE(SUBSTITUTE(TRIM(RTATimings[[#This Row],[Dep Txt]]), ": ",":"), "a.m", "AM",1), "p.m", "PM"),"  AM"," AM"),"  PM", " PM"), 9,100,"")</f>
        <v/>
      </c>
      <c r="I2444" s="195" t="e">
        <f>TIMEVALUE(RTATimings[[#This Row],[Dep Tm Txt]])</f>
        <v>#VALUE!</v>
      </c>
      <c r="N24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45" spans="1:14" x14ac:dyDescent="0.35">
      <c r="A2445" s="113"/>
      <c r="B2445" s="119"/>
      <c r="C2445" s="119"/>
      <c r="D2445" s="185" t="e">
        <f>IF(ISBLANK(RTATimings[[#This Row],[Vehicle No.]]), VLOOKUP(RTATimings[[#This Row],[Rotation Group]], Table9[#All], 4, FALSE), VLOOKUP(RTATimings[[#This Row],[Vehicle No.]], VehLicense,2,FALSE))</f>
        <v>#N/A</v>
      </c>
      <c r="E2445" s="126"/>
      <c r="F2445" s="185" t="e">
        <f>VLOOKUP(RTATimings[[#This Row],[Route Code]], TrueRouteCodes[], 2, FALSE)</f>
        <v>#N/A</v>
      </c>
      <c r="H2445" s="194" t="str">
        <f>REPLACE(SUBSTITUTE(SUBSTITUTE(SUBSTITUTE(SUBSTITUTE(SUBSTITUTE(TRIM(RTATimings[[#This Row],[Dep Txt]]), ": ",":"), "a.m", "AM",1), "p.m", "PM"),"  AM"," AM"),"  PM", " PM"), 9,100,"")</f>
        <v/>
      </c>
      <c r="I2445" s="195" t="e">
        <f>TIMEVALUE(RTATimings[[#This Row],[Dep Tm Txt]])</f>
        <v>#VALUE!</v>
      </c>
      <c r="N24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46" spans="1:14" x14ac:dyDescent="0.35">
      <c r="A2446" s="113"/>
      <c r="B2446" s="119"/>
      <c r="C2446" s="119"/>
      <c r="D2446" s="185" t="e">
        <f>IF(ISBLANK(RTATimings[[#This Row],[Vehicle No.]]), VLOOKUP(RTATimings[[#This Row],[Rotation Group]], Table9[#All], 4, FALSE), VLOOKUP(RTATimings[[#This Row],[Vehicle No.]], VehLicense,2,FALSE))</f>
        <v>#N/A</v>
      </c>
      <c r="E2446" s="126"/>
      <c r="F2446" s="185" t="e">
        <f>VLOOKUP(RTATimings[[#This Row],[Route Code]], TrueRouteCodes[], 2, FALSE)</f>
        <v>#N/A</v>
      </c>
      <c r="H2446" s="194" t="str">
        <f>REPLACE(SUBSTITUTE(SUBSTITUTE(SUBSTITUTE(SUBSTITUTE(SUBSTITUTE(TRIM(RTATimings[[#This Row],[Dep Txt]]), ": ",":"), "a.m", "AM",1), "p.m", "PM"),"  AM"," AM"),"  PM", " PM"), 9,100,"")</f>
        <v/>
      </c>
      <c r="I2446" s="195" t="e">
        <f>TIMEVALUE(RTATimings[[#This Row],[Dep Tm Txt]])</f>
        <v>#VALUE!</v>
      </c>
      <c r="N24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47" spans="1:14" x14ac:dyDescent="0.35">
      <c r="A2447" s="113"/>
      <c r="B2447" s="119"/>
      <c r="C2447" s="119"/>
      <c r="D2447" s="185" t="e">
        <f>IF(ISBLANK(RTATimings[[#This Row],[Vehicle No.]]), VLOOKUP(RTATimings[[#This Row],[Rotation Group]], Table9[#All], 4, FALSE), VLOOKUP(RTATimings[[#This Row],[Vehicle No.]], VehLicense,2,FALSE))</f>
        <v>#N/A</v>
      </c>
      <c r="E2447" s="126"/>
      <c r="F2447" s="185" t="e">
        <f>VLOOKUP(RTATimings[[#This Row],[Route Code]], TrueRouteCodes[], 2, FALSE)</f>
        <v>#N/A</v>
      </c>
      <c r="H2447" s="194" t="str">
        <f>REPLACE(SUBSTITUTE(SUBSTITUTE(SUBSTITUTE(SUBSTITUTE(SUBSTITUTE(TRIM(RTATimings[[#This Row],[Dep Txt]]), ": ",":"), "a.m", "AM",1), "p.m", "PM"),"  AM"," AM"),"  PM", " PM"), 9,100,"")</f>
        <v/>
      </c>
      <c r="I2447" s="195" t="e">
        <f>TIMEVALUE(RTATimings[[#This Row],[Dep Tm Txt]])</f>
        <v>#VALUE!</v>
      </c>
      <c r="N24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48" spans="1:14" x14ac:dyDescent="0.35">
      <c r="A2448" s="113"/>
      <c r="B2448" s="119"/>
      <c r="C2448" s="119"/>
      <c r="D2448" s="185" t="e">
        <f>IF(ISBLANK(RTATimings[[#This Row],[Vehicle No.]]), VLOOKUP(RTATimings[[#This Row],[Rotation Group]], Table9[#All], 4, FALSE), VLOOKUP(RTATimings[[#This Row],[Vehicle No.]], VehLicense,2,FALSE))</f>
        <v>#N/A</v>
      </c>
      <c r="E2448" s="126"/>
      <c r="F2448" s="185" t="e">
        <f>VLOOKUP(RTATimings[[#This Row],[Route Code]], TrueRouteCodes[], 2, FALSE)</f>
        <v>#N/A</v>
      </c>
      <c r="H2448" s="194" t="str">
        <f>REPLACE(SUBSTITUTE(SUBSTITUTE(SUBSTITUTE(SUBSTITUTE(SUBSTITUTE(TRIM(RTATimings[[#This Row],[Dep Txt]]), ": ",":"), "a.m", "AM",1), "p.m", "PM"),"  AM"," AM"),"  PM", " PM"), 9,100,"")</f>
        <v/>
      </c>
      <c r="I2448" s="195" t="e">
        <f>TIMEVALUE(RTATimings[[#This Row],[Dep Tm Txt]])</f>
        <v>#VALUE!</v>
      </c>
      <c r="N24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49" spans="1:14" x14ac:dyDescent="0.35">
      <c r="A2449" s="113"/>
      <c r="B2449" s="119"/>
      <c r="C2449" s="119"/>
      <c r="D2449" s="185" t="e">
        <f>IF(ISBLANK(RTATimings[[#This Row],[Vehicle No.]]), VLOOKUP(RTATimings[[#This Row],[Rotation Group]], Table9[#All], 4, FALSE), VLOOKUP(RTATimings[[#This Row],[Vehicle No.]], VehLicense,2,FALSE))</f>
        <v>#N/A</v>
      </c>
      <c r="E2449" s="126"/>
      <c r="F2449" s="185" t="e">
        <f>VLOOKUP(RTATimings[[#This Row],[Route Code]], TrueRouteCodes[], 2, FALSE)</f>
        <v>#N/A</v>
      </c>
      <c r="H2449" s="194" t="str">
        <f>REPLACE(SUBSTITUTE(SUBSTITUTE(SUBSTITUTE(SUBSTITUTE(SUBSTITUTE(TRIM(RTATimings[[#This Row],[Dep Txt]]), ": ",":"), "a.m", "AM",1), "p.m", "PM"),"  AM"," AM"),"  PM", " PM"), 9,100,"")</f>
        <v/>
      </c>
      <c r="I2449" s="195" t="e">
        <f>TIMEVALUE(RTATimings[[#This Row],[Dep Tm Txt]])</f>
        <v>#VALUE!</v>
      </c>
      <c r="N24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50" spans="1:14" x14ac:dyDescent="0.35">
      <c r="A2450" s="113"/>
      <c r="B2450" s="119"/>
      <c r="C2450" s="119"/>
      <c r="D2450" s="185" t="e">
        <f>IF(ISBLANK(RTATimings[[#This Row],[Vehicle No.]]), VLOOKUP(RTATimings[[#This Row],[Rotation Group]], Table9[#All], 4, FALSE), VLOOKUP(RTATimings[[#This Row],[Vehicle No.]], VehLicense,2,FALSE))</f>
        <v>#N/A</v>
      </c>
      <c r="E2450" s="126"/>
      <c r="F2450" s="185" t="e">
        <f>VLOOKUP(RTATimings[[#This Row],[Route Code]], TrueRouteCodes[], 2, FALSE)</f>
        <v>#N/A</v>
      </c>
      <c r="H2450" s="194" t="str">
        <f>REPLACE(SUBSTITUTE(SUBSTITUTE(SUBSTITUTE(SUBSTITUTE(SUBSTITUTE(TRIM(RTATimings[[#This Row],[Dep Txt]]), ": ",":"), "a.m", "AM",1), "p.m", "PM"),"  AM"," AM"),"  PM", " PM"), 9,100,"")</f>
        <v/>
      </c>
      <c r="I2450" s="195" t="e">
        <f>TIMEVALUE(RTATimings[[#This Row],[Dep Tm Txt]])</f>
        <v>#VALUE!</v>
      </c>
      <c r="N24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51" spans="1:14" x14ac:dyDescent="0.35">
      <c r="A2451" s="113"/>
      <c r="B2451" s="119"/>
      <c r="C2451" s="119"/>
      <c r="D2451" s="185" t="e">
        <f>IF(ISBLANK(RTATimings[[#This Row],[Vehicle No.]]), VLOOKUP(RTATimings[[#This Row],[Rotation Group]], Table9[#All], 4, FALSE), VLOOKUP(RTATimings[[#This Row],[Vehicle No.]], VehLicense,2,FALSE))</f>
        <v>#N/A</v>
      </c>
      <c r="E2451" s="126"/>
      <c r="F2451" s="185" t="e">
        <f>VLOOKUP(RTATimings[[#This Row],[Route Code]], TrueRouteCodes[], 2, FALSE)</f>
        <v>#N/A</v>
      </c>
      <c r="H2451" s="194" t="str">
        <f>REPLACE(SUBSTITUTE(SUBSTITUTE(SUBSTITUTE(SUBSTITUTE(SUBSTITUTE(TRIM(RTATimings[[#This Row],[Dep Txt]]), ": ",":"), "a.m", "AM",1), "p.m", "PM"),"  AM"," AM"),"  PM", " PM"), 9,100,"")</f>
        <v/>
      </c>
      <c r="I2451" s="195" t="e">
        <f>TIMEVALUE(RTATimings[[#This Row],[Dep Tm Txt]])</f>
        <v>#VALUE!</v>
      </c>
      <c r="N24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52" spans="1:14" x14ac:dyDescent="0.35">
      <c r="A2452" s="113"/>
      <c r="B2452" s="119"/>
      <c r="C2452" s="119"/>
      <c r="D2452" s="185" t="e">
        <f>IF(ISBLANK(RTATimings[[#This Row],[Vehicle No.]]), VLOOKUP(RTATimings[[#This Row],[Rotation Group]], Table9[#All], 4, FALSE), VLOOKUP(RTATimings[[#This Row],[Vehicle No.]], VehLicense,2,FALSE))</f>
        <v>#N/A</v>
      </c>
      <c r="E2452" s="126"/>
      <c r="F2452" s="185" t="e">
        <f>VLOOKUP(RTATimings[[#This Row],[Route Code]], TrueRouteCodes[], 2, FALSE)</f>
        <v>#N/A</v>
      </c>
      <c r="H2452" s="194" t="str">
        <f>REPLACE(SUBSTITUTE(SUBSTITUTE(SUBSTITUTE(SUBSTITUTE(SUBSTITUTE(TRIM(RTATimings[[#This Row],[Dep Txt]]), ": ",":"), "a.m", "AM",1), "p.m", "PM"),"  AM"," AM"),"  PM", " PM"), 9,100,"")</f>
        <v/>
      </c>
      <c r="I2452" s="195" t="e">
        <f>TIMEVALUE(RTATimings[[#This Row],[Dep Tm Txt]])</f>
        <v>#VALUE!</v>
      </c>
      <c r="N24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53" spans="1:14" x14ac:dyDescent="0.35">
      <c r="A2453" s="113"/>
      <c r="B2453" s="119"/>
      <c r="C2453" s="119"/>
      <c r="D2453" s="185" t="e">
        <f>IF(ISBLANK(RTATimings[[#This Row],[Vehicle No.]]), VLOOKUP(RTATimings[[#This Row],[Rotation Group]], Table9[#All], 4, FALSE), VLOOKUP(RTATimings[[#This Row],[Vehicle No.]], VehLicense,2,FALSE))</f>
        <v>#N/A</v>
      </c>
      <c r="E2453" s="126"/>
      <c r="F2453" s="185" t="e">
        <f>VLOOKUP(RTATimings[[#This Row],[Route Code]], TrueRouteCodes[], 2, FALSE)</f>
        <v>#N/A</v>
      </c>
      <c r="H2453" s="194" t="str">
        <f>REPLACE(SUBSTITUTE(SUBSTITUTE(SUBSTITUTE(SUBSTITUTE(SUBSTITUTE(TRIM(RTATimings[[#This Row],[Dep Txt]]), ": ",":"), "a.m", "AM",1), "p.m", "PM"),"  AM"," AM"),"  PM", " PM"), 9,100,"")</f>
        <v/>
      </c>
      <c r="I2453" s="195" t="e">
        <f>TIMEVALUE(RTATimings[[#This Row],[Dep Tm Txt]])</f>
        <v>#VALUE!</v>
      </c>
      <c r="N24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54" spans="1:14" x14ac:dyDescent="0.35">
      <c r="A2454" s="113"/>
      <c r="B2454" s="119"/>
      <c r="C2454" s="119"/>
      <c r="D2454" s="185" t="e">
        <f>IF(ISBLANK(RTATimings[[#This Row],[Vehicle No.]]), VLOOKUP(RTATimings[[#This Row],[Rotation Group]], Table9[#All], 4, FALSE), VLOOKUP(RTATimings[[#This Row],[Vehicle No.]], VehLicense,2,FALSE))</f>
        <v>#N/A</v>
      </c>
      <c r="E2454" s="126"/>
      <c r="F2454" s="185" t="e">
        <f>VLOOKUP(RTATimings[[#This Row],[Route Code]], TrueRouteCodes[], 2, FALSE)</f>
        <v>#N/A</v>
      </c>
      <c r="H2454" s="194" t="str">
        <f>REPLACE(SUBSTITUTE(SUBSTITUTE(SUBSTITUTE(SUBSTITUTE(SUBSTITUTE(TRIM(RTATimings[[#This Row],[Dep Txt]]), ": ",":"), "a.m", "AM",1), "p.m", "PM"),"  AM"," AM"),"  PM", " PM"), 9,100,"")</f>
        <v/>
      </c>
      <c r="I2454" s="195" t="e">
        <f>TIMEVALUE(RTATimings[[#This Row],[Dep Tm Txt]])</f>
        <v>#VALUE!</v>
      </c>
      <c r="N24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55" spans="1:14" x14ac:dyDescent="0.35">
      <c r="A2455" s="113"/>
      <c r="B2455" s="119"/>
      <c r="C2455" s="119"/>
      <c r="D2455" s="185" t="e">
        <f>IF(ISBLANK(RTATimings[[#This Row],[Vehicle No.]]), VLOOKUP(RTATimings[[#This Row],[Rotation Group]], Table9[#All], 4, FALSE), VLOOKUP(RTATimings[[#This Row],[Vehicle No.]], VehLicense,2,FALSE))</f>
        <v>#N/A</v>
      </c>
      <c r="E2455" s="126"/>
      <c r="F2455" s="185" t="e">
        <f>VLOOKUP(RTATimings[[#This Row],[Route Code]], TrueRouteCodes[], 2, FALSE)</f>
        <v>#N/A</v>
      </c>
      <c r="H2455" s="194" t="str">
        <f>REPLACE(SUBSTITUTE(SUBSTITUTE(SUBSTITUTE(SUBSTITUTE(SUBSTITUTE(TRIM(RTATimings[[#This Row],[Dep Txt]]), ": ",":"), "a.m", "AM",1), "p.m", "PM"),"  AM"," AM"),"  PM", " PM"), 9,100,"")</f>
        <v/>
      </c>
      <c r="I2455" s="195" t="e">
        <f>TIMEVALUE(RTATimings[[#This Row],[Dep Tm Txt]])</f>
        <v>#VALUE!</v>
      </c>
      <c r="N24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56" spans="1:14" x14ac:dyDescent="0.35">
      <c r="A2456" s="113"/>
      <c r="B2456" s="119"/>
      <c r="C2456" s="119"/>
      <c r="D2456" s="185" t="e">
        <f>IF(ISBLANK(RTATimings[[#This Row],[Vehicle No.]]), VLOOKUP(RTATimings[[#This Row],[Rotation Group]], Table9[#All], 4, FALSE), VLOOKUP(RTATimings[[#This Row],[Vehicle No.]], VehLicense,2,FALSE))</f>
        <v>#N/A</v>
      </c>
      <c r="E2456" s="126"/>
      <c r="F2456" s="185" t="e">
        <f>VLOOKUP(RTATimings[[#This Row],[Route Code]], TrueRouteCodes[], 2, FALSE)</f>
        <v>#N/A</v>
      </c>
      <c r="H2456" s="194" t="str">
        <f>REPLACE(SUBSTITUTE(SUBSTITUTE(SUBSTITUTE(SUBSTITUTE(SUBSTITUTE(TRIM(RTATimings[[#This Row],[Dep Txt]]), ": ",":"), "a.m", "AM",1), "p.m", "PM"),"  AM"," AM"),"  PM", " PM"), 9,100,"")</f>
        <v/>
      </c>
      <c r="I2456" s="195" t="e">
        <f>TIMEVALUE(RTATimings[[#This Row],[Dep Tm Txt]])</f>
        <v>#VALUE!</v>
      </c>
      <c r="N24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57" spans="1:14" x14ac:dyDescent="0.35">
      <c r="A2457" s="113"/>
      <c r="B2457" s="119"/>
      <c r="C2457" s="119"/>
      <c r="D2457" s="185" t="e">
        <f>IF(ISBLANK(RTATimings[[#This Row],[Vehicle No.]]), VLOOKUP(RTATimings[[#This Row],[Rotation Group]], Table9[#All], 4, FALSE), VLOOKUP(RTATimings[[#This Row],[Vehicle No.]], VehLicense,2,FALSE))</f>
        <v>#N/A</v>
      </c>
      <c r="E2457" s="126"/>
      <c r="F2457" s="185" t="e">
        <f>VLOOKUP(RTATimings[[#This Row],[Route Code]], TrueRouteCodes[], 2, FALSE)</f>
        <v>#N/A</v>
      </c>
      <c r="H2457" s="194" t="str">
        <f>REPLACE(SUBSTITUTE(SUBSTITUTE(SUBSTITUTE(SUBSTITUTE(SUBSTITUTE(TRIM(RTATimings[[#This Row],[Dep Txt]]), ": ",":"), "a.m", "AM",1), "p.m", "PM"),"  AM"," AM"),"  PM", " PM"), 9,100,"")</f>
        <v/>
      </c>
      <c r="I2457" s="195" t="e">
        <f>TIMEVALUE(RTATimings[[#This Row],[Dep Tm Txt]])</f>
        <v>#VALUE!</v>
      </c>
      <c r="N24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58" spans="1:14" x14ac:dyDescent="0.35">
      <c r="A2458" s="113"/>
      <c r="B2458" s="119"/>
      <c r="C2458" s="119"/>
      <c r="D2458" s="185" t="e">
        <f>IF(ISBLANK(RTATimings[[#This Row],[Vehicle No.]]), VLOOKUP(RTATimings[[#This Row],[Rotation Group]], Table9[#All], 4, FALSE), VLOOKUP(RTATimings[[#This Row],[Vehicle No.]], VehLicense,2,FALSE))</f>
        <v>#N/A</v>
      </c>
      <c r="E2458" s="126"/>
      <c r="F2458" s="185" t="e">
        <f>VLOOKUP(RTATimings[[#This Row],[Route Code]], TrueRouteCodes[], 2, FALSE)</f>
        <v>#N/A</v>
      </c>
      <c r="H2458" s="194" t="str">
        <f>REPLACE(SUBSTITUTE(SUBSTITUTE(SUBSTITUTE(SUBSTITUTE(SUBSTITUTE(TRIM(RTATimings[[#This Row],[Dep Txt]]), ": ",":"), "a.m", "AM",1), "p.m", "PM"),"  AM"," AM"),"  PM", " PM"), 9,100,"")</f>
        <v/>
      </c>
      <c r="I2458" s="195" t="e">
        <f>TIMEVALUE(RTATimings[[#This Row],[Dep Tm Txt]])</f>
        <v>#VALUE!</v>
      </c>
      <c r="N24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59" spans="1:14" x14ac:dyDescent="0.35">
      <c r="A2459" s="113"/>
      <c r="B2459" s="119"/>
      <c r="C2459" s="119"/>
      <c r="D2459" s="185" t="e">
        <f>IF(ISBLANK(RTATimings[[#This Row],[Vehicle No.]]), VLOOKUP(RTATimings[[#This Row],[Rotation Group]], Table9[#All], 4, FALSE), VLOOKUP(RTATimings[[#This Row],[Vehicle No.]], VehLicense,2,FALSE))</f>
        <v>#N/A</v>
      </c>
      <c r="E2459" s="126"/>
      <c r="F2459" s="185" t="e">
        <f>VLOOKUP(RTATimings[[#This Row],[Route Code]], TrueRouteCodes[], 2, FALSE)</f>
        <v>#N/A</v>
      </c>
      <c r="H2459" s="194" t="str">
        <f>REPLACE(SUBSTITUTE(SUBSTITUTE(SUBSTITUTE(SUBSTITUTE(SUBSTITUTE(TRIM(RTATimings[[#This Row],[Dep Txt]]), ": ",":"), "a.m", "AM",1), "p.m", "PM"),"  AM"," AM"),"  PM", " PM"), 9,100,"")</f>
        <v/>
      </c>
      <c r="I2459" s="195" t="e">
        <f>TIMEVALUE(RTATimings[[#This Row],[Dep Tm Txt]])</f>
        <v>#VALUE!</v>
      </c>
      <c r="N24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60" spans="1:14" x14ac:dyDescent="0.35">
      <c r="A2460" s="113"/>
      <c r="B2460" s="119"/>
      <c r="C2460" s="119"/>
      <c r="D2460" s="185" t="e">
        <f>IF(ISBLANK(RTATimings[[#This Row],[Vehicle No.]]), VLOOKUP(RTATimings[[#This Row],[Rotation Group]], Table9[#All], 4, FALSE), VLOOKUP(RTATimings[[#This Row],[Vehicle No.]], VehLicense,2,FALSE))</f>
        <v>#N/A</v>
      </c>
      <c r="E2460" s="126"/>
      <c r="F2460" s="185" t="e">
        <f>VLOOKUP(RTATimings[[#This Row],[Route Code]], TrueRouteCodes[], 2, FALSE)</f>
        <v>#N/A</v>
      </c>
      <c r="H2460" s="194" t="str">
        <f>REPLACE(SUBSTITUTE(SUBSTITUTE(SUBSTITUTE(SUBSTITUTE(SUBSTITUTE(TRIM(RTATimings[[#This Row],[Dep Txt]]), ": ",":"), "a.m", "AM",1), "p.m", "PM"),"  AM"," AM"),"  PM", " PM"), 9,100,"")</f>
        <v/>
      </c>
      <c r="I2460" s="195" t="e">
        <f>TIMEVALUE(RTATimings[[#This Row],[Dep Tm Txt]])</f>
        <v>#VALUE!</v>
      </c>
      <c r="N24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61" spans="1:14" x14ac:dyDescent="0.35">
      <c r="A2461" s="113"/>
      <c r="B2461" s="119"/>
      <c r="C2461" s="119"/>
      <c r="D2461" s="185" t="e">
        <f>IF(ISBLANK(RTATimings[[#This Row],[Vehicle No.]]), VLOOKUP(RTATimings[[#This Row],[Rotation Group]], Table9[#All], 4, FALSE), VLOOKUP(RTATimings[[#This Row],[Vehicle No.]], VehLicense,2,FALSE))</f>
        <v>#N/A</v>
      </c>
      <c r="E2461" s="126"/>
      <c r="F2461" s="185" t="e">
        <f>VLOOKUP(RTATimings[[#This Row],[Route Code]], TrueRouteCodes[], 2, FALSE)</f>
        <v>#N/A</v>
      </c>
      <c r="H2461" s="194" t="str">
        <f>REPLACE(SUBSTITUTE(SUBSTITUTE(SUBSTITUTE(SUBSTITUTE(SUBSTITUTE(TRIM(RTATimings[[#This Row],[Dep Txt]]), ": ",":"), "a.m", "AM",1), "p.m", "PM"),"  AM"," AM"),"  PM", " PM"), 9,100,"")</f>
        <v/>
      </c>
      <c r="I2461" s="195" t="e">
        <f>TIMEVALUE(RTATimings[[#This Row],[Dep Tm Txt]])</f>
        <v>#VALUE!</v>
      </c>
      <c r="N24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62" spans="1:14" x14ac:dyDescent="0.35">
      <c r="A2462" s="113"/>
      <c r="B2462" s="119"/>
      <c r="C2462" s="119"/>
      <c r="D2462" s="185" t="e">
        <f>IF(ISBLANK(RTATimings[[#This Row],[Vehicle No.]]), VLOOKUP(RTATimings[[#This Row],[Rotation Group]], Table9[#All], 4, FALSE), VLOOKUP(RTATimings[[#This Row],[Vehicle No.]], VehLicense,2,FALSE))</f>
        <v>#N/A</v>
      </c>
      <c r="E2462" s="126"/>
      <c r="F2462" s="185" t="e">
        <f>VLOOKUP(RTATimings[[#This Row],[Route Code]], TrueRouteCodes[], 2, FALSE)</f>
        <v>#N/A</v>
      </c>
      <c r="H2462" s="194" t="str">
        <f>REPLACE(SUBSTITUTE(SUBSTITUTE(SUBSTITUTE(SUBSTITUTE(SUBSTITUTE(TRIM(RTATimings[[#This Row],[Dep Txt]]), ": ",":"), "a.m", "AM",1), "p.m", "PM"),"  AM"," AM"),"  PM", " PM"), 9,100,"")</f>
        <v/>
      </c>
      <c r="I2462" s="195" t="e">
        <f>TIMEVALUE(RTATimings[[#This Row],[Dep Tm Txt]])</f>
        <v>#VALUE!</v>
      </c>
      <c r="N24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63" spans="1:14" x14ac:dyDescent="0.35">
      <c r="A2463" s="113"/>
      <c r="B2463" s="119"/>
      <c r="C2463" s="119"/>
      <c r="D2463" s="185" t="e">
        <f>IF(ISBLANK(RTATimings[[#This Row],[Vehicle No.]]), VLOOKUP(RTATimings[[#This Row],[Rotation Group]], Table9[#All], 4, FALSE), VLOOKUP(RTATimings[[#This Row],[Vehicle No.]], VehLicense,2,FALSE))</f>
        <v>#N/A</v>
      </c>
      <c r="E2463" s="126"/>
      <c r="F2463" s="185" t="e">
        <f>VLOOKUP(RTATimings[[#This Row],[Route Code]], TrueRouteCodes[], 2, FALSE)</f>
        <v>#N/A</v>
      </c>
      <c r="H2463" s="194" t="str">
        <f>REPLACE(SUBSTITUTE(SUBSTITUTE(SUBSTITUTE(SUBSTITUTE(SUBSTITUTE(TRIM(RTATimings[[#This Row],[Dep Txt]]), ": ",":"), "a.m", "AM",1), "p.m", "PM"),"  AM"," AM"),"  PM", " PM"), 9,100,"")</f>
        <v/>
      </c>
      <c r="I2463" s="195" t="e">
        <f>TIMEVALUE(RTATimings[[#This Row],[Dep Tm Txt]])</f>
        <v>#VALUE!</v>
      </c>
      <c r="N24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64" spans="1:14" x14ac:dyDescent="0.35">
      <c r="A2464" s="113"/>
      <c r="B2464" s="119"/>
      <c r="C2464" s="119"/>
      <c r="D2464" s="185" t="e">
        <f>IF(ISBLANK(RTATimings[[#This Row],[Vehicle No.]]), VLOOKUP(RTATimings[[#This Row],[Rotation Group]], Table9[#All], 4, FALSE), VLOOKUP(RTATimings[[#This Row],[Vehicle No.]], VehLicense,2,FALSE))</f>
        <v>#N/A</v>
      </c>
      <c r="E2464" s="126"/>
      <c r="F2464" s="185" t="e">
        <f>VLOOKUP(RTATimings[[#This Row],[Route Code]], TrueRouteCodes[], 2, FALSE)</f>
        <v>#N/A</v>
      </c>
      <c r="H2464" s="194" t="str">
        <f>REPLACE(SUBSTITUTE(SUBSTITUTE(SUBSTITUTE(SUBSTITUTE(SUBSTITUTE(TRIM(RTATimings[[#This Row],[Dep Txt]]), ": ",":"), "a.m", "AM",1), "p.m", "PM"),"  AM"," AM"),"  PM", " PM"), 9,100,"")</f>
        <v/>
      </c>
      <c r="I2464" s="195" t="e">
        <f>TIMEVALUE(RTATimings[[#This Row],[Dep Tm Txt]])</f>
        <v>#VALUE!</v>
      </c>
      <c r="N24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65" spans="1:14" x14ac:dyDescent="0.35">
      <c r="A2465" s="113"/>
      <c r="B2465" s="119"/>
      <c r="C2465" s="119"/>
      <c r="D2465" s="185" t="e">
        <f>IF(ISBLANK(RTATimings[[#This Row],[Vehicle No.]]), VLOOKUP(RTATimings[[#This Row],[Rotation Group]], Table9[#All], 4, FALSE), VLOOKUP(RTATimings[[#This Row],[Vehicle No.]], VehLicense,2,FALSE))</f>
        <v>#N/A</v>
      </c>
      <c r="E2465" s="126"/>
      <c r="F2465" s="185" t="e">
        <f>VLOOKUP(RTATimings[[#This Row],[Route Code]], TrueRouteCodes[], 2, FALSE)</f>
        <v>#N/A</v>
      </c>
      <c r="H2465" s="194" t="str">
        <f>REPLACE(SUBSTITUTE(SUBSTITUTE(SUBSTITUTE(SUBSTITUTE(SUBSTITUTE(TRIM(RTATimings[[#This Row],[Dep Txt]]), ": ",":"), "a.m", "AM",1), "p.m", "PM"),"  AM"," AM"),"  PM", " PM"), 9,100,"")</f>
        <v/>
      </c>
      <c r="I2465" s="195" t="e">
        <f>TIMEVALUE(RTATimings[[#This Row],[Dep Tm Txt]])</f>
        <v>#VALUE!</v>
      </c>
      <c r="N24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66" spans="1:14" x14ac:dyDescent="0.35">
      <c r="A2466" s="113"/>
      <c r="B2466" s="119"/>
      <c r="C2466" s="119"/>
      <c r="D2466" s="185" t="e">
        <f>IF(ISBLANK(RTATimings[[#This Row],[Vehicle No.]]), VLOOKUP(RTATimings[[#This Row],[Rotation Group]], Table9[#All], 4, FALSE), VLOOKUP(RTATimings[[#This Row],[Vehicle No.]], VehLicense,2,FALSE))</f>
        <v>#N/A</v>
      </c>
      <c r="E2466" s="126"/>
      <c r="F2466" s="185" t="e">
        <f>VLOOKUP(RTATimings[[#This Row],[Route Code]], TrueRouteCodes[], 2, FALSE)</f>
        <v>#N/A</v>
      </c>
      <c r="H2466" s="194" t="str">
        <f>REPLACE(SUBSTITUTE(SUBSTITUTE(SUBSTITUTE(SUBSTITUTE(SUBSTITUTE(TRIM(RTATimings[[#This Row],[Dep Txt]]), ": ",":"), "a.m", "AM",1), "p.m", "PM"),"  AM"," AM"),"  PM", " PM"), 9,100,"")</f>
        <v/>
      </c>
      <c r="I2466" s="195" t="e">
        <f>TIMEVALUE(RTATimings[[#This Row],[Dep Tm Txt]])</f>
        <v>#VALUE!</v>
      </c>
      <c r="N24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67" spans="1:14" x14ac:dyDescent="0.35">
      <c r="A2467" s="113"/>
      <c r="B2467" s="119"/>
      <c r="C2467" s="119"/>
      <c r="D2467" s="185" t="e">
        <f>IF(ISBLANK(RTATimings[[#This Row],[Vehicle No.]]), VLOOKUP(RTATimings[[#This Row],[Rotation Group]], Table9[#All], 4, FALSE), VLOOKUP(RTATimings[[#This Row],[Vehicle No.]], VehLicense,2,FALSE))</f>
        <v>#N/A</v>
      </c>
      <c r="E2467" s="126"/>
      <c r="F2467" s="185" t="e">
        <f>VLOOKUP(RTATimings[[#This Row],[Route Code]], TrueRouteCodes[], 2, FALSE)</f>
        <v>#N/A</v>
      </c>
      <c r="H2467" s="194" t="str">
        <f>REPLACE(SUBSTITUTE(SUBSTITUTE(SUBSTITUTE(SUBSTITUTE(SUBSTITUTE(TRIM(RTATimings[[#This Row],[Dep Txt]]), ": ",":"), "a.m", "AM",1), "p.m", "PM"),"  AM"," AM"),"  PM", " PM"), 9,100,"")</f>
        <v/>
      </c>
      <c r="I2467" s="195" t="e">
        <f>TIMEVALUE(RTATimings[[#This Row],[Dep Tm Txt]])</f>
        <v>#VALUE!</v>
      </c>
      <c r="N24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68" spans="1:14" x14ac:dyDescent="0.35">
      <c r="A2468" s="113"/>
      <c r="B2468" s="119"/>
      <c r="C2468" s="119"/>
      <c r="D2468" s="185" t="e">
        <f>IF(ISBLANK(RTATimings[[#This Row],[Vehicle No.]]), VLOOKUP(RTATimings[[#This Row],[Rotation Group]], Table9[#All], 4, FALSE), VLOOKUP(RTATimings[[#This Row],[Vehicle No.]], VehLicense,2,FALSE))</f>
        <v>#N/A</v>
      </c>
      <c r="E2468" s="126"/>
      <c r="F2468" s="185" t="e">
        <f>VLOOKUP(RTATimings[[#This Row],[Route Code]], TrueRouteCodes[], 2, FALSE)</f>
        <v>#N/A</v>
      </c>
      <c r="H2468" s="194" t="str">
        <f>REPLACE(SUBSTITUTE(SUBSTITUTE(SUBSTITUTE(SUBSTITUTE(SUBSTITUTE(TRIM(RTATimings[[#This Row],[Dep Txt]]), ": ",":"), "a.m", "AM",1), "p.m", "PM"),"  AM"," AM"),"  PM", " PM"), 9,100,"")</f>
        <v/>
      </c>
      <c r="I2468" s="195" t="e">
        <f>TIMEVALUE(RTATimings[[#This Row],[Dep Tm Txt]])</f>
        <v>#VALUE!</v>
      </c>
      <c r="N24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69" spans="1:14" x14ac:dyDescent="0.35">
      <c r="A2469" s="113"/>
      <c r="B2469" s="119"/>
      <c r="C2469" s="119"/>
      <c r="D2469" s="185" t="e">
        <f>IF(ISBLANK(RTATimings[[#This Row],[Vehicle No.]]), VLOOKUP(RTATimings[[#This Row],[Rotation Group]], Table9[#All], 4, FALSE), VLOOKUP(RTATimings[[#This Row],[Vehicle No.]], VehLicense,2,FALSE))</f>
        <v>#N/A</v>
      </c>
      <c r="E2469" s="126"/>
      <c r="F2469" s="185" t="e">
        <f>VLOOKUP(RTATimings[[#This Row],[Route Code]], TrueRouteCodes[], 2, FALSE)</f>
        <v>#N/A</v>
      </c>
      <c r="H2469" s="194" t="str">
        <f>REPLACE(SUBSTITUTE(SUBSTITUTE(SUBSTITUTE(SUBSTITUTE(SUBSTITUTE(TRIM(RTATimings[[#This Row],[Dep Txt]]), ": ",":"), "a.m", "AM",1), "p.m", "PM"),"  AM"," AM"),"  PM", " PM"), 9,100,"")</f>
        <v/>
      </c>
      <c r="I2469" s="195" t="e">
        <f>TIMEVALUE(RTATimings[[#This Row],[Dep Tm Txt]])</f>
        <v>#VALUE!</v>
      </c>
      <c r="N24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70" spans="1:14" x14ac:dyDescent="0.35">
      <c r="A2470" s="113"/>
      <c r="B2470" s="119"/>
      <c r="C2470" s="119"/>
      <c r="D2470" s="185" t="e">
        <f>IF(ISBLANK(RTATimings[[#This Row],[Vehicle No.]]), VLOOKUP(RTATimings[[#This Row],[Rotation Group]], Table9[#All], 4, FALSE), VLOOKUP(RTATimings[[#This Row],[Vehicle No.]], VehLicense,2,FALSE))</f>
        <v>#N/A</v>
      </c>
      <c r="E2470" s="126"/>
      <c r="F2470" s="185" t="e">
        <f>VLOOKUP(RTATimings[[#This Row],[Route Code]], TrueRouteCodes[], 2, FALSE)</f>
        <v>#N/A</v>
      </c>
      <c r="H2470" s="194" t="str">
        <f>REPLACE(SUBSTITUTE(SUBSTITUTE(SUBSTITUTE(SUBSTITUTE(SUBSTITUTE(TRIM(RTATimings[[#This Row],[Dep Txt]]), ": ",":"), "a.m", "AM",1), "p.m", "PM"),"  AM"," AM"),"  PM", " PM"), 9,100,"")</f>
        <v/>
      </c>
      <c r="I2470" s="195" t="e">
        <f>TIMEVALUE(RTATimings[[#This Row],[Dep Tm Txt]])</f>
        <v>#VALUE!</v>
      </c>
      <c r="N24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71" spans="1:14" x14ac:dyDescent="0.35">
      <c r="A2471" s="113"/>
      <c r="B2471" s="119"/>
      <c r="C2471" s="119"/>
      <c r="D2471" s="185" t="e">
        <f>IF(ISBLANK(RTATimings[[#This Row],[Vehicle No.]]), VLOOKUP(RTATimings[[#This Row],[Rotation Group]], Table9[#All], 4, FALSE), VLOOKUP(RTATimings[[#This Row],[Vehicle No.]], VehLicense,2,FALSE))</f>
        <v>#N/A</v>
      </c>
      <c r="E2471" s="126"/>
      <c r="F2471" s="185" t="e">
        <f>VLOOKUP(RTATimings[[#This Row],[Route Code]], TrueRouteCodes[], 2, FALSE)</f>
        <v>#N/A</v>
      </c>
      <c r="H2471" s="194" t="str">
        <f>REPLACE(SUBSTITUTE(SUBSTITUTE(SUBSTITUTE(SUBSTITUTE(SUBSTITUTE(TRIM(RTATimings[[#This Row],[Dep Txt]]), ": ",":"), "a.m", "AM",1), "p.m", "PM"),"  AM"," AM"),"  PM", " PM"), 9,100,"")</f>
        <v/>
      </c>
      <c r="I2471" s="195" t="e">
        <f>TIMEVALUE(RTATimings[[#This Row],[Dep Tm Txt]])</f>
        <v>#VALUE!</v>
      </c>
      <c r="N24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72" spans="1:14" x14ac:dyDescent="0.35">
      <c r="A2472" s="113"/>
      <c r="B2472" s="119"/>
      <c r="C2472" s="119"/>
      <c r="D2472" s="185" t="e">
        <f>IF(ISBLANK(RTATimings[[#This Row],[Vehicle No.]]), VLOOKUP(RTATimings[[#This Row],[Rotation Group]], Table9[#All], 4, FALSE), VLOOKUP(RTATimings[[#This Row],[Vehicle No.]], VehLicense,2,FALSE))</f>
        <v>#N/A</v>
      </c>
      <c r="E2472" s="126"/>
      <c r="F2472" s="185" t="e">
        <f>VLOOKUP(RTATimings[[#This Row],[Route Code]], TrueRouteCodes[], 2, FALSE)</f>
        <v>#N/A</v>
      </c>
      <c r="H2472" s="194" t="str">
        <f>REPLACE(SUBSTITUTE(SUBSTITUTE(SUBSTITUTE(SUBSTITUTE(SUBSTITUTE(TRIM(RTATimings[[#This Row],[Dep Txt]]), ": ",":"), "a.m", "AM",1), "p.m", "PM"),"  AM"," AM"),"  PM", " PM"), 9,100,"")</f>
        <v/>
      </c>
      <c r="I2472" s="195" t="e">
        <f>TIMEVALUE(RTATimings[[#This Row],[Dep Tm Txt]])</f>
        <v>#VALUE!</v>
      </c>
      <c r="N24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73" spans="1:14" x14ac:dyDescent="0.35">
      <c r="A2473" s="113"/>
      <c r="B2473" s="119"/>
      <c r="C2473" s="119"/>
      <c r="D2473" s="185" t="e">
        <f>IF(ISBLANK(RTATimings[[#This Row],[Vehicle No.]]), VLOOKUP(RTATimings[[#This Row],[Rotation Group]], Table9[#All], 4, FALSE), VLOOKUP(RTATimings[[#This Row],[Vehicle No.]], VehLicense,2,FALSE))</f>
        <v>#N/A</v>
      </c>
      <c r="E2473" s="126"/>
      <c r="F2473" s="185" t="e">
        <f>VLOOKUP(RTATimings[[#This Row],[Route Code]], TrueRouteCodes[], 2, FALSE)</f>
        <v>#N/A</v>
      </c>
      <c r="H2473" s="194" t="str">
        <f>REPLACE(SUBSTITUTE(SUBSTITUTE(SUBSTITUTE(SUBSTITUTE(SUBSTITUTE(TRIM(RTATimings[[#This Row],[Dep Txt]]), ": ",":"), "a.m", "AM",1), "p.m", "PM"),"  AM"," AM"),"  PM", " PM"), 9,100,"")</f>
        <v/>
      </c>
      <c r="I2473" s="195" t="e">
        <f>TIMEVALUE(RTATimings[[#This Row],[Dep Tm Txt]])</f>
        <v>#VALUE!</v>
      </c>
      <c r="N24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74" spans="1:14" x14ac:dyDescent="0.35">
      <c r="A2474" s="113"/>
      <c r="B2474" s="119"/>
      <c r="C2474" s="119"/>
      <c r="D2474" s="185" t="e">
        <f>IF(ISBLANK(RTATimings[[#This Row],[Vehicle No.]]), VLOOKUP(RTATimings[[#This Row],[Rotation Group]], Table9[#All], 4, FALSE), VLOOKUP(RTATimings[[#This Row],[Vehicle No.]], VehLicense,2,FALSE))</f>
        <v>#N/A</v>
      </c>
      <c r="E2474" s="126"/>
      <c r="F2474" s="185" t="e">
        <f>VLOOKUP(RTATimings[[#This Row],[Route Code]], TrueRouteCodes[], 2, FALSE)</f>
        <v>#N/A</v>
      </c>
      <c r="H2474" s="194" t="str">
        <f>REPLACE(SUBSTITUTE(SUBSTITUTE(SUBSTITUTE(SUBSTITUTE(SUBSTITUTE(TRIM(RTATimings[[#This Row],[Dep Txt]]), ": ",":"), "a.m", "AM",1), "p.m", "PM"),"  AM"," AM"),"  PM", " PM"), 9,100,"")</f>
        <v/>
      </c>
      <c r="I2474" s="195" t="e">
        <f>TIMEVALUE(RTATimings[[#This Row],[Dep Tm Txt]])</f>
        <v>#VALUE!</v>
      </c>
      <c r="N24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75" spans="1:14" x14ac:dyDescent="0.35">
      <c r="A2475" s="113"/>
      <c r="B2475" s="119"/>
      <c r="C2475" s="119"/>
      <c r="D2475" s="185" t="e">
        <f>IF(ISBLANK(RTATimings[[#This Row],[Vehicle No.]]), VLOOKUP(RTATimings[[#This Row],[Rotation Group]], Table9[#All], 4, FALSE), VLOOKUP(RTATimings[[#This Row],[Vehicle No.]], VehLicense,2,FALSE))</f>
        <v>#N/A</v>
      </c>
      <c r="E2475" s="126"/>
      <c r="F2475" s="185" t="e">
        <f>VLOOKUP(RTATimings[[#This Row],[Route Code]], TrueRouteCodes[], 2, FALSE)</f>
        <v>#N/A</v>
      </c>
      <c r="H2475" s="194" t="str">
        <f>REPLACE(SUBSTITUTE(SUBSTITUTE(SUBSTITUTE(SUBSTITUTE(SUBSTITUTE(TRIM(RTATimings[[#This Row],[Dep Txt]]), ": ",":"), "a.m", "AM",1), "p.m", "PM"),"  AM"," AM"),"  PM", " PM"), 9,100,"")</f>
        <v/>
      </c>
      <c r="I2475" s="195" t="e">
        <f>TIMEVALUE(RTATimings[[#This Row],[Dep Tm Txt]])</f>
        <v>#VALUE!</v>
      </c>
      <c r="N24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76" spans="1:14" x14ac:dyDescent="0.35">
      <c r="A2476" s="113"/>
      <c r="B2476" s="119"/>
      <c r="C2476" s="119"/>
      <c r="D2476" s="185" t="e">
        <f>IF(ISBLANK(RTATimings[[#This Row],[Vehicle No.]]), VLOOKUP(RTATimings[[#This Row],[Rotation Group]], Table9[#All], 4, FALSE), VLOOKUP(RTATimings[[#This Row],[Vehicle No.]], VehLicense,2,FALSE))</f>
        <v>#N/A</v>
      </c>
      <c r="E2476" s="126"/>
      <c r="F2476" s="185" t="e">
        <f>VLOOKUP(RTATimings[[#This Row],[Route Code]], TrueRouteCodes[], 2, FALSE)</f>
        <v>#N/A</v>
      </c>
      <c r="H2476" s="194" t="str">
        <f>REPLACE(SUBSTITUTE(SUBSTITUTE(SUBSTITUTE(SUBSTITUTE(SUBSTITUTE(TRIM(RTATimings[[#This Row],[Dep Txt]]), ": ",":"), "a.m", "AM",1), "p.m", "PM"),"  AM"," AM"),"  PM", " PM"), 9,100,"")</f>
        <v/>
      </c>
      <c r="I2476" s="195" t="e">
        <f>TIMEVALUE(RTATimings[[#This Row],[Dep Tm Txt]])</f>
        <v>#VALUE!</v>
      </c>
      <c r="N24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77" spans="1:14" x14ac:dyDescent="0.35">
      <c r="A2477" s="113"/>
      <c r="B2477" s="119"/>
      <c r="C2477" s="119"/>
      <c r="D2477" s="185" t="e">
        <f>IF(ISBLANK(RTATimings[[#This Row],[Vehicle No.]]), VLOOKUP(RTATimings[[#This Row],[Rotation Group]], Table9[#All], 4, FALSE), VLOOKUP(RTATimings[[#This Row],[Vehicle No.]], VehLicense,2,FALSE))</f>
        <v>#N/A</v>
      </c>
      <c r="E2477" s="126"/>
      <c r="F2477" s="185" t="e">
        <f>VLOOKUP(RTATimings[[#This Row],[Route Code]], TrueRouteCodes[], 2, FALSE)</f>
        <v>#N/A</v>
      </c>
      <c r="H2477" s="194" t="str">
        <f>REPLACE(SUBSTITUTE(SUBSTITUTE(SUBSTITUTE(SUBSTITUTE(SUBSTITUTE(TRIM(RTATimings[[#This Row],[Dep Txt]]), ": ",":"), "a.m", "AM",1), "p.m", "PM"),"  AM"," AM"),"  PM", " PM"), 9,100,"")</f>
        <v/>
      </c>
      <c r="I2477" s="195" t="e">
        <f>TIMEVALUE(RTATimings[[#This Row],[Dep Tm Txt]])</f>
        <v>#VALUE!</v>
      </c>
      <c r="N24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78" spans="1:14" x14ac:dyDescent="0.35">
      <c r="A2478" s="113"/>
      <c r="B2478" s="119"/>
      <c r="C2478" s="119"/>
      <c r="D2478" s="185" t="e">
        <f>IF(ISBLANK(RTATimings[[#This Row],[Vehicle No.]]), VLOOKUP(RTATimings[[#This Row],[Rotation Group]], Table9[#All], 4, FALSE), VLOOKUP(RTATimings[[#This Row],[Vehicle No.]], VehLicense,2,FALSE))</f>
        <v>#N/A</v>
      </c>
      <c r="E2478" s="126"/>
      <c r="F2478" s="185" t="e">
        <f>VLOOKUP(RTATimings[[#This Row],[Route Code]], TrueRouteCodes[], 2, FALSE)</f>
        <v>#N/A</v>
      </c>
      <c r="H2478" s="194" t="str">
        <f>REPLACE(SUBSTITUTE(SUBSTITUTE(SUBSTITUTE(SUBSTITUTE(SUBSTITUTE(TRIM(RTATimings[[#This Row],[Dep Txt]]), ": ",":"), "a.m", "AM",1), "p.m", "PM"),"  AM"," AM"),"  PM", " PM"), 9,100,"")</f>
        <v/>
      </c>
      <c r="I2478" s="195" t="e">
        <f>TIMEVALUE(RTATimings[[#This Row],[Dep Tm Txt]])</f>
        <v>#VALUE!</v>
      </c>
      <c r="N24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79" spans="1:14" x14ac:dyDescent="0.35">
      <c r="A2479" s="113"/>
      <c r="B2479" s="119"/>
      <c r="C2479" s="119"/>
      <c r="D2479" s="185" t="e">
        <f>IF(ISBLANK(RTATimings[[#This Row],[Vehicle No.]]), VLOOKUP(RTATimings[[#This Row],[Rotation Group]], Table9[#All], 4, FALSE), VLOOKUP(RTATimings[[#This Row],[Vehicle No.]], VehLicense,2,FALSE))</f>
        <v>#N/A</v>
      </c>
      <c r="E2479" s="126"/>
      <c r="F2479" s="185" t="e">
        <f>VLOOKUP(RTATimings[[#This Row],[Route Code]], TrueRouteCodes[], 2, FALSE)</f>
        <v>#N/A</v>
      </c>
      <c r="H2479" s="194" t="str">
        <f>REPLACE(SUBSTITUTE(SUBSTITUTE(SUBSTITUTE(SUBSTITUTE(SUBSTITUTE(TRIM(RTATimings[[#This Row],[Dep Txt]]), ": ",":"), "a.m", "AM",1), "p.m", "PM"),"  AM"," AM"),"  PM", " PM"), 9,100,"")</f>
        <v/>
      </c>
      <c r="I2479" s="195" t="e">
        <f>TIMEVALUE(RTATimings[[#This Row],[Dep Tm Txt]])</f>
        <v>#VALUE!</v>
      </c>
      <c r="N24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80" spans="1:14" x14ac:dyDescent="0.35">
      <c r="A2480" s="113"/>
      <c r="B2480" s="119"/>
      <c r="C2480" s="119"/>
      <c r="D2480" s="185" t="e">
        <f>IF(ISBLANK(RTATimings[[#This Row],[Vehicle No.]]), VLOOKUP(RTATimings[[#This Row],[Rotation Group]], Table9[#All], 4, FALSE), VLOOKUP(RTATimings[[#This Row],[Vehicle No.]], VehLicense,2,FALSE))</f>
        <v>#N/A</v>
      </c>
      <c r="E2480" s="126"/>
      <c r="F2480" s="185" t="e">
        <f>VLOOKUP(RTATimings[[#This Row],[Route Code]], TrueRouteCodes[], 2, FALSE)</f>
        <v>#N/A</v>
      </c>
      <c r="H2480" s="194" t="str">
        <f>REPLACE(SUBSTITUTE(SUBSTITUTE(SUBSTITUTE(SUBSTITUTE(SUBSTITUTE(TRIM(RTATimings[[#This Row],[Dep Txt]]), ": ",":"), "a.m", "AM",1), "p.m", "PM"),"  AM"," AM"),"  PM", " PM"), 9,100,"")</f>
        <v/>
      </c>
      <c r="I2480" s="195" t="e">
        <f>TIMEVALUE(RTATimings[[#This Row],[Dep Tm Txt]])</f>
        <v>#VALUE!</v>
      </c>
      <c r="N24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81" spans="1:14" x14ac:dyDescent="0.35">
      <c r="A2481" s="113"/>
      <c r="B2481" s="119"/>
      <c r="C2481" s="119"/>
      <c r="D2481" s="185" t="e">
        <f>IF(ISBLANK(RTATimings[[#This Row],[Vehicle No.]]), VLOOKUP(RTATimings[[#This Row],[Rotation Group]], Table9[#All], 4, FALSE), VLOOKUP(RTATimings[[#This Row],[Vehicle No.]], VehLicense,2,FALSE))</f>
        <v>#N/A</v>
      </c>
      <c r="E2481" s="126"/>
      <c r="F2481" s="185" t="e">
        <f>VLOOKUP(RTATimings[[#This Row],[Route Code]], TrueRouteCodes[], 2, FALSE)</f>
        <v>#N/A</v>
      </c>
      <c r="H2481" s="194" t="str">
        <f>REPLACE(SUBSTITUTE(SUBSTITUTE(SUBSTITUTE(SUBSTITUTE(SUBSTITUTE(TRIM(RTATimings[[#This Row],[Dep Txt]]), ": ",":"), "a.m", "AM",1), "p.m", "PM"),"  AM"," AM"),"  PM", " PM"), 9,100,"")</f>
        <v/>
      </c>
      <c r="I2481" s="195" t="e">
        <f>TIMEVALUE(RTATimings[[#This Row],[Dep Tm Txt]])</f>
        <v>#VALUE!</v>
      </c>
      <c r="N24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82" spans="1:14" x14ac:dyDescent="0.35">
      <c r="A2482" s="113"/>
      <c r="B2482" s="119"/>
      <c r="C2482" s="119"/>
      <c r="D2482" s="185" t="e">
        <f>IF(ISBLANK(RTATimings[[#This Row],[Vehicle No.]]), VLOOKUP(RTATimings[[#This Row],[Rotation Group]], Table9[#All], 4, FALSE), VLOOKUP(RTATimings[[#This Row],[Vehicle No.]], VehLicense,2,FALSE))</f>
        <v>#N/A</v>
      </c>
      <c r="E2482" s="126"/>
      <c r="F2482" s="185" t="e">
        <f>VLOOKUP(RTATimings[[#This Row],[Route Code]], TrueRouteCodes[], 2, FALSE)</f>
        <v>#N/A</v>
      </c>
      <c r="H2482" s="194" t="str">
        <f>REPLACE(SUBSTITUTE(SUBSTITUTE(SUBSTITUTE(SUBSTITUTE(SUBSTITUTE(TRIM(RTATimings[[#This Row],[Dep Txt]]), ": ",":"), "a.m", "AM",1), "p.m", "PM"),"  AM"," AM"),"  PM", " PM"), 9,100,"")</f>
        <v/>
      </c>
      <c r="I2482" s="195" t="e">
        <f>TIMEVALUE(RTATimings[[#This Row],[Dep Tm Txt]])</f>
        <v>#VALUE!</v>
      </c>
      <c r="N24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83" spans="1:14" x14ac:dyDescent="0.35">
      <c r="A2483" s="113"/>
      <c r="B2483" s="119"/>
      <c r="C2483" s="119"/>
      <c r="D2483" s="185" t="e">
        <f>IF(ISBLANK(RTATimings[[#This Row],[Vehicle No.]]), VLOOKUP(RTATimings[[#This Row],[Rotation Group]], Table9[#All], 4, FALSE), VLOOKUP(RTATimings[[#This Row],[Vehicle No.]], VehLicense,2,FALSE))</f>
        <v>#N/A</v>
      </c>
      <c r="E2483" s="126"/>
      <c r="F2483" s="185" t="e">
        <f>VLOOKUP(RTATimings[[#This Row],[Route Code]], TrueRouteCodes[], 2, FALSE)</f>
        <v>#N/A</v>
      </c>
      <c r="H2483" s="194" t="str">
        <f>REPLACE(SUBSTITUTE(SUBSTITUTE(SUBSTITUTE(SUBSTITUTE(SUBSTITUTE(TRIM(RTATimings[[#This Row],[Dep Txt]]), ": ",":"), "a.m", "AM",1), "p.m", "PM"),"  AM"," AM"),"  PM", " PM"), 9,100,"")</f>
        <v/>
      </c>
      <c r="I2483" s="195" t="e">
        <f>TIMEVALUE(RTATimings[[#This Row],[Dep Tm Txt]])</f>
        <v>#VALUE!</v>
      </c>
      <c r="N24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84" spans="1:14" x14ac:dyDescent="0.35">
      <c r="A2484" s="113"/>
      <c r="B2484" s="119"/>
      <c r="C2484" s="119"/>
      <c r="D2484" s="185" t="e">
        <f>IF(ISBLANK(RTATimings[[#This Row],[Vehicle No.]]), VLOOKUP(RTATimings[[#This Row],[Rotation Group]], Table9[#All], 4, FALSE), VLOOKUP(RTATimings[[#This Row],[Vehicle No.]], VehLicense,2,FALSE))</f>
        <v>#N/A</v>
      </c>
      <c r="E2484" s="126"/>
      <c r="F2484" s="185" t="e">
        <f>VLOOKUP(RTATimings[[#This Row],[Route Code]], TrueRouteCodes[], 2, FALSE)</f>
        <v>#N/A</v>
      </c>
      <c r="H2484" s="194" t="str">
        <f>REPLACE(SUBSTITUTE(SUBSTITUTE(SUBSTITUTE(SUBSTITUTE(SUBSTITUTE(TRIM(RTATimings[[#This Row],[Dep Txt]]), ": ",":"), "a.m", "AM",1), "p.m", "PM"),"  AM"," AM"),"  PM", " PM"), 9,100,"")</f>
        <v/>
      </c>
      <c r="I2484" s="195" t="e">
        <f>TIMEVALUE(RTATimings[[#This Row],[Dep Tm Txt]])</f>
        <v>#VALUE!</v>
      </c>
      <c r="N24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85" spans="1:14" x14ac:dyDescent="0.35">
      <c r="A2485" s="113"/>
      <c r="B2485" s="119"/>
      <c r="C2485" s="119"/>
      <c r="D2485" s="185" t="e">
        <f>IF(ISBLANK(RTATimings[[#This Row],[Vehicle No.]]), VLOOKUP(RTATimings[[#This Row],[Rotation Group]], Table9[#All], 4, FALSE), VLOOKUP(RTATimings[[#This Row],[Vehicle No.]], VehLicense,2,FALSE))</f>
        <v>#N/A</v>
      </c>
      <c r="E2485" s="126"/>
      <c r="F2485" s="185" t="e">
        <f>VLOOKUP(RTATimings[[#This Row],[Route Code]], TrueRouteCodes[], 2, FALSE)</f>
        <v>#N/A</v>
      </c>
      <c r="H2485" s="194" t="str">
        <f>REPLACE(SUBSTITUTE(SUBSTITUTE(SUBSTITUTE(SUBSTITUTE(SUBSTITUTE(TRIM(RTATimings[[#This Row],[Dep Txt]]), ": ",":"), "a.m", "AM",1), "p.m", "PM"),"  AM"," AM"),"  PM", " PM"), 9,100,"")</f>
        <v/>
      </c>
      <c r="I2485" s="195" t="e">
        <f>TIMEVALUE(RTATimings[[#This Row],[Dep Tm Txt]])</f>
        <v>#VALUE!</v>
      </c>
      <c r="N24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86" spans="1:14" x14ac:dyDescent="0.35">
      <c r="A2486" s="113"/>
      <c r="B2486" s="119"/>
      <c r="C2486" s="119"/>
      <c r="D2486" s="185" t="e">
        <f>IF(ISBLANK(RTATimings[[#This Row],[Vehicle No.]]), VLOOKUP(RTATimings[[#This Row],[Rotation Group]], Table9[#All], 4, FALSE), VLOOKUP(RTATimings[[#This Row],[Vehicle No.]], VehLicense,2,FALSE))</f>
        <v>#N/A</v>
      </c>
      <c r="E2486" s="126"/>
      <c r="F2486" s="185" t="e">
        <f>VLOOKUP(RTATimings[[#This Row],[Route Code]], TrueRouteCodes[], 2, FALSE)</f>
        <v>#N/A</v>
      </c>
      <c r="H2486" s="194" t="str">
        <f>REPLACE(SUBSTITUTE(SUBSTITUTE(SUBSTITUTE(SUBSTITUTE(SUBSTITUTE(TRIM(RTATimings[[#This Row],[Dep Txt]]), ": ",":"), "a.m", "AM",1), "p.m", "PM"),"  AM"," AM"),"  PM", " PM"), 9,100,"")</f>
        <v/>
      </c>
      <c r="I2486" s="195" t="e">
        <f>TIMEVALUE(RTATimings[[#This Row],[Dep Tm Txt]])</f>
        <v>#VALUE!</v>
      </c>
      <c r="N24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87" spans="1:14" x14ac:dyDescent="0.35">
      <c r="A2487" s="113"/>
      <c r="B2487" s="119"/>
      <c r="C2487" s="119"/>
      <c r="D2487" s="185" t="e">
        <f>IF(ISBLANK(RTATimings[[#This Row],[Vehicle No.]]), VLOOKUP(RTATimings[[#This Row],[Rotation Group]], Table9[#All], 4, FALSE), VLOOKUP(RTATimings[[#This Row],[Vehicle No.]], VehLicense,2,FALSE))</f>
        <v>#N/A</v>
      </c>
      <c r="E2487" s="126"/>
      <c r="F2487" s="185" t="e">
        <f>VLOOKUP(RTATimings[[#This Row],[Route Code]], TrueRouteCodes[], 2, FALSE)</f>
        <v>#N/A</v>
      </c>
      <c r="H2487" s="194" t="str">
        <f>REPLACE(SUBSTITUTE(SUBSTITUTE(SUBSTITUTE(SUBSTITUTE(SUBSTITUTE(TRIM(RTATimings[[#This Row],[Dep Txt]]), ": ",":"), "a.m", "AM",1), "p.m", "PM"),"  AM"," AM"),"  PM", " PM"), 9,100,"")</f>
        <v/>
      </c>
      <c r="I2487" s="195" t="e">
        <f>TIMEVALUE(RTATimings[[#This Row],[Dep Tm Txt]])</f>
        <v>#VALUE!</v>
      </c>
      <c r="N24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88" spans="1:14" x14ac:dyDescent="0.35">
      <c r="A2488" s="113"/>
      <c r="B2488" s="119"/>
      <c r="C2488" s="119"/>
      <c r="D2488" s="185" t="e">
        <f>IF(ISBLANK(RTATimings[[#This Row],[Vehicle No.]]), VLOOKUP(RTATimings[[#This Row],[Rotation Group]], Table9[#All], 4, FALSE), VLOOKUP(RTATimings[[#This Row],[Vehicle No.]], VehLicense,2,FALSE))</f>
        <v>#N/A</v>
      </c>
      <c r="E2488" s="126"/>
      <c r="F2488" s="185" t="e">
        <f>VLOOKUP(RTATimings[[#This Row],[Route Code]], TrueRouteCodes[], 2, FALSE)</f>
        <v>#N/A</v>
      </c>
      <c r="H2488" s="194" t="str">
        <f>REPLACE(SUBSTITUTE(SUBSTITUTE(SUBSTITUTE(SUBSTITUTE(SUBSTITUTE(TRIM(RTATimings[[#This Row],[Dep Txt]]), ": ",":"), "a.m", "AM",1), "p.m", "PM"),"  AM"," AM"),"  PM", " PM"), 9,100,"")</f>
        <v/>
      </c>
      <c r="I2488" s="195" t="e">
        <f>TIMEVALUE(RTATimings[[#This Row],[Dep Tm Txt]])</f>
        <v>#VALUE!</v>
      </c>
      <c r="N24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89" spans="1:14" x14ac:dyDescent="0.35">
      <c r="A2489" s="113"/>
      <c r="B2489" s="119"/>
      <c r="C2489" s="119"/>
      <c r="D2489" s="185" t="e">
        <f>IF(ISBLANK(RTATimings[[#This Row],[Vehicle No.]]), VLOOKUP(RTATimings[[#This Row],[Rotation Group]], Table9[#All], 4, FALSE), VLOOKUP(RTATimings[[#This Row],[Vehicle No.]], VehLicense,2,FALSE))</f>
        <v>#N/A</v>
      </c>
      <c r="E2489" s="126"/>
      <c r="F2489" s="185" t="e">
        <f>VLOOKUP(RTATimings[[#This Row],[Route Code]], TrueRouteCodes[], 2, FALSE)</f>
        <v>#N/A</v>
      </c>
      <c r="H2489" s="194" t="str">
        <f>REPLACE(SUBSTITUTE(SUBSTITUTE(SUBSTITUTE(SUBSTITUTE(SUBSTITUTE(TRIM(RTATimings[[#This Row],[Dep Txt]]), ": ",":"), "a.m", "AM",1), "p.m", "PM"),"  AM"," AM"),"  PM", " PM"), 9,100,"")</f>
        <v/>
      </c>
      <c r="I2489" s="195" t="e">
        <f>TIMEVALUE(RTATimings[[#This Row],[Dep Tm Txt]])</f>
        <v>#VALUE!</v>
      </c>
      <c r="N24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90" spans="1:14" x14ac:dyDescent="0.35">
      <c r="A2490" s="113"/>
      <c r="B2490" s="119"/>
      <c r="C2490" s="119"/>
      <c r="D2490" s="185" t="e">
        <f>IF(ISBLANK(RTATimings[[#This Row],[Vehicle No.]]), VLOOKUP(RTATimings[[#This Row],[Rotation Group]], Table9[#All], 4, FALSE), VLOOKUP(RTATimings[[#This Row],[Vehicle No.]], VehLicense,2,FALSE))</f>
        <v>#N/A</v>
      </c>
      <c r="E2490" s="126"/>
      <c r="F2490" s="185" t="e">
        <f>VLOOKUP(RTATimings[[#This Row],[Route Code]], TrueRouteCodes[], 2, FALSE)</f>
        <v>#N/A</v>
      </c>
      <c r="H2490" s="194" t="str">
        <f>REPLACE(SUBSTITUTE(SUBSTITUTE(SUBSTITUTE(SUBSTITUTE(SUBSTITUTE(TRIM(RTATimings[[#This Row],[Dep Txt]]), ": ",":"), "a.m", "AM",1), "p.m", "PM"),"  AM"," AM"),"  PM", " PM"), 9,100,"")</f>
        <v/>
      </c>
      <c r="I2490" s="195" t="e">
        <f>TIMEVALUE(RTATimings[[#This Row],[Dep Tm Txt]])</f>
        <v>#VALUE!</v>
      </c>
      <c r="N24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91" spans="1:14" x14ac:dyDescent="0.35">
      <c r="A2491" s="113"/>
      <c r="B2491" s="119"/>
      <c r="C2491" s="119"/>
      <c r="D2491" s="185" t="e">
        <f>IF(ISBLANK(RTATimings[[#This Row],[Vehicle No.]]), VLOOKUP(RTATimings[[#This Row],[Rotation Group]], Table9[#All], 4, FALSE), VLOOKUP(RTATimings[[#This Row],[Vehicle No.]], VehLicense,2,FALSE))</f>
        <v>#N/A</v>
      </c>
      <c r="E2491" s="126"/>
      <c r="F2491" s="185" t="e">
        <f>VLOOKUP(RTATimings[[#This Row],[Route Code]], TrueRouteCodes[], 2, FALSE)</f>
        <v>#N/A</v>
      </c>
      <c r="H2491" s="194" t="str">
        <f>REPLACE(SUBSTITUTE(SUBSTITUTE(SUBSTITUTE(SUBSTITUTE(SUBSTITUTE(TRIM(RTATimings[[#This Row],[Dep Txt]]), ": ",":"), "a.m", "AM",1), "p.m", "PM"),"  AM"," AM"),"  PM", " PM"), 9,100,"")</f>
        <v/>
      </c>
      <c r="I2491" s="195" t="e">
        <f>TIMEVALUE(RTATimings[[#This Row],[Dep Tm Txt]])</f>
        <v>#VALUE!</v>
      </c>
      <c r="N24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92" spans="1:14" x14ac:dyDescent="0.35">
      <c r="A2492" s="113"/>
      <c r="B2492" s="119"/>
      <c r="C2492" s="119"/>
      <c r="D2492" s="185" t="e">
        <f>IF(ISBLANK(RTATimings[[#This Row],[Vehicle No.]]), VLOOKUP(RTATimings[[#This Row],[Rotation Group]], Table9[#All], 4, FALSE), VLOOKUP(RTATimings[[#This Row],[Vehicle No.]], VehLicense,2,FALSE))</f>
        <v>#N/A</v>
      </c>
      <c r="E2492" s="126"/>
      <c r="F2492" s="185" t="e">
        <f>VLOOKUP(RTATimings[[#This Row],[Route Code]], TrueRouteCodes[], 2, FALSE)</f>
        <v>#N/A</v>
      </c>
      <c r="H2492" s="194" t="str">
        <f>REPLACE(SUBSTITUTE(SUBSTITUTE(SUBSTITUTE(SUBSTITUTE(SUBSTITUTE(TRIM(RTATimings[[#This Row],[Dep Txt]]), ": ",":"), "a.m", "AM",1), "p.m", "PM"),"  AM"," AM"),"  PM", " PM"), 9,100,"")</f>
        <v/>
      </c>
      <c r="I2492" s="195" t="e">
        <f>TIMEVALUE(RTATimings[[#This Row],[Dep Tm Txt]])</f>
        <v>#VALUE!</v>
      </c>
      <c r="N24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93" spans="1:14" x14ac:dyDescent="0.35">
      <c r="A2493" s="113"/>
      <c r="B2493" s="119"/>
      <c r="C2493" s="119"/>
      <c r="D2493" s="185" t="e">
        <f>IF(ISBLANK(RTATimings[[#This Row],[Vehicle No.]]), VLOOKUP(RTATimings[[#This Row],[Rotation Group]], Table9[#All], 4, FALSE), VLOOKUP(RTATimings[[#This Row],[Vehicle No.]], VehLicense,2,FALSE))</f>
        <v>#N/A</v>
      </c>
      <c r="E2493" s="126"/>
      <c r="F2493" s="185" t="e">
        <f>VLOOKUP(RTATimings[[#This Row],[Route Code]], TrueRouteCodes[], 2, FALSE)</f>
        <v>#N/A</v>
      </c>
      <c r="H2493" s="194" t="str">
        <f>REPLACE(SUBSTITUTE(SUBSTITUTE(SUBSTITUTE(SUBSTITUTE(SUBSTITUTE(TRIM(RTATimings[[#This Row],[Dep Txt]]), ": ",":"), "a.m", "AM",1), "p.m", "PM"),"  AM"," AM"),"  PM", " PM"), 9,100,"")</f>
        <v/>
      </c>
      <c r="I2493" s="195" t="e">
        <f>TIMEVALUE(RTATimings[[#This Row],[Dep Tm Txt]])</f>
        <v>#VALUE!</v>
      </c>
      <c r="N24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94" spans="1:14" x14ac:dyDescent="0.35">
      <c r="A2494" s="113"/>
      <c r="B2494" s="119"/>
      <c r="C2494" s="119"/>
      <c r="D2494" s="185" t="e">
        <f>IF(ISBLANK(RTATimings[[#This Row],[Vehicle No.]]), VLOOKUP(RTATimings[[#This Row],[Rotation Group]], Table9[#All], 4, FALSE), VLOOKUP(RTATimings[[#This Row],[Vehicle No.]], VehLicense,2,FALSE))</f>
        <v>#N/A</v>
      </c>
      <c r="E2494" s="126"/>
      <c r="F2494" s="185" t="e">
        <f>VLOOKUP(RTATimings[[#This Row],[Route Code]], TrueRouteCodes[], 2, FALSE)</f>
        <v>#N/A</v>
      </c>
      <c r="H2494" s="194" t="str">
        <f>REPLACE(SUBSTITUTE(SUBSTITUTE(SUBSTITUTE(SUBSTITUTE(SUBSTITUTE(TRIM(RTATimings[[#This Row],[Dep Txt]]), ": ",":"), "a.m", "AM",1), "p.m", "PM"),"  AM"," AM"),"  PM", " PM"), 9,100,"")</f>
        <v/>
      </c>
      <c r="I2494" s="195" t="e">
        <f>TIMEVALUE(RTATimings[[#This Row],[Dep Tm Txt]])</f>
        <v>#VALUE!</v>
      </c>
      <c r="N24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95" spans="1:14" x14ac:dyDescent="0.35">
      <c r="A2495" s="113"/>
      <c r="B2495" s="119"/>
      <c r="C2495" s="119"/>
      <c r="D2495" s="185" t="e">
        <f>IF(ISBLANK(RTATimings[[#This Row],[Vehicle No.]]), VLOOKUP(RTATimings[[#This Row],[Rotation Group]], Table9[#All], 4, FALSE), VLOOKUP(RTATimings[[#This Row],[Vehicle No.]], VehLicense,2,FALSE))</f>
        <v>#N/A</v>
      </c>
      <c r="E2495" s="126"/>
      <c r="F2495" s="185" t="e">
        <f>VLOOKUP(RTATimings[[#This Row],[Route Code]], TrueRouteCodes[], 2, FALSE)</f>
        <v>#N/A</v>
      </c>
      <c r="H2495" s="194" t="str">
        <f>REPLACE(SUBSTITUTE(SUBSTITUTE(SUBSTITUTE(SUBSTITUTE(SUBSTITUTE(TRIM(RTATimings[[#This Row],[Dep Txt]]), ": ",":"), "a.m", "AM",1), "p.m", "PM"),"  AM"," AM"),"  PM", " PM"), 9,100,"")</f>
        <v/>
      </c>
      <c r="I2495" s="195" t="e">
        <f>TIMEVALUE(RTATimings[[#This Row],[Dep Tm Txt]])</f>
        <v>#VALUE!</v>
      </c>
      <c r="N24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96" spans="1:14" x14ac:dyDescent="0.35">
      <c r="A2496" s="113"/>
      <c r="B2496" s="119"/>
      <c r="C2496" s="119"/>
      <c r="D2496" s="185" t="e">
        <f>IF(ISBLANK(RTATimings[[#This Row],[Vehicle No.]]), VLOOKUP(RTATimings[[#This Row],[Rotation Group]], Table9[#All], 4, FALSE), VLOOKUP(RTATimings[[#This Row],[Vehicle No.]], VehLicense,2,FALSE))</f>
        <v>#N/A</v>
      </c>
      <c r="E2496" s="126"/>
      <c r="F2496" s="185" t="e">
        <f>VLOOKUP(RTATimings[[#This Row],[Route Code]], TrueRouteCodes[], 2, FALSE)</f>
        <v>#N/A</v>
      </c>
      <c r="H2496" s="194" t="str">
        <f>REPLACE(SUBSTITUTE(SUBSTITUTE(SUBSTITUTE(SUBSTITUTE(SUBSTITUTE(TRIM(RTATimings[[#This Row],[Dep Txt]]), ": ",":"), "a.m", "AM",1), "p.m", "PM"),"  AM"," AM"),"  PM", " PM"), 9,100,"")</f>
        <v/>
      </c>
      <c r="I2496" s="195" t="e">
        <f>TIMEVALUE(RTATimings[[#This Row],[Dep Tm Txt]])</f>
        <v>#VALUE!</v>
      </c>
      <c r="N24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97" spans="1:14" x14ac:dyDescent="0.35">
      <c r="A2497" s="113"/>
      <c r="B2497" s="119"/>
      <c r="C2497" s="119"/>
      <c r="D2497" s="185" t="e">
        <f>IF(ISBLANK(RTATimings[[#This Row],[Vehicle No.]]), VLOOKUP(RTATimings[[#This Row],[Rotation Group]], Table9[#All], 4, FALSE), VLOOKUP(RTATimings[[#This Row],[Vehicle No.]], VehLicense,2,FALSE))</f>
        <v>#N/A</v>
      </c>
      <c r="E2497" s="126"/>
      <c r="F2497" s="185" t="e">
        <f>VLOOKUP(RTATimings[[#This Row],[Route Code]], TrueRouteCodes[], 2, FALSE)</f>
        <v>#N/A</v>
      </c>
      <c r="H2497" s="194" t="str">
        <f>REPLACE(SUBSTITUTE(SUBSTITUTE(SUBSTITUTE(SUBSTITUTE(SUBSTITUTE(TRIM(RTATimings[[#This Row],[Dep Txt]]), ": ",":"), "a.m", "AM",1), "p.m", "PM"),"  AM"," AM"),"  PM", " PM"), 9,100,"")</f>
        <v/>
      </c>
      <c r="I2497" s="195" t="e">
        <f>TIMEVALUE(RTATimings[[#This Row],[Dep Tm Txt]])</f>
        <v>#VALUE!</v>
      </c>
      <c r="N24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98" spans="1:14" x14ac:dyDescent="0.35">
      <c r="A2498" s="113"/>
      <c r="B2498" s="119"/>
      <c r="C2498" s="119"/>
      <c r="D2498" s="185" t="e">
        <f>IF(ISBLANK(RTATimings[[#This Row],[Vehicle No.]]), VLOOKUP(RTATimings[[#This Row],[Rotation Group]], Table9[#All], 4, FALSE), VLOOKUP(RTATimings[[#This Row],[Vehicle No.]], VehLicense,2,FALSE))</f>
        <v>#N/A</v>
      </c>
      <c r="E2498" s="126"/>
      <c r="F2498" s="185" t="e">
        <f>VLOOKUP(RTATimings[[#This Row],[Route Code]], TrueRouteCodes[], 2, FALSE)</f>
        <v>#N/A</v>
      </c>
      <c r="H2498" s="194" t="str">
        <f>REPLACE(SUBSTITUTE(SUBSTITUTE(SUBSTITUTE(SUBSTITUTE(SUBSTITUTE(TRIM(RTATimings[[#This Row],[Dep Txt]]), ": ",":"), "a.m", "AM",1), "p.m", "PM"),"  AM"," AM"),"  PM", " PM"), 9,100,"")</f>
        <v/>
      </c>
      <c r="I2498" s="195" t="e">
        <f>TIMEVALUE(RTATimings[[#This Row],[Dep Tm Txt]])</f>
        <v>#VALUE!</v>
      </c>
      <c r="N24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499" spans="1:14" x14ac:dyDescent="0.35">
      <c r="A2499" s="113"/>
      <c r="B2499" s="119"/>
      <c r="C2499" s="119"/>
      <c r="D2499" s="185" t="e">
        <f>IF(ISBLANK(RTATimings[[#This Row],[Vehicle No.]]), VLOOKUP(RTATimings[[#This Row],[Rotation Group]], Table9[#All], 4, FALSE), VLOOKUP(RTATimings[[#This Row],[Vehicle No.]], VehLicense,2,FALSE))</f>
        <v>#N/A</v>
      </c>
      <c r="E2499" s="126"/>
      <c r="F2499" s="185" t="e">
        <f>VLOOKUP(RTATimings[[#This Row],[Route Code]], TrueRouteCodes[], 2, FALSE)</f>
        <v>#N/A</v>
      </c>
      <c r="H2499" s="194" t="str">
        <f>REPLACE(SUBSTITUTE(SUBSTITUTE(SUBSTITUTE(SUBSTITUTE(SUBSTITUTE(TRIM(RTATimings[[#This Row],[Dep Txt]]), ": ",":"), "a.m", "AM",1), "p.m", "PM"),"  AM"," AM"),"  PM", " PM"), 9,100,"")</f>
        <v/>
      </c>
      <c r="I2499" s="195" t="e">
        <f>TIMEVALUE(RTATimings[[#This Row],[Dep Tm Txt]])</f>
        <v>#VALUE!</v>
      </c>
      <c r="N24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00" spans="1:14" x14ac:dyDescent="0.35">
      <c r="A2500" s="113"/>
      <c r="B2500" s="119"/>
      <c r="C2500" s="119"/>
      <c r="D2500" s="185" t="e">
        <f>IF(ISBLANK(RTATimings[[#This Row],[Vehicle No.]]), VLOOKUP(RTATimings[[#This Row],[Rotation Group]], Table9[#All], 4, FALSE), VLOOKUP(RTATimings[[#This Row],[Vehicle No.]], VehLicense,2,FALSE))</f>
        <v>#N/A</v>
      </c>
      <c r="E2500" s="126"/>
      <c r="F2500" s="185" t="e">
        <f>VLOOKUP(RTATimings[[#This Row],[Route Code]], TrueRouteCodes[], 2, FALSE)</f>
        <v>#N/A</v>
      </c>
      <c r="H2500" s="194" t="str">
        <f>REPLACE(SUBSTITUTE(SUBSTITUTE(SUBSTITUTE(SUBSTITUTE(SUBSTITUTE(TRIM(RTATimings[[#This Row],[Dep Txt]]), ": ",":"), "a.m", "AM",1), "p.m", "PM"),"  AM"," AM"),"  PM", " PM"), 9,100,"")</f>
        <v/>
      </c>
      <c r="I2500" s="195" t="e">
        <f>TIMEVALUE(RTATimings[[#This Row],[Dep Tm Txt]])</f>
        <v>#VALUE!</v>
      </c>
      <c r="N25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01" spans="1:14" x14ac:dyDescent="0.35">
      <c r="A2501" s="113"/>
      <c r="B2501" s="119"/>
      <c r="C2501" s="119"/>
      <c r="D2501" s="185" t="e">
        <f>IF(ISBLANK(RTATimings[[#This Row],[Vehicle No.]]), VLOOKUP(RTATimings[[#This Row],[Rotation Group]], Table9[#All], 4, FALSE), VLOOKUP(RTATimings[[#This Row],[Vehicle No.]], VehLicense,2,FALSE))</f>
        <v>#N/A</v>
      </c>
      <c r="E2501" s="126"/>
      <c r="F2501" s="185" t="e">
        <f>VLOOKUP(RTATimings[[#This Row],[Route Code]], TrueRouteCodes[], 2, FALSE)</f>
        <v>#N/A</v>
      </c>
      <c r="H2501" s="194" t="str">
        <f>REPLACE(SUBSTITUTE(SUBSTITUTE(SUBSTITUTE(SUBSTITUTE(SUBSTITUTE(TRIM(RTATimings[[#This Row],[Dep Txt]]), ": ",":"), "a.m", "AM",1), "p.m", "PM"),"  AM"," AM"),"  PM", " PM"), 9,100,"")</f>
        <v/>
      </c>
      <c r="I2501" s="195" t="e">
        <f>TIMEVALUE(RTATimings[[#This Row],[Dep Tm Txt]])</f>
        <v>#VALUE!</v>
      </c>
      <c r="N25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02" spans="1:14" x14ac:dyDescent="0.35">
      <c r="A2502" s="113"/>
      <c r="B2502" s="119"/>
      <c r="C2502" s="119"/>
      <c r="D2502" s="185" t="e">
        <f>IF(ISBLANK(RTATimings[[#This Row],[Vehicle No.]]), VLOOKUP(RTATimings[[#This Row],[Rotation Group]], Table9[#All], 4, FALSE), VLOOKUP(RTATimings[[#This Row],[Vehicle No.]], VehLicense,2,FALSE))</f>
        <v>#N/A</v>
      </c>
      <c r="E2502" s="126"/>
      <c r="F2502" s="185" t="e">
        <f>VLOOKUP(RTATimings[[#This Row],[Route Code]], TrueRouteCodes[], 2, FALSE)</f>
        <v>#N/A</v>
      </c>
      <c r="H2502" s="194" t="str">
        <f>REPLACE(SUBSTITUTE(SUBSTITUTE(SUBSTITUTE(SUBSTITUTE(SUBSTITUTE(TRIM(RTATimings[[#This Row],[Dep Txt]]), ": ",":"), "a.m", "AM",1), "p.m", "PM"),"  AM"," AM"),"  PM", " PM"), 9,100,"")</f>
        <v/>
      </c>
      <c r="I2502" s="195" t="e">
        <f>TIMEVALUE(RTATimings[[#This Row],[Dep Tm Txt]])</f>
        <v>#VALUE!</v>
      </c>
      <c r="N25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03" spans="1:14" x14ac:dyDescent="0.35">
      <c r="A2503" s="113"/>
      <c r="B2503" s="119"/>
      <c r="C2503" s="119"/>
      <c r="D2503" s="185" t="e">
        <f>IF(ISBLANK(RTATimings[[#This Row],[Vehicle No.]]), VLOOKUP(RTATimings[[#This Row],[Rotation Group]], Table9[#All], 4, FALSE), VLOOKUP(RTATimings[[#This Row],[Vehicle No.]], VehLicense,2,FALSE))</f>
        <v>#N/A</v>
      </c>
      <c r="E2503" s="126"/>
      <c r="F2503" s="185" t="e">
        <f>VLOOKUP(RTATimings[[#This Row],[Route Code]], TrueRouteCodes[], 2, FALSE)</f>
        <v>#N/A</v>
      </c>
      <c r="H2503" s="194" t="str">
        <f>REPLACE(SUBSTITUTE(SUBSTITUTE(SUBSTITUTE(SUBSTITUTE(SUBSTITUTE(TRIM(RTATimings[[#This Row],[Dep Txt]]), ": ",":"), "a.m", "AM",1), "p.m", "PM"),"  AM"," AM"),"  PM", " PM"), 9,100,"")</f>
        <v/>
      </c>
      <c r="I2503" s="195" t="e">
        <f>TIMEVALUE(RTATimings[[#This Row],[Dep Tm Txt]])</f>
        <v>#VALUE!</v>
      </c>
      <c r="N25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04" spans="1:14" x14ac:dyDescent="0.35">
      <c r="A2504" s="113"/>
      <c r="B2504" s="119"/>
      <c r="C2504" s="119"/>
      <c r="D2504" s="185" t="e">
        <f>IF(ISBLANK(RTATimings[[#This Row],[Vehicle No.]]), VLOOKUP(RTATimings[[#This Row],[Rotation Group]], Table9[#All], 4, FALSE), VLOOKUP(RTATimings[[#This Row],[Vehicle No.]], VehLicense,2,FALSE))</f>
        <v>#N/A</v>
      </c>
      <c r="E2504" s="126"/>
      <c r="F2504" s="185" t="e">
        <f>VLOOKUP(RTATimings[[#This Row],[Route Code]], TrueRouteCodes[], 2, FALSE)</f>
        <v>#N/A</v>
      </c>
      <c r="H2504" s="194" t="str">
        <f>REPLACE(SUBSTITUTE(SUBSTITUTE(SUBSTITUTE(SUBSTITUTE(SUBSTITUTE(TRIM(RTATimings[[#This Row],[Dep Txt]]), ": ",":"), "a.m", "AM",1), "p.m", "PM"),"  AM"," AM"),"  PM", " PM"), 9,100,"")</f>
        <v/>
      </c>
      <c r="I2504" s="195" t="e">
        <f>TIMEVALUE(RTATimings[[#This Row],[Dep Tm Txt]])</f>
        <v>#VALUE!</v>
      </c>
      <c r="N25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05" spans="1:14" x14ac:dyDescent="0.35">
      <c r="A2505" s="113"/>
      <c r="B2505" s="119"/>
      <c r="C2505" s="119"/>
      <c r="D2505" s="185" t="e">
        <f>IF(ISBLANK(RTATimings[[#This Row],[Vehicle No.]]), VLOOKUP(RTATimings[[#This Row],[Rotation Group]], Table9[#All], 4, FALSE), VLOOKUP(RTATimings[[#This Row],[Vehicle No.]], VehLicense,2,FALSE))</f>
        <v>#N/A</v>
      </c>
      <c r="E2505" s="126"/>
      <c r="F2505" s="185" t="e">
        <f>VLOOKUP(RTATimings[[#This Row],[Route Code]], TrueRouteCodes[], 2, FALSE)</f>
        <v>#N/A</v>
      </c>
      <c r="H2505" s="194" t="str">
        <f>REPLACE(SUBSTITUTE(SUBSTITUTE(SUBSTITUTE(SUBSTITUTE(SUBSTITUTE(TRIM(RTATimings[[#This Row],[Dep Txt]]), ": ",":"), "a.m", "AM",1), "p.m", "PM"),"  AM"," AM"),"  PM", " PM"), 9,100,"")</f>
        <v/>
      </c>
      <c r="I2505" s="195" t="e">
        <f>TIMEVALUE(RTATimings[[#This Row],[Dep Tm Txt]])</f>
        <v>#VALUE!</v>
      </c>
      <c r="N25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06" spans="1:14" x14ac:dyDescent="0.35">
      <c r="A2506" s="113"/>
      <c r="B2506" s="119"/>
      <c r="C2506" s="119"/>
      <c r="D2506" s="185" t="e">
        <f>IF(ISBLANK(RTATimings[[#This Row],[Vehicle No.]]), VLOOKUP(RTATimings[[#This Row],[Rotation Group]], Table9[#All], 4, FALSE), VLOOKUP(RTATimings[[#This Row],[Vehicle No.]], VehLicense,2,FALSE))</f>
        <v>#N/A</v>
      </c>
      <c r="E2506" s="126"/>
      <c r="F2506" s="185" t="e">
        <f>VLOOKUP(RTATimings[[#This Row],[Route Code]], TrueRouteCodes[], 2, FALSE)</f>
        <v>#N/A</v>
      </c>
      <c r="H2506" s="194" t="str">
        <f>REPLACE(SUBSTITUTE(SUBSTITUTE(SUBSTITUTE(SUBSTITUTE(SUBSTITUTE(TRIM(RTATimings[[#This Row],[Dep Txt]]), ": ",":"), "a.m", "AM",1), "p.m", "PM"),"  AM"," AM"),"  PM", " PM"), 9,100,"")</f>
        <v/>
      </c>
      <c r="I2506" s="195" t="e">
        <f>TIMEVALUE(RTATimings[[#This Row],[Dep Tm Txt]])</f>
        <v>#VALUE!</v>
      </c>
      <c r="N25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07" spans="1:14" x14ac:dyDescent="0.35">
      <c r="A2507" s="113"/>
      <c r="B2507" s="119"/>
      <c r="C2507" s="119"/>
      <c r="D2507" s="185" t="e">
        <f>IF(ISBLANK(RTATimings[[#This Row],[Vehicle No.]]), VLOOKUP(RTATimings[[#This Row],[Rotation Group]], Table9[#All], 4, FALSE), VLOOKUP(RTATimings[[#This Row],[Vehicle No.]], VehLicense,2,FALSE))</f>
        <v>#N/A</v>
      </c>
      <c r="E2507" s="126"/>
      <c r="F2507" s="185" t="e">
        <f>VLOOKUP(RTATimings[[#This Row],[Route Code]], TrueRouteCodes[], 2, FALSE)</f>
        <v>#N/A</v>
      </c>
      <c r="H2507" s="194" t="str">
        <f>REPLACE(SUBSTITUTE(SUBSTITUTE(SUBSTITUTE(SUBSTITUTE(SUBSTITUTE(TRIM(RTATimings[[#This Row],[Dep Txt]]), ": ",":"), "a.m", "AM",1), "p.m", "PM"),"  AM"," AM"),"  PM", " PM"), 9,100,"")</f>
        <v/>
      </c>
      <c r="I2507" s="195" t="e">
        <f>TIMEVALUE(RTATimings[[#This Row],[Dep Tm Txt]])</f>
        <v>#VALUE!</v>
      </c>
      <c r="N25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08" spans="1:14" x14ac:dyDescent="0.35">
      <c r="A2508" s="113"/>
      <c r="B2508" s="119"/>
      <c r="C2508" s="119"/>
      <c r="D2508" s="185" t="e">
        <f>IF(ISBLANK(RTATimings[[#This Row],[Vehicle No.]]), VLOOKUP(RTATimings[[#This Row],[Rotation Group]], Table9[#All], 4, FALSE), VLOOKUP(RTATimings[[#This Row],[Vehicle No.]], VehLicense,2,FALSE))</f>
        <v>#N/A</v>
      </c>
      <c r="E2508" s="126"/>
      <c r="F2508" s="185" t="e">
        <f>VLOOKUP(RTATimings[[#This Row],[Route Code]], TrueRouteCodes[], 2, FALSE)</f>
        <v>#N/A</v>
      </c>
      <c r="H2508" s="194" t="str">
        <f>REPLACE(SUBSTITUTE(SUBSTITUTE(SUBSTITUTE(SUBSTITUTE(SUBSTITUTE(TRIM(RTATimings[[#This Row],[Dep Txt]]), ": ",":"), "a.m", "AM",1), "p.m", "PM"),"  AM"," AM"),"  PM", " PM"), 9,100,"")</f>
        <v/>
      </c>
      <c r="I2508" s="195" t="e">
        <f>TIMEVALUE(RTATimings[[#This Row],[Dep Tm Txt]])</f>
        <v>#VALUE!</v>
      </c>
      <c r="N25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09" spans="1:14" x14ac:dyDescent="0.35">
      <c r="A2509" s="113"/>
      <c r="B2509" s="119"/>
      <c r="C2509" s="119"/>
      <c r="D2509" s="185" t="e">
        <f>IF(ISBLANK(RTATimings[[#This Row],[Vehicle No.]]), VLOOKUP(RTATimings[[#This Row],[Rotation Group]], Table9[#All], 4, FALSE), VLOOKUP(RTATimings[[#This Row],[Vehicle No.]], VehLicense,2,FALSE))</f>
        <v>#N/A</v>
      </c>
      <c r="E2509" s="126"/>
      <c r="F2509" s="185" t="e">
        <f>VLOOKUP(RTATimings[[#This Row],[Route Code]], TrueRouteCodes[], 2, FALSE)</f>
        <v>#N/A</v>
      </c>
      <c r="H2509" s="194" t="str">
        <f>REPLACE(SUBSTITUTE(SUBSTITUTE(SUBSTITUTE(SUBSTITUTE(SUBSTITUTE(TRIM(RTATimings[[#This Row],[Dep Txt]]), ": ",":"), "a.m", "AM",1), "p.m", "PM"),"  AM"," AM"),"  PM", " PM"), 9,100,"")</f>
        <v/>
      </c>
      <c r="I2509" s="195" t="e">
        <f>TIMEVALUE(RTATimings[[#This Row],[Dep Tm Txt]])</f>
        <v>#VALUE!</v>
      </c>
      <c r="N25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10" spans="1:14" x14ac:dyDescent="0.35">
      <c r="A2510" s="113"/>
      <c r="B2510" s="119"/>
      <c r="C2510" s="119"/>
      <c r="D2510" s="185" t="e">
        <f>IF(ISBLANK(RTATimings[[#This Row],[Vehicle No.]]), VLOOKUP(RTATimings[[#This Row],[Rotation Group]], Table9[#All], 4, FALSE), VLOOKUP(RTATimings[[#This Row],[Vehicle No.]], VehLicense,2,FALSE))</f>
        <v>#N/A</v>
      </c>
      <c r="E2510" s="126"/>
      <c r="F2510" s="185" t="e">
        <f>VLOOKUP(RTATimings[[#This Row],[Route Code]], TrueRouteCodes[], 2, FALSE)</f>
        <v>#N/A</v>
      </c>
      <c r="H2510" s="194" t="str">
        <f>REPLACE(SUBSTITUTE(SUBSTITUTE(SUBSTITUTE(SUBSTITUTE(SUBSTITUTE(TRIM(RTATimings[[#This Row],[Dep Txt]]), ": ",":"), "a.m", "AM",1), "p.m", "PM"),"  AM"," AM"),"  PM", " PM"), 9,100,"")</f>
        <v/>
      </c>
      <c r="I2510" s="195" t="e">
        <f>TIMEVALUE(RTATimings[[#This Row],[Dep Tm Txt]])</f>
        <v>#VALUE!</v>
      </c>
      <c r="N25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11" spans="1:14" x14ac:dyDescent="0.35">
      <c r="A2511" s="113"/>
      <c r="B2511" s="119"/>
      <c r="C2511" s="119"/>
      <c r="D2511" s="185" t="e">
        <f>IF(ISBLANK(RTATimings[[#This Row],[Vehicle No.]]), VLOOKUP(RTATimings[[#This Row],[Rotation Group]], Table9[#All], 4, FALSE), VLOOKUP(RTATimings[[#This Row],[Vehicle No.]], VehLicense,2,FALSE))</f>
        <v>#N/A</v>
      </c>
      <c r="E2511" s="126"/>
      <c r="F2511" s="185" t="e">
        <f>VLOOKUP(RTATimings[[#This Row],[Route Code]], TrueRouteCodes[], 2, FALSE)</f>
        <v>#N/A</v>
      </c>
      <c r="H2511" s="194" t="str">
        <f>REPLACE(SUBSTITUTE(SUBSTITUTE(SUBSTITUTE(SUBSTITUTE(SUBSTITUTE(TRIM(RTATimings[[#This Row],[Dep Txt]]), ": ",":"), "a.m", "AM",1), "p.m", "PM"),"  AM"," AM"),"  PM", " PM"), 9,100,"")</f>
        <v/>
      </c>
      <c r="I2511" s="195" t="e">
        <f>TIMEVALUE(RTATimings[[#This Row],[Dep Tm Txt]])</f>
        <v>#VALUE!</v>
      </c>
      <c r="N25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12" spans="1:14" x14ac:dyDescent="0.35">
      <c r="A2512" s="113"/>
      <c r="B2512" s="119"/>
      <c r="C2512" s="119"/>
      <c r="D2512" s="185" t="e">
        <f>IF(ISBLANK(RTATimings[[#This Row],[Vehicle No.]]), VLOOKUP(RTATimings[[#This Row],[Rotation Group]], Table9[#All], 4, FALSE), VLOOKUP(RTATimings[[#This Row],[Vehicle No.]], VehLicense,2,FALSE))</f>
        <v>#N/A</v>
      </c>
      <c r="E2512" s="126"/>
      <c r="F2512" s="185" t="e">
        <f>VLOOKUP(RTATimings[[#This Row],[Route Code]], TrueRouteCodes[], 2, FALSE)</f>
        <v>#N/A</v>
      </c>
      <c r="H2512" s="194" t="str">
        <f>REPLACE(SUBSTITUTE(SUBSTITUTE(SUBSTITUTE(SUBSTITUTE(SUBSTITUTE(TRIM(RTATimings[[#This Row],[Dep Txt]]), ": ",":"), "a.m", "AM",1), "p.m", "PM"),"  AM"," AM"),"  PM", " PM"), 9,100,"")</f>
        <v/>
      </c>
      <c r="I2512" s="195" t="e">
        <f>TIMEVALUE(RTATimings[[#This Row],[Dep Tm Txt]])</f>
        <v>#VALUE!</v>
      </c>
      <c r="N25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13" spans="1:14" x14ac:dyDescent="0.35">
      <c r="A2513" s="113"/>
      <c r="B2513" s="119"/>
      <c r="C2513" s="119"/>
      <c r="D2513" s="185" t="e">
        <f>IF(ISBLANK(RTATimings[[#This Row],[Vehicle No.]]), VLOOKUP(RTATimings[[#This Row],[Rotation Group]], Table9[#All], 4, FALSE), VLOOKUP(RTATimings[[#This Row],[Vehicle No.]], VehLicense,2,FALSE))</f>
        <v>#N/A</v>
      </c>
      <c r="E2513" s="126"/>
      <c r="F2513" s="185" t="e">
        <f>VLOOKUP(RTATimings[[#This Row],[Route Code]], TrueRouteCodes[], 2, FALSE)</f>
        <v>#N/A</v>
      </c>
      <c r="H2513" s="194" t="str">
        <f>REPLACE(SUBSTITUTE(SUBSTITUTE(SUBSTITUTE(SUBSTITUTE(SUBSTITUTE(TRIM(RTATimings[[#This Row],[Dep Txt]]), ": ",":"), "a.m", "AM",1), "p.m", "PM"),"  AM"," AM"),"  PM", " PM"), 9,100,"")</f>
        <v/>
      </c>
      <c r="I2513" s="195" t="e">
        <f>TIMEVALUE(RTATimings[[#This Row],[Dep Tm Txt]])</f>
        <v>#VALUE!</v>
      </c>
      <c r="N25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14" spans="1:14" x14ac:dyDescent="0.35">
      <c r="A2514" s="113"/>
      <c r="B2514" s="119"/>
      <c r="C2514" s="119"/>
      <c r="D2514" s="185" t="e">
        <f>IF(ISBLANK(RTATimings[[#This Row],[Vehicle No.]]), VLOOKUP(RTATimings[[#This Row],[Rotation Group]], Table9[#All], 4, FALSE), VLOOKUP(RTATimings[[#This Row],[Vehicle No.]], VehLicense,2,FALSE))</f>
        <v>#N/A</v>
      </c>
      <c r="E2514" s="126"/>
      <c r="F2514" s="185" t="e">
        <f>VLOOKUP(RTATimings[[#This Row],[Route Code]], TrueRouteCodes[], 2, FALSE)</f>
        <v>#N/A</v>
      </c>
      <c r="H2514" s="194" t="str">
        <f>REPLACE(SUBSTITUTE(SUBSTITUTE(SUBSTITUTE(SUBSTITUTE(SUBSTITUTE(TRIM(RTATimings[[#This Row],[Dep Txt]]), ": ",":"), "a.m", "AM",1), "p.m", "PM"),"  AM"," AM"),"  PM", " PM"), 9,100,"")</f>
        <v/>
      </c>
      <c r="I2514" s="195" t="e">
        <f>TIMEVALUE(RTATimings[[#This Row],[Dep Tm Txt]])</f>
        <v>#VALUE!</v>
      </c>
      <c r="N25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15" spans="1:14" x14ac:dyDescent="0.35">
      <c r="A2515" s="113"/>
      <c r="B2515" s="119"/>
      <c r="C2515" s="119"/>
      <c r="D2515" s="185" t="e">
        <f>IF(ISBLANK(RTATimings[[#This Row],[Vehicle No.]]), VLOOKUP(RTATimings[[#This Row],[Rotation Group]], Table9[#All], 4, FALSE), VLOOKUP(RTATimings[[#This Row],[Vehicle No.]], VehLicense,2,FALSE))</f>
        <v>#N/A</v>
      </c>
      <c r="E2515" s="126"/>
      <c r="F2515" s="185" t="e">
        <f>VLOOKUP(RTATimings[[#This Row],[Route Code]], TrueRouteCodes[], 2, FALSE)</f>
        <v>#N/A</v>
      </c>
      <c r="H2515" s="194" t="str">
        <f>REPLACE(SUBSTITUTE(SUBSTITUTE(SUBSTITUTE(SUBSTITUTE(SUBSTITUTE(TRIM(RTATimings[[#This Row],[Dep Txt]]), ": ",":"), "a.m", "AM",1), "p.m", "PM"),"  AM"," AM"),"  PM", " PM"), 9,100,"")</f>
        <v/>
      </c>
      <c r="I2515" s="195" t="e">
        <f>TIMEVALUE(RTATimings[[#This Row],[Dep Tm Txt]])</f>
        <v>#VALUE!</v>
      </c>
      <c r="N25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16" spans="1:14" x14ac:dyDescent="0.35">
      <c r="A2516" s="113"/>
      <c r="B2516" s="119"/>
      <c r="C2516" s="119"/>
      <c r="D2516" s="185" t="e">
        <f>IF(ISBLANK(RTATimings[[#This Row],[Vehicle No.]]), VLOOKUP(RTATimings[[#This Row],[Rotation Group]], Table9[#All], 4, FALSE), VLOOKUP(RTATimings[[#This Row],[Vehicle No.]], VehLicense,2,FALSE))</f>
        <v>#N/A</v>
      </c>
      <c r="E2516" s="126"/>
      <c r="F2516" s="185" t="e">
        <f>VLOOKUP(RTATimings[[#This Row],[Route Code]], TrueRouteCodes[], 2, FALSE)</f>
        <v>#N/A</v>
      </c>
      <c r="H2516" s="194" t="str">
        <f>REPLACE(SUBSTITUTE(SUBSTITUTE(SUBSTITUTE(SUBSTITUTE(SUBSTITUTE(TRIM(RTATimings[[#This Row],[Dep Txt]]), ": ",":"), "a.m", "AM",1), "p.m", "PM"),"  AM"," AM"),"  PM", " PM"), 9,100,"")</f>
        <v/>
      </c>
      <c r="I2516" s="195" t="e">
        <f>TIMEVALUE(RTATimings[[#This Row],[Dep Tm Txt]])</f>
        <v>#VALUE!</v>
      </c>
      <c r="N25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17" spans="1:14" x14ac:dyDescent="0.35">
      <c r="A2517" s="113"/>
      <c r="B2517" s="119"/>
      <c r="C2517" s="119"/>
      <c r="D2517" s="185" t="e">
        <f>IF(ISBLANK(RTATimings[[#This Row],[Vehicle No.]]), VLOOKUP(RTATimings[[#This Row],[Rotation Group]], Table9[#All], 4, FALSE), VLOOKUP(RTATimings[[#This Row],[Vehicle No.]], VehLicense,2,FALSE))</f>
        <v>#N/A</v>
      </c>
      <c r="E2517" s="126"/>
      <c r="F2517" s="185" t="e">
        <f>VLOOKUP(RTATimings[[#This Row],[Route Code]], TrueRouteCodes[], 2, FALSE)</f>
        <v>#N/A</v>
      </c>
      <c r="H2517" s="194" t="str">
        <f>REPLACE(SUBSTITUTE(SUBSTITUTE(SUBSTITUTE(SUBSTITUTE(SUBSTITUTE(TRIM(RTATimings[[#This Row],[Dep Txt]]), ": ",":"), "a.m", "AM",1), "p.m", "PM"),"  AM"," AM"),"  PM", " PM"), 9,100,"")</f>
        <v/>
      </c>
      <c r="I2517" s="195" t="e">
        <f>TIMEVALUE(RTATimings[[#This Row],[Dep Tm Txt]])</f>
        <v>#VALUE!</v>
      </c>
      <c r="N25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18" spans="1:14" x14ac:dyDescent="0.35">
      <c r="A2518" s="113"/>
      <c r="B2518" s="119"/>
      <c r="C2518" s="119"/>
      <c r="D2518" s="185" t="e">
        <f>IF(ISBLANK(RTATimings[[#This Row],[Vehicle No.]]), VLOOKUP(RTATimings[[#This Row],[Rotation Group]], Table9[#All], 4, FALSE), VLOOKUP(RTATimings[[#This Row],[Vehicle No.]], VehLicense,2,FALSE))</f>
        <v>#N/A</v>
      </c>
      <c r="E2518" s="126"/>
      <c r="F2518" s="185" t="e">
        <f>VLOOKUP(RTATimings[[#This Row],[Route Code]], TrueRouteCodes[], 2, FALSE)</f>
        <v>#N/A</v>
      </c>
      <c r="H2518" s="194" t="str">
        <f>REPLACE(SUBSTITUTE(SUBSTITUTE(SUBSTITUTE(SUBSTITUTE(SUBSTITUTE(TRIM(RTATimings[[#This Row],[Dep Txt]]), ": ",":"), "a.m", "AM",1), "p.m", "PM"),"  AM"," AM"),"  PM", " PM"), 9,100,"")</f>
        <v/>
      </c>
      <c r="I2518" s="195" t="e">
        <f>TIMEVALUE(RTATimings[[#This Row],[Dep Tm Txt]])</f>
        <v>#VALUE!</v>
      </c>
      <c r="N25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19" spans="1:14" x14ac:dyDescent="0.35">
      <c r="A2519" s="113"/>
      <c r="B2519" s="119"/>
      <c r="C2519" s="119"/>
      <c r="D2519" s="185" t="e">
        <f>IF(ISBLANK(RTATimings[[#This Row],[Vehicle No.]]), VLOOKUP(RTATimings[[#This Row],[Rotation Group]], Table9[#All], 4, FALSE), VLOOKUP(RTATimings[[#This Row],[Vehicle No.]], VehLicense,2,FALSE))</f>
        <v>#N/A</v>
      </c>
      <c r="E2519" s="126"/>
      <c r="F2519" s="185" t="e">
        <f>VLOOKUP(RTATimings[[#This Row],[Route Code]], TrueRouteCodes[], 2, FALSE)</f>
        <v>#N/A</v>
      </c>
      <c r="H2519" s="194" t="str">
        <f>REPLACE(SUBSTITUTE(SUBSTITUTE(SUBSTITUTE(SUBSTITUTE(SUBSTITUTE(TRIM(RTATimings[[#This Row],[Dep Txt]]), ": ",":"), "a.m", "AM",1), "p.m", "PM"),"  AM"," AM"),"  PM", " PM"), 9,100,"")</f>
        <v/>
      </c>
      <c r="I2519" s="195" t="e">
        <f>TIMEVALUE(RTATimings[[#This Row],[Dep Tm Txt]])</f>
        <v>#VALUE!</v>
      </c>
      <c r="N25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20" spans="1:14" x14ac:dyDescent="0.35">
      <c r="A2520" s="113"/>
      <c r="B2520" s="119"/>
      <c r="C2520" s="119"/>
      <c r="D2520" s="185" t="e">
        <f>IF(ISBLANK(RTATimings[[#This Row],[Vehicle No.]]), VLOOKUP(RTATimings[[#This Row],[Rotation Group]], Table9[#All], 4, FALSE), VLOOKUP(RTATimings[[#This Row],[Vehicle No.]], VehLicense,2,FALSE))</f>
        <v>#N/A</v>
      </c>
      <c r="E2520" s="126"/>
      <c r="F2520" s="185" t="e">
        <f>VLOOKUP(RTATimings[[#This Row],[Route Code]], TrueRouteCodes[], 2, FALSE)</f>
        <v>#N/A</v>
      </c>
      <c r="H2520" s="194" t="str">
        <f>REPLACE(SUBSTITUTE(SUBSTITUTE(SUBSTITUTE(SUBSTITUTE(SUBSTITUTE(TRIM(RTATimings[[#This Row],[Dep Txt]]), ": ",":"), "a.m", "AM",1), "p.m", "PM"),"  AM"," AM"),"  PM", " PM"), 9,100,"")</f>
        <v/>
      </c>
      <c r="I2520" s="195" t="e">
        <f>TIMEVALUE(RTATimings[[#This Row],[Dep Tm Txt]])</f>
        <v>#VALUE!</v>
      </c>
      <c r="N25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21" spans="1:14" x14ac:dyDescent="0.35">
      <c r="A2521" s="113"/>
      <c r="B2521" s="119"/>
      <c r="C2521" s="119"/>
      <c r="D2521" s="185" t="e">
        <f>IF(ISBLANK(RTATimings[[#This Row],[Vehicle No.]]), VLOOKUP(RTATimings[[#This Row],[Rotation Group]], Table9[#All], 4, FALSE), VLOOKUP(RTATimings[[#This Row],[Vehicle No.]], VehLicense,2,FALSE))</f>
        <v>#N/A</v>
      </c>
      <c r="E2521" s="126"/>
      <c r="F2521" s="185" t="e">
        <f>VLOOKUP(RTATimings[[#This Row],[Route Code]], TrueRouteCodes[], 2, FALSE)</f>
        <v>#N/A</v>
      </c>
      <c r="H2521" s="194" t="str">
        <f>REPLACE(SUBSTITUTE(SUBSTITUTE(SUBSTITUTE(SUBSTITUTE(SUBSTITUTE(TRIM(RTATimings[[#This Row],[Dep Txt]]), ": ",":"), "a.m", "AM",1), "p.m", "PM"),"  AM"," AM"),"  PM", " PM"), 9,100,"")</f>
        <v/>
      </c>
      <c r="I2521" s="195" t="e">
        <f>TIMEVALUE(RTATimings[[#This Row],[Dep Tm Txt]])</f>
        <v>#VALUE!</v>
      </c>
      <c r="N25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22" spans="1:14" x14ac:dyDescent="0.35">
      <c r="A2522" s="113"/>
      <c r="B2522" s="119"/>
      <c r="C2522" s="119"/>
      <c r="D2522" s="185" t="e">
        <f>IF(ISBLANK(RTATimings[[#This Row],[Vehicle No.]]), VLOOKUP(RTATimings[[#This Row],[Rotation Group]], Table9[#All], 4, FALSE), VLOOKUP(RTATimings[[#This Row],[Vehicle No.]], VehLicense,2,FALSE))</f>
        <v>#N/A</v>
      </c>
      <c r="E2522" s="126"/>
      <c r="F2522" s="185" t="e">
        <f>VLOOKUP(RTATimings[[#This Row],[Route Code]], TrueRouteCodes[], 2, FALSE)</f>
        <v>#N/A</v>
      </c>
      <c r="H2522" s="194" t="str">
        <f>REPLACE(SUBSTITUTE(SUBSTITUTE(SUBSTITUTE(SUBSTITUTE(SUBSTITUTE(TRIM(RTATimings[[#This Row],[Dep Txt]]), ": ",":"), "a.m", "AM",1), "p.m", "PM"),"  AM"," AM"),"  PM", " PM"), 9,100,"")</f>
        <v/>
      </c>
      <c r="I2522" s="195" t="e">
        <f>TIMEVALUE(RTATimings[[#This Row],[Dep Tm Txt]])</f>
        <v>#VALUE!</v>
      </c>
      <c r="N25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23" spans="1:14" x14ac:dyDescent="0.35">
      <c r="A2523" s="113"/>
      <c r="B2523" s="119"/>
      <c r="C2523" s="119"/>
      <c r="D2523" s="185" t="e">
        <f>IF(ISBLANK(RTATimings[[#This Row],[Vehicle No.]]), VLOOKUP(RTATimings[[#This Row],[Rotation Group]], Table9[#All], 4, FALSE), VLOOKUP(RTATimings[[#This Row],[Vehicle No.]], VehLicense,2,FALSE))</f>
        <v>#N/A</v>
      </c>
      <c r="E2523" s="126"/>
      <c r="F2523" s="185" t="e">
        <f>VLOOKUP(RTATimings[[#This Row],[Route Code]], TrueRouteCodes[], 2, FALSE)</f>
        <v>#N/A</v>
      </c>
      <c r="H2523" s="194" t="str">
        <f>REPLACE(SUBSTITUTE(SUBSTITUTE(SUBSTITUTE(SUBSTITUTE(SUBSTITUTE(TRIM(RTATimings[[#This Row],[Dep Txt]]), ": ",":"), "a.m", "AM",1), "p.m", "PM"),"  AM"," AM"),"  PM", " PM"), 9,100,"")</f>
        <v/>
      </c>
      <c r="I2523" s="195" t="e">
        <f>TIMEVALUE(RTATimings[[#This Row],[Dep Tm Txt]])</f>
        <v>#VALUE!</v>
      </c>
      <c r="N25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24" spans="1:14" x14ac:dyDescent="0.35">
      <c r="A2524" s="113"/>
      <c r="B2524" s="119"/>
      <c r="C2524" s="119"/>
      <c r="D2524" s="185" t="e">
        <f>IF(ISBLANK(RTATimings[[#This Row],[Vehicle No.]]), VLOOKUP(RTATimings[[#This Row],[Rotation Group]], Table9[#All], 4, FALSE), VLOOKUP(RTATimings[[#This Row],[Vehicle No.]], VehLicense,2,FALSE))</f>
        <v>#N/A</v>
      </c>
      <c r="E2524" s="126"/>
      <c r="F2524" s="185" t="e">
        <f>VLOOKUP(RTATimings[[#This Row],[Route Code]], TrueRouteCodes[], 2, FALSE)</f>
        <v>#N/A</v>
      </c>
      <c r="H2524" s="194" t="str">
        <f>REPLACE(SUBSTITUTE(SUBSTITUTE(SUBSTITUTE(SUBSTITUTE(SUBSTITUTE(TRIM(RTATimings[[#This Row],[Dep Txt]]), ": ",":"), "a.m", "AM",1), "p.m", "PM"),"  AM"," AM"),"  PM", " PM"), 9,100,"")</f>
        <v/>
      </c>
      <c r="I2524" s="195" t="e">
        <f>TIMEVALUE(RTATimings[[#This Row],[Dep Tm Txt]])</f>
        <v>#VALUE!</v>
      </c>
      <c r="N25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25" spans="1:14" x14ac:dyDescent="0.35">
      <c r="A2525" s="113"/>
      <c r="B2525" s="119"/>
      <c r="C2525" s="119"/>
      <c r="D2525" s="185" t="e">
        <f>IF(ISBLANK(RTATimings[[#This Row],[Vehicle No.]]), VLOOKUP(RTATimings[[#This Row],[Rotation Group]], Table9[#All], 4, FALSE), VLOOKUP(RTATimings[[#This Row],[Vehicle No.]], VehLicense,2,FALSE))</f>
        <v>#N/A</v>
      </c>
      <c r="E2525" s="126"/>
      <c r="F2525" s="185" t="e">
        <f>VLOOKUP(RTATimings[[#This Row],[Route Code]], TrueRouteCodes[], 2, FALSE)</f>
        <v>#N/A</v>
      </c>
      <c r="H2525" s="194" t="str">
        <f>REPLACE(SUBSTITUTE(SUBSTITUTE(SUBSTITUTE(SUBSTITUTE(SUBSTITUTE(TRIM(RTATimings[[#This Row],[Dep Txt]]), ": ",":"), "a.m", "AM",1), "p.m", "PM"),"  AM"," AM"),"  PM", " PM"), 9,100,"")</f>
        <v/>
      </c>
      <c r="I2525" s="195" t="e">
        <f>TIMEVALUE(RTATimings[[#This Row],[Dep Tm Txt]])</f>
        <v>#VALUE!</v>
      </c>
      <c r="N25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26" spans="1:14" x14ac:dyDescent="0.35">
      <c r="A2526" s="113"/>
      <c r="B2526" s="119"/>
      <c r="C2526" s="119"/>
      <c r="D2526" s="185" t="e">
        <f>IF(ISBLANK(RTATimings[[#This Row],[Vehicle No.]]), VLOOKUP(RTATimings[[#This Row],[Rotation Group]], Table9[#All], 4, FALSE), VLOOKUP(RTATimings[[#This Row],[Vehicle No.]], VehLicense,2,FALSE))</f>
        <v>#N/A</v>
      </c>
      <c r="E2526" s="126"/>
      <c r="F2526" s="185" t="e">
        <f>VLOOKUP(RTATimings[[#This Row],[Route Code]], TrueRouteCodes[], 2, FALSE)</f>
        <v>#N/A</v>
      </c>
      <c r="H2526" s="194" t="str">
        <f>REPLACE(SUBSTITUTE(SUBSTITUTE(SUBSTITUTE(SUBSTITUTE(SUBSTITUTE(TRIM(RTATimings[[#This Row],[Dep Txt]]), ": ",":"), "a.m", "AM",1), "p.m", "PM"),"  AM"," AM"),"  PM", " PM"), 9,100,"")</f>
        <v/>
      </c>
      <c r="I2526" s="195" t="e">
        <f>TIMEVALUE(RTATimings[[#This Row],[Dep Tm Txt]])</f>
        <v>#VALUE!</v>
      </c>
      <c r="N25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27" spans="1:14" x14ac:dyDescent="0.35">
      <c r="A2527" s="113"/>
      <c r="B2527" s="119"/>
      <c r="C2527" s="119"/>
      <c r="D2527" s="185" t="e">
        <f>IF(ISBLANK(RTATimings[[#This Row],[Vehicle No.]]), VLOOKUP(RTATimings[[#This Row],[Rotation Group]], Table9[#All], 4, FALSE), VLOOKUP(RTATimings[[#This Row],[Vehicle No.]], VehLicense,2,FALSE))</f>
        <v>#N/A</v>
      </c>
      <c r="E2527" s="126"/>
      <c r="F2527" s="185" t="e">
        <f>VLOOKUP(RTATimings[[#This Row],[Route Code]], TrueRouteCodes[], 2, FALSE)</f>
        <v>#N/A</v>
      </c>
      <c r="H2527" s="194" t="str">
        <f>REPLACE(SUBSTITUTE(SUBSTITUTE(SUBSTITUTE(SUBSTITUTE(SUBSTITUTE(TRIM(RTATimings[[#This Row],[Dep Txt]]), ": ",":"), "a.m", "AM",1), "p.m", "PM"),"  AM"," AM"),"  PM", " PM"), 9,100,"")</f>
        <v/>
      </c>
      <c r="I2527" s="195" t="e">
        <f>TIMEVALUE(RTATimings[[#This Row],[Dep Tm Txt]])</f>
        <v>#VALUE!</v>
      </c>
      <c r="N25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28" spans="1:14" x14ac:dyDescent="0.35">
      <c r="A2528" s="113"/>
      <c r="B2528" s="119"/>
      <c r="C2528" s="119"/>
      <c r="D2528" s="185" t="e">
        <f>IF(ISBLANK(RTATimings[[#This Row],[Vehicle No.]]), VLOOKUP(RTATimings[[#This Row],[Rotation Group]], Table9[#All], 4, FALSE), VLOOKUP(RTATimings[[#This Row],[Vehicle No.]], VehLicense,2,FALSE))</f>
        <v>#N/A</v>
      </c>
      <c r="E2528" s="126"/>
      <c r="F2528" s="185" t="e">
        <f>VLOOKUP(RTATimings[[#This Row],[Route Code]], TrueRouteCodes[], 2, FALSE)</f>
        <v>#N/A</v>
      </c>
      <c r="H2528" s="194" t="str">
        <f>REPLACE(SUBSTITUTE(SUBSTITUTE(SUBSTITUTE(SUBSTITUTE(SUBSTITUTE(TRIM(RTATimings[[#This Row],[Dep Txt]]), ": ",":"), "a.m", "AM",1), "p.m", "PM"),"  AM"," AM"),"  PM", " PM"), 9,100,"")</f>
        <v/>
      </c>
      <c r="I2528" s="195" t="e">
        <f>TIMEVALUE(RTATimings[[#This Row],[Dep Tm Txt]])</f>
        <v>#VALUE!</v>
      </c>
      <c r="N25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29" spans="1:14" x14ac:dyDescent="0.35">
      <c r="A2529" s="113"/>
      <c r="B2529" s="119"/>
      <c r="C2529" s="119"/>
      <c r="D2529" s="185" t="e">
        <f>IF(ISBLANK(RTATimings[[#This Row],[Vehicle No.]]), VLOOKUP(RTATimings[[#This Row],[Rotation Group]], Table9[#All], 4, FALSE), VLOOKUP(RTATimings[[#This Row],[Vehicle No.]], VehLicense,2,FALSE))</f>
        <v>#N/A</v>
      </c>
      <c r="E2529" s="126"/>
      <c r="F2529" s="185" t="e">
        <f>VLOOKUP(RTATimings[[#This Row],[Route Code]], TrueRouteCodes[], 2, FALSE)</f>
        <v>#N/A</v>
      </c>
      <c r="H2529" s="194" t="str">
        <f>REPLACE(SUBSTITUTE(SUBSTITUTE(SUBSTITUTE(SUBSTITUTE(SUBSTITUTE(TRIM(RTATimings[[#This Row],[Dep Txt]]), ": ",":"), "a.m", "AM",1), "p.m", "PM"),"  AM"," AM"),"  PM", " PM"), 9,100,"")</f>
        <v/>
      </c>
      <c r="I2529" s="195" t="e">
        <f>TIMEVALUE(RTATimings[[#This Row],[Dep Tm Txt]])</f>
        <v>#VALUE!</v>
      </c>
      <c r="N25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30" spans="1:14" x14ac:dyDescent="0.35">
      <c r="A2530" s="113"/>
      <c r="B2530" s="119"/>
      <c r="C2530" s="119"/>
      <c r="D2530" s="185" t="e">
        <f>IF(ISBLANK(RTATimings[[#This Row],[Vehicle No.]]), VLOOKUP(RTATimings[[#This Row],[Rotation Group]], Table9[#All], 4, FALSE), VLOOKUP(RTATimings[[#This Row],[Vehicle No.]], VehLicense,2,FALSE))</f>
        <v>#N/A</v>
      </c>
      <c r="E2530" s="126"/>
      <c r="F2530" s="185" t="e">
        <f>VLOOKUP(RTATimings[[#This Row],[Route Code]], TrueRouteCodes[], 2, FALSE)</f>
        <v>#N/A</v>
      </c>
      <c r="H2530" s="194" t="str">
        <f>REPLACE(SUBSTITUTE(SUBSTITUTE(SUBSTITUTE(SUBSTITUTE(SUBSTITUTE(TRIM(RTATimings[[#This Row],[Dep Txt]]), ": ",":"), "a.m", "AM",1), "p.m", "PM"),"  AM"," AM"),"  PM", " PM"), 9,100,"")</f>
        <v/>
      </c>
      <c r="I2530" s="195" t="e">
        <f>TIMEVALUE(RTATimings[[#This Row],[Dep Tm Txt]])</f>
        <v>#VALUE!</v>
      </c>
      <c r="N25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31" spans="1:14" x14ac:dyDescent="0.35">
      <c r="A2531" s="113"/>
      <c r="B2531" s="119"/>
      <c r="C2531" s="119"/>
      <c r="D2531" s="185" t="e">
        <f>IF(ISBLANK(RTATimings[[#This Row],[Vehicle No.]]), VLOOKUP(RTATimings[[#This Row],[Rotation Group]], Table9[#All], 4, FALSE), VLOOKUP(RTATimings[[#This Row],[Vehicle No.]], VehLicense,2,FALSE))</f>
        <v>#N/A</v>
      </c>
      <c r="E2531" s="126"/>
      <c r="F2531" s="185" t="e">
        <f>VLOOKUP(RTATimings[[#This Row],[Route Code]], TrueRouteCodes[], 2, FALSE)</f>
        <v>#N/A</v>
      </c>
      <c r="H2531" s="194" t="str">
        <f>REPLACE(SUBSTITUTE(SUBSTITUTE(SUBSTITUTE(SUBSTITUTE(SUBSTITUTE(TRIM(RTATimings[[#This Row],[Dep Txt]]), ": ",":"), "a.m", "AM",1), "p.m", "PM"),"  AM"," AM"),"  PM", " PM"), 9,100,"")</f>
        <v/>
      </c>
      <c r="I2531" s="195" t="e">
        <f>TIMEVALUE(RTATimings[[#This Row],[Dep Tm Txt]])</f>
        <v>#VALUE!</v>
      </c>
      <c r="N25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32" spans="1:14" x14ac:dyDescent="0.35">
      <c r="A2532" s="113"/>
      <c r="B2532" s="119"/>
      <c r="C2532" s="119"/>
      <c r="D2532" s="185" t="e">
        <f>IF(ISBLANK(RTATimings[[#This Row],[Vehicle No.]]), VLOOKUP(RTATimings[[#This Row],[Rotation Group]], Table9[#All], 4, FALSE), VLOOKUP(RTATimings[[#This Row],[Vehicle No.]], VehLicense,2,FALSE))</f>
        <v>#N/A</v>
      </c>
      <c r="E2532" s="126"/>
      <c r="F2532" s="185" t="e">
        <f>VLOOKUP(RTATimings[[#This Row],[Route Code]], TrueRouteCodes[], 2, FALSE)</f>
        <v>#N/A</v>
      </c>
      <c r="H2532" s="194" t="str">
        <f>REPLACE(SUBSTITUTE(SUBSTITUTE(SUBSTITUTE(SUBSTITUTE(SUBSTITUTE(TRIM(RTATimings[[#This Row],[Dep Txt]]), ": ",":"), "a.m", "AM",1), "p.m", "PM"),"  AM"," AM"),"  PM", " PM"), 9,100,"")</f>
        <v/>
      </c>
      <c r="I2532" s="195" t="e">
        <f>TIMEVALUE(RTATimings[[#This Row],[Dep Tm Txt]])</f>
        <v>#VALUE!</v>
      </c>
      <c r="N25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33" spans="1:14" x14ac:dyDescent="0.35">
      <c r="A2533" s="113"/>
      <c r="B2533" s="119"/>
      <c r="C2533" s="119"/>
      <c r="D2533" s="185" t="e">
        <f>IF(ISBLANK(RTATimings[[#This Row],[Vehicle No.]]), VLOOKUP(RTATimings[[#This Row],[Rotation Group]], Table9[#All], 4, FALSE), VLOOKUP(RTATimings[[#This Row],[Vehicle No.]], VehLicense,2,FALSE))</f>
        <v>#N/A</v>
      </c>
      <c r="E2533" s="126"/>
      <c r="F2533" s="185" t="e">
        <f>VLOOKUP(RTATimings[[#This Row],[Route Code]], TrueRouteCodes[], 2, FALSE)</f>
        <v>#N/A</v>
      </c>
      <c r="H2533" s="194" t="str">
        <f>REPLACE(SUBSTITUTE(SUBSTITUTE(SUBSTITUTE(SUBSTITUTE(SUBSTITUTE(TRIM(RTATimings[[#This Row],[Dep Txt]]), ": ",":"), "a.m", "AM",1), "p.m", "PM"),"  AM"," AM"),"  PM", " PM"), 9,100,"")</f>
        <v/>
      </c>
      <c r="I2533" s="195" t="e">
        <f>TIMEVALUE(RTATimings[[#This Row],[Dep Tm Txt]])</f>
        <v>#VALUE!</v>
      </c>
      <c r="N25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34" spans="1:14" x14ac:dyDescent="0.35">
      <c r="A2534" s="113"/>
      <c r="B2534" s="119"/>
      <c r="C2534" s="119"/>
      <c r="D2534" s="185" t="e">
        <f>IF(ISBLANK(RTATimings[[#This Row],[Vehicle No.]]), VLOOKUP(RTATimings[[#This Row],[Rotation Group]], Table9[#All], 4, FALSE), VLOOKUP(RTATimings[[#This Row],[Vehicle No.]], VehLicense,2,FALSE))</f>
        <v>#N/A</v>
      </c>
      <c r="E2534" s="126"/>
      <c r="F2534" s="185" t="e">
        <f>VLOOKUP(RTATimings[[#This Row],[Route Code]], TrueRouteCodes[], 2, FALSE)</f>
        <v>#N/A</v>
      </c>
      <c r="H2534" s="194" t="str">
        <f>REPLACE(SUBSTITUTE(SUBSTITUTE(SUBSTITUTE(SUBSTITUTE(SUBSTITUTE(TRIM(RTATimings[[#This Row],[Dep Txt]]), ": ",":"), "a.m", "AM",1), "p.m", "PM"),"  AM"," AM"),"  PM", " PM"), 9,100,"")</f>
        <v/>
      </c>
      <c r="I2534" s="195" t="e">
        <f>TIMEVALUE(RTATimings[[#This Row],[Dep Tm Txt]])</f>
        <v>#VALUE!</v>
      </c>
      <c r="N25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35" spans="1:14" x14ac:dyDescent="0.35">
      <c r="A2535" s="113"/>
      <c r="B2535" s="119"/>
      <c r="C2535" s="119"/>
      <c r="D2535" s="185" t="e">
        <f>IF(ISBLANK(RTATimings[[#This Row],[Vehicle No.]]), VLOOKUP(RTATimings[[#This Row],[Rotation Group]], Table9[#All], 4, FALSE), VLOOKUP(RTATimings[[#This Row],[Vehicle No.]], VehLicense,2,FALSE))</f>
        <v>#N/A</v>
      </c>
      <c r="E2535" s="126"/>
      <c r="F2535" s="185" t="e">
        <f>VLOOKUP(RTATimings[[#This Row],[Route Code]], TrueRouteCodes[], 2, FALSE)</f>
        <v>#N/A</v>
      </c>
      <c r="H2535" s="194" t="str">
        <f>REPLACE(SUBSTITUTE(SUBSTITUTE(SUBSTITUTE(SUBSTITUTE(SUBSTITUTE(TRIM(RTATimings[[#This Row],[Dep Txt]]), ": ",":"), "a.m", "AM",1), "p.m", "PM"),"  AM"," AM"),"  PM", " PM"), 9,100,"")</f>
        <v/>
      </c>
      <c r="I2535" s="195" t="e">
        <f>TIMEVALUE(RTATimings[[#This Row],[Dep Tm Txt]])</f>
        <v>#VALUE!</v>
      </c>
      <c r="N25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36" spans="1:14" x14ac:dyDescent="0.35">
      <c r="A2536" s="113"/>
      <c r="B2536" s="119"/>
      <c r="C2536" s="119"/>
      <c r="D2536" s="185" t="e">
        <f>IF(ISBLANK(RTATimings[[#This Row],[Vehicle No.]]), VLOOKUP(RTATimings[[#This Row],[Rotation Group]], Table9[#All], 4, FALSE), VLOOKUP(RTATimings[[#This Row],[Vehicle No.]], VehLicense,2,FALSE))</f>
        <v>#N/A</v>
      </c>
      <c r="E2536" s="126"/>
      <c r="F2536" s="185" t="e">
        <f>VLOOKUP(RTATimings[[#This Row],[Route Code]], TrueRouteCodes[], 2, FALSE)</f>
        <v>#N/A</v>
      </c>
      <c r="H2536" s="194" t="str">
        <f>REPLACE(SUBSTITUTE(SUBSTITUTE(SUBSTITUTE(SUBSTITUTE(SUBSTITUTE(TRIM(RTATimings[[#This Row],[Dep Txt]]), ": ",":"), "a.m", "AM",1), "p.m", "PM"),"  AM"," AM"),"  PM", " PM"), 9,100,"")</f>
        <v/>
      </c>
      <c r="I2536" s="195" t="e">
        <f>TIMEVALUE(RTATimings[[#This Row],[Dep Tm Txt]])</f>
        <v>#VALUE!</v>
      </c>
      <c r="N25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37" spans="1:14" x14ac:dyDescent="0.35">
      <c r="A2537" s="113"/>
      <c r="B2537" s="119"/>
      <c r="C2537" s="119"/>
      <c r="D2537" s="185" t="e">
        <f>IF(ISBLANK(RTATimings[[#This Row],[Vehicle No.]]), VLOOKUP(RTATimings[[#This Row],[Rotation Group]], Table9[#All], 4, FALSE), VLOOKUP(RTATimings[[#This Row],[Vehicle No.]], VehLicense,2,FALSE))</f>
        <v>#N/A</v>
      </c>
      <c r="E2537" s="126"/>
      <c r="F2537" s="185" t="e">
        <f>VLOOKUP(RTATimings[[#This Row],[Route Code]], TrueRouteCodes[], 2, FALSE)</f>
        <v>#N/A</v>
      </c>
      <c r="H2537" s="194" t="str">
        <f>REPLACE(SUBSTITUTE(SUBSTITUTE(SUBSTITUTE(SUBSTITUTE(SUBSTITUTE(TRIM(RTATimings[[#This Row],[Dep Txt]]), ": ",":"), "a.m", "AM",1), "p.m", "PM"),"  AM"," AM"),"  PM", " PM"), 9,100,"")</f>
        <v/>
      </c>
      <c r="I2537" s="195" t="e">
        <f>TIMEVALUE(RTATimings[[#This Row],[Dep Tm Txt]])</f>
        <v>#VALUE!</v>
      </c>
      <c r="N25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38" spans="1:14" x14ac:dyDescent="0.35">
      <c r="A2538" s="113"/>
      <c r="B2538" s="119"/>
      <c r="C2538" s="119"/>
      <c r="D2538" s="185" t="e">
        <f>IF(ISBLANK(RTATimings[[#This Row],[Vehicle No.]]), VLOOKUP(RTATimings[[#This Row],[Rotation Group]], Table9[#All], 4, FALSE), VLOOKUP(RTATimings[[#This Row],[Vehicle No.]], VehLicense,2,FALSE))</f>
        <v>#N/A</v>
      </c>
      <c r="E2538" s="126"/>
      <c r="F2538" s="185" t="e">
        <f>VLOOKUP(RTATimings[[#This Row],[Route Code]], TrueRouteCodes[], 2, FALSE)</f>
        <v>#N/A</v>
      </c>
      <c r="H2538" s="194" t="str">
        <f>REPLACE(SUBSTITUTE(SUBSTITUTE(SUBSTITUTE(SUBSTITUTE(SUBSTITUTE(TRIM(RTATimings[[#This Row],[Dep Txt]]), ": ",":"), "a.m", "AM",1), "p.m", "PM"),"  AM"," AM"),"  PM", " PM"), 9,100,"")</f>
        <v/>
      </c>
      <c r="I2538" s="195" t="e">
        <f>TIMEVALUE(RTATimings[[#This Row],[Dep Tm Txt]])</f>
        <v>#VALUE!</v>
      </c>
      <c r="N25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39" spans="1:14" x14ac:dyDescent="0.35">
      <c r="A2539" s="113"/>
      <c r="B2539" s="119"/>
      <c r="C2539" s="119"/>
      <c r="D2539" s="185" t="e">
        <f>IF(ISBLANK(RTATimings[[#This Row],[Vehicle No.]]), VLOOKUP(RTATimings[[#This Row],[Rotation Group]], Table9[#All], 4, FALSE), VLOOKUP(RTATimings[[#This Row],[Vehicle No.]], VehLicense,2,FALSE))</f>
        <v>#N/A</v>
      </c>
      <c r="E2539" s="126"/>
      <c r="F2539" s="185" t="e">
        <f>VLOOKUP(RTATimings[[#This Row],[Route Code]], TrueRouteCodes[], 2, FALSE)</f>
        <v>#N/A</v>
      </c>
      <c r="H2539" s="194" t="str">
        <f>REPLACE(SUBSTITUTE(SUBSTITUTE(SUBSTITUTE(SUBSTITUTE(SUBSTITUTE(TRIM(RTATimings[[#This Row],[Dep Txt]]), ": ",":"), "a.m", "AM",1), "p.m", "PM"),"  AM"," AM"),"  PM", " PM"), 9,100,"")</f>
        <v/>
      </c>
      <c r="I2539" s="195" t="e">
        <f>TIMEVALUE(RTATimings[[#This Row],[Dep Tm Txt]])</f>
        <v>#VALUE!</v>
      </c>
      <c r="N25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40" spans="1:14" x14ac:dyDescent="0.35">
      <c r="A2540" s="113"/>
      <c r="B2540" s="119"/>
      <c r="C2540" s="119"/>
      <c r="D2540" s="185" t="e">
        <f>IF(ISBLANK(RTATimings[[#This Row],[Vehicle No.]]), VLOOKUP(RTATimings[[#This Row],[Rotation Group]], Table9[#All], 4, FALSE), VLOOKUP(RTATimings[[#This Row],[Vehicle No.]], VehLicense,2,FALSE))</f>
        <v>#N/A</v>
      </c>
      <c r="E2540" s="126"/>
      <c r="F2540" s="185" t="e">
        <f>VLOOKUP(RTATimings[[#This Row],[Route Code]], TrueRouteCodes[], 2, FALSE)</f>
        <v>#N/A</v>
      </c>
      <c r="H2540" s="194" t="str">
        <f>REPLACE(SUBSTITUTE(SUBSTITUTE(SUBSTITUTE(SUBSTITUTE(SUBSTITUTE(TRIM(RTATimings[[#This Row],[Dep Txt]]), ": ",":"), "a.m", "AM",1), "p.m", "PM"),"  AM"," AM"),"  PM", " PM"), 9,100,"")</f>
        <v/>
      </c>
      <c r="I2540" s="195" t="e">
        <f>TIMEVALUE(RTATimings[[#This Row],[Dep Tm Txt]])</f>
        <v>#VALUE!</v>
      </c>
      <c r="N25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41" spans="1:14" x14ac:dyDescent="0.35">
      <c r="A2541" s="113"/>
      <c r="B2541" s="119"/>
      <c r="C2541" s="119"/>
      <c r="D2541" s="185" t="e">
        <f>IF(ISBLANK(RTATimings[[#This Row],[Vehicle No.]]), VLOOKUP(RTATimings[[#This Row],[Rotation Group]], Table9[#All], 4, FALSE), VLOOKUP(RTATimings[[#This Row],[Vehicle No.]], VehLicense,2,FALSE))</f>
        <v>#N/A</v>
      </c>
      <c r="E2541" s="126"/>
      <c r="F2541" s="185" t="e">
        <f>VLOOKUP(RTATimings[[#This Row],[Route Code]], TrueRouteCodes[], 2, FALSE)</f>
        <v>#N/A</v>
      </c>
      <c r="H2541" s="194" t="str">
        <f>REPLACE(SUBSTITUTE(SUBSTITUTE(SUBSTITUTE(SUBSTITUTE(SUBSTITUTE(TRIM(RTATimings[[#This Row],[Dep Txt]]), ": ",":"), "a.m", "AM",1), "p.m", "PM"),"  AM"," AM"),"  PM", " PM"), 9,100,"")</f>
        <v/>
      </c>
      <c r="I2541" s="195" t="e">
        <f>TIMEVALUE(RTATimings[[#This Row],[Dep Tm Txt]])</f>
        <v>#VALUE!</v>
      </c>
      <c r="N25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42" spans="1:14" x14ac:dyDescent="0.35">
      <c r="A2542" s="113"/>
      <c r="B2542" s="119"/>
      <c r="C2542" s="119"/>
      <c r="D2542" s="185" t="e">
        <f>IF(ISBLANK(RTATimings[[#This Row],[Vehicle No.]]), VLOOKUP(RTATimings[[#This Row],[Rotation Group]], Table9[#All], 4, FALSE), VLOOKUP(RTATimings[[#This Row],[Vehicle No.]], VehLicense,2,FALSE))</f>
        <v>#N/A</v>
      </c>
      <c r="E2542" s="126"/>
      <c r="F2542" s="185" t="e">
        <f>VLOOKUP(RTATimings[[#This Row],[Route Code]], TrueRouteCodes[], 2, FALSE)</f>
        <v>#N/A</v>
      </c>
      <c r="H2542" s="194" t="str">
        <f>REPLACE(SUBSTITUTE(SUBSTITUTE(SUBSTITUTE(SUBSTITUTE(SUBSTITUTE(TRIM(RTATimings[[#This Row],[Dep Txt]]), ": ",":"), "a.m", "AM",1), "p.m", "PM"),"  AM"," AM"),"  PM", " PM"), 9,100,"")</f>
        <v/>
      </c>
      <c r="I2542" s="195" t="e">
        <f>TIMEVALUE(RTATimings[[#This Row],[Dep Tm Txt]])</f>
        <v>#VALUE!</v>
      </c>
      <c r="N25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43" spans="1:14" x14ac:dyDescent="0.35">
      <c r="A2543" s="113"/>
      <c r="B2543" s="119"/>
      <c r="C2543" s="119"/>
      <c r="D2543" s="185" t="e">
        <f>IF(ISBLANK(RTATimings[[#This Row],[Vehicle No.]]), VLOOKUP(RTATimings[[#This Row],[Rotation Group]], Table9[#All], 4, FALSE), VLOOKUP(RTATimings[[#This Row],[Vehicle No.]], VehLicense,2,FALSE))</f>
        <v>#N/A</v>
      </c>
      <c r="E2543" s="126"/>
      <c r="F2543" s="185" t="e">
        <f>VLOOKUP(RTATimings[[#This Row],[Route Code]], TrueRouteCodes[], 2, FALSE)</f>
        <v>#N/A</v>
      </c>
      <c r="H2543" s="194" t="str">
        <f>REPLACE(SUBSTITUTE(SUBSTITUTE(SUBSTITUTE(SUBSTITUTE(SUBSTITUTE(TRIM(RTATimings[[#This Row],[Dep Txt]]), ": ",":"), "a.m", "AM",1), "p.m", "PM"),"  AM"," AM"),"  PM", " PM"), 9,100,"")</f>
        <v/>
      </c>
      <c r="I2543" s="195" t="e">
        <f>TIMEVALUE(RTATimings[[#This Row],[Dep Tm Txt]])</f>
        <v>#VALUE!</v>
      </c>
      <c r="N25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44" spans="1:14" x14ac:dyDescent="0.35">
      <c r="A2544" s="113"/>
      <c r="B2544" s="119"/>
      <c r="C2544" s="119"/>
      <c r="D2544" s="185" t="e">
        <f>IF(ISBLANK(RTATimings[[#This Row],[Vehicle No.]]), VLOOKUP(RTATimings[[#This Row],[Rotation Group]], Table9[#All], 4, FALSE), VLOOKUP(RTATimings[[#This Row],[Vehicle No.]], VehLicense,2,FALSE))</f>
        <v>#N/A</v>
      </c>
      <c r="E2544" s="126"/>
      <c r="F2544" s="185" t="e">
        <f>VLOOKUP(RTATimings[[#This Row],[Route Code]], TrueRouteCodes[], 2, FALSE)</f>
        <v>#N/A</v>
      </c>
      <c r="H2544" s="194" t="str">
        <f>REPLACE(SUBSTITUTE(SUBSTITUTE(SUBSTITUTE(SUBSTITUTE(SUBSTITUTE(TRIM(RTATimings[[#This Row],[Dep Txt]]), ": ",":"), "a.m", "AM",1), "p.m", "PM"),"  AM"," AM"),"  PM", " PM"), 9,100,"")</f>
        <v/>
      </c>
      <c r="I2544" s="195" t="e">
        <f>TIMEVALUE(RTATimings[[#This Row],[Dep Tm Txt]])</f>
        <v>#VALUE!</v>
      </c>
      <c r="N25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45" spans="1:14" x14ac:dyDescent="0.35">
      <c r="A2545" s="113"/>
      <c r="B2545" s="119"/>
      <c r="C2545" s="119"/>
      <c r="D2545" s="185" t="e">
        <f>IF(ISBLANK(RTATimings[[#This Row],[Vehicle No.]]), VLOOKUP(RTATimings[[#This Row],[Rotation Group]], Table9[#All], 4, FALSE), VLOOKUP(RTATimings[[#This Row],[Vehicle No.]], VehLicense,2,FALSE))</f>
        <v>#N/A</v>
      </c>
      <c r="E2545" s="126"/>
      <c r="F2545" s="185" t="e">
        <f>VLOOKUP(RTATimings[[#This Row],[Route Code]], TrueRouteCodes[], 2, FALSE)</f>
        <v>#N/A</v>
      </c>
      <c r="H2545" s="194" t="str">
        <f>REPLACE(SUBSTITUTE(SUBSTITUTE(SUBSTITUTE(SUBSTITUTE(SUBSTITUTE(TRIM(RTATimings[[#This Row],[Dep Txt]]), ": ",":"), "a.m", "AM",1), "p.m", "PM"),"  AM"," AM"),"  PM", " PM"), 9,100,"")</f>
        <v/>
      </c>
      <c r="I2545" s="195" t="e">
        <f>TIMEVALUE(RTATimings[[#This Row],[Dep Tm Txt]])</f>
        <v>#VALUE!</v>
      </c>
      <c r="N25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46" spans="1:14" x14ac:dyDescent="0.35">
      <c r="A2546" s="113"/>
      <c r="B2546" s="119"/>
      <c r="C2546" s="119"/>
      <c r="D2546" s="185" t="e">
        <f>IF(ISBLANK(RTATimings[[#This Row],[Vehicle No.]]), VLOOKUP(RTATimings[[#This Row],[Rotation Group]], Table9[#All], 4, FALSE), VLOOKUP(RTATimings[[#This Row],[Vehicle No.]], VehLicense,2,FALSE))</f>
        <v>#N/A</v>
      </c>
      <c r="E2546" s="126"/>
      <c r="F2546" s="185" t="e">
        <f>VLOOKUP(RTATimings[[#This Row],[Route Code]], TrueRouteCodes[], 2, FALSE)</f>
        <v>#N/A</v>
      </c>
      <c r="H2546" s="194" t="str">
        <f>REPLACE(SUBSTITUTE(SUBSTITUTE(SUBSTITUTE(SUBSTITUTE(SUBSTITUTE(TRIM(RTATimings[[#This Row],[Dep Txt]]), ": ",":"), "a.m", "AM",1), "p.m", "PM"),"  AM"," AM"),"  PM", " PM"), 9,100,"")</f>
        <v/>
      </c>
      <c r="I2546" s="195" t="e">
        <f>TIMEVALUE(RTATimings[[#This Row],[Dep Tm Txt]])</f>
        <v>#VALUE!</v>
      </c>
      <c r="N25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47" spans="1:14" x14ac:dyDescent="0.35">
      <c r="A2547" s="113"/>
      <c r="B2547" s="119"/>
      <c r="C2547" s="119"/>
      <c r="D2547" s="185" t="e">
        <f>IF(ISBLANK(RTATimings[[#This Row],[Vehicle No.]]), VLOOKUP(RTATimings[[#This Row],[Rotation Group]], Table9[#All], 4, FALSE), VLOOKUP(RTATimings[[#This Row],[Vehicle No.]], VehLicense,2,FALSE))</f>
        <v>#N/A</v>
      </c>
      <c r="E2547" s="126"/>
      <c r="F2547" s="185" t="e">
        <f>VLOOKUP(RTATimings[[#This Row],[Route Code]], TrueRouteCodes[], 2, FALSE)</f>
        <v>#N/A</v>
      </c>
      <c r="H2547" s="194" t="str">
        <f>REPLACE(SUBSTITUTE(SUBSTITUTE(SUBSTITUTE(SUBSTITUTE(SUBSTITUTE(TRIM(RTATimings[[#This Row],[Dep Txt]]), ": ",":"), "a.m", "AM",1), "p.m", "PM"),"  AM"," AM"),"  PM", " PM"), 9,100,"")</f>
        <v/>
      </c>
      <c r="I2547" s="195" t="e">
        <f>TIMEVALUE(RTATimings[[#This Row],[Dep Tm Txt]])</f>
        <v>#VALUE!</v>
      </c>
      <c r="N25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48" spans="1:14" x14ac:dyDescent="0.35">
      <c r="A2548" s="113"/>
      <c r="B2548" s="119"/>
      <c r="C2548" s="119"/>
      <c r="D2548" s="185" t="e">
        <f>IF(ISBLANK(RTATimings[[#This Row],[Vehicle No.]]), VLOOKUP(RTATimings[[#This Row],[Rotation Group]], Table9[#All], 4, FALSE), VLOOKUP(RTATimings[[#This Row],[Vehicle No.]], VehLicense,2,FALSE))</f>
        <v>#N/A</v>
      </c>
      <c r="E2548" s="126"/>
      <c r="F2548" s="185" t="e">
        <f>VLOOKUP(RTATimings[[#This Row],[Route Code]], TrueRouteCodes[], 2, FALSE)</f>
        <v>#N/A</v>
      </c>
      <c r="H2548" s="194" t="str">
        <f>REPLACE(SUBSTITUTE(SUBSTITUTE(SUBSTITUTE(SUBSTITUTE(SUBSTITUTE(TRIM(RTATimings[[#This Row],[Dep Txt]]), ": ",":"), "a.m", "AM",1), "p.m", "PM"),"  AM"," AM"),"  PM", " PM"), 9,100,"")</f>
        <v/>
      </c>
      <c r="I2548" s="195" t="e">
        <f>TIMEVALUE(RTATimings[[#This Row],[Dep Tm Txt]])</f>
        <v>#VALUE!</v>
      </c>
      <c r="N25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49" spans="1:14" x14ac:dyDescent="0.35">
      <c r="A2549" s="113"/>
      <c r="B2549" s="119"/>
      <c r="C2549" s="119"/>
      <c r="D2549" s="185" t="e">
        <f>IF(ISBLANK(RTATimings[[#This Row],[Vehicle No.]]), VLOOKUP(RTATimings[[#This Row],[Rotation Group]], Table9[#All], 4, FALSE), VLOOKUP(RTATimings[[#This Row],[Vehicle No.]], VehLicense,2,FALSE))</f>
        <v>#N/A</v>
      </c>
      <c r="E2549" s="126"/>
      <c r="F2549" s="185" t="e">
        <f>VLOOKUP(RTATimings[[#This Row],[Route Code]], TrueRouteCodes[], 2, FALSE)</f>
        <v>#N/A</v>
      </c>
      <c r="H2549" s="194" t="str">
        <f>REPLACE(SUBSTITUTE(SUBSTITUTE(SUBSTITUTE(SUBSTITUTE(SUBSTITUTE(TRIM(RTATimings[[#This Row],[Dep Txt]]), ": ",":"), "a.m", "AM",1), "p.m", "PM"),"  AM"," AM"),"  PM", " PM"), 9,100,"")</f>
        <v/>
      </c>
      <c r="I2549" s="195" t="e">
        <f>TIMEVALUE(RTATimings[[#This Row],[Dep Tm Txt]])</f>
        <v>#VALUE!</v>
      </c>
      <c r="N25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50" spans="1:14" x14ac:dyDescent="0.35">
      <c r="A2550" s="113"/>
      <c r="B2550" s="119"/>
      <c r="C2550" s="119"/>
      <c r="D2550" s="185" t="e">
        <f>IF(ISBLANK(RTATimings[[#This Row],[Vehicle No.]]), VLOOKUP(RTATimings[[#This Row],[Rotation Group]], Table9[#All], 4, FALSE), VLOOKUP(RTATimings[[#This Row],[Vehicle No.]], VehLicense,2,FALSE))</f>
        <v>#N/A</v>
      </c>
      <c r="E2550" s="126"/>
      <c r="F2550" s="185" t="e">
        <f>VLOOKUP(RTATimings[[#This Row],[Route Code]], TrueRouteCodes[], 2, FALSE)</f>
        <v>#N/A</v>
      </c>
      <c r="H2550" s="194" t="str">
        <f>REPLACE(SUBSTITUTE(SUBSTITUTE(SUBSTITUTE(SUBSTITUTE(SUBSTITUTE(TRIM(RTATimings[[#This Row],[Dep Txt]]), ": ",":"), "a.m", "AM",1), "p.m", "PM"),"  AM"," AM"),"  PM", " PM"), 9,100,"")</f>
        <v/>
      </c>
      <c r="I2550" s="195" t="e">
        <f>TIMEVALUE(RTATimings[[#This Row],[Dep Tm Txt]])</f>
        <v>#VALUE!</v>
      </c>
      <c r="N25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51" spans="1:14" x14ac:dyDescent="0.35">
      <c r="A2551" s="113"/>
      <c r="B2551" s="119"/>
      <c r="C2551" s="119"/>
      <c r="D2551" s="185" t="e">
        <f>IF(ISBLANK(RTATimings[[#This Row],[Vehicle No.]]), VLOOKUP(RTATimings[[#This Row],[Rotation Group]], Table9[#All], 4, FALSE), VLOOKUP(RTATimings[[#This Row],[Vehicle No.]], VehLicense,2,FALSE))</f>
        <v>#N/A</v>
      </c>
      <c r="E2551" s="126"/>
      <c r="F2551" s="185" t="e">
        <f>VLOOKUP(RTATimings[[#This Row],[Route Code]], TrueRouteCodes[], 2, FALSE)</f>
        <v>#N/A</v>
      </c>
      <c r="H2551" s="194" t="str">
        <f>REPLACE(SUBSTITUTE(SUBSTITUTE(SUBSTITUTE(SUBSTITUTE(SUBSTITUTE(TRIM(RTATimings[[#This Row],[Dep Txt]]), ": ",":"), "a.m", "AM",1), "p.m", "PM"),"  AM"," AM"),"  PM", " PM"), 9,100,"")</f>
        <v/>
      </c>
      <c r="I2551" s="195" t="e">
        <f>TIMEVALUE(RTATimings[[#This Row],[Dep Tm Txt]])</f>
        <v>#VALUE!</v>
      </c>
      <c r="N25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52" spans="1:14" x14ac:dyDescent="0.35">
      <c r="A2552" s="113"/>
      <c r="B2552" s="119"/>
      <c r="C2552" s="119"/>
      <c r="D2552" s="185" t="e">
        <f>IF(ISBLANK(RTATimings[[#This Row],[Vehicle No.]]), VLOOKUP(RTATimings[[#This Row],[Rotation Group]], Table9[#All], 4, FALSE), VLOOKUP(RTATimings[[#This Row],[Vehicle No.]], VehLicense,2,FALSE))</f>
        <v>#N/A</v>
      </c>
      <c r="E2552" s="126"/>
      <c r="F2552" s="185" t="e">
        <f>VLOOKUP(RTATimings[[#This Row],[Route Code]], TrueRouteCodes[], 2, FALSE)</f>
        <v>#N/A</v>
      </c>
      <c r="H2552" s="194" t="str">
        <f>REPLACE(SUBSTITUTE(SUBSTITUTE(SUBSTITUTE(SUBSTITUTE(SUBSTITUTE(TRIM(RTATimings[[#This Row],[Dep Txt]]), ": ",":"), "a.m", "AM",1), "p.m", "PM"),"  AM"," AM"),"  PM", " PM"), 9,100,"")</f>
        <v/>
      </c>
      <c r="I2552" s="195" t="e">
        <f>TIMEVALUE(RTATimings[[#This Row],[Dep Tm Txt]])</f>
        <v>#VALUE!</v>
      </c>
      <c r="N25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53" spans="1:14" x14ac:dyDescent="0.35">
      <c r="A2553" s="113"/>
      <c r="B2553" s="119"/>
      <c r="C2553" s="119"/>
      <c r="D2553" s="185" t="e">
        <f>IF(ISBLANK(RTATimings[[#This Row],[Vehicle No.]]), VLOOKUP(RTATimings[[#This Row],[Rotation Group]], Table9[#All], 4, FALSE), VLOOKUP(RTATimings[[#This Row],[Vehicle No.]], VehLicense,2,FALSE))</f>
        <v>#N/A</v>
      </c>
      <c r="E2553" s="126"/>
      <c r="F2553" s="185" t="e">
        <f>VLOOKUP(RTATimings[[#This Row],[Route Code]], TrueRouteCodes[], 2, FALSE)</f>
        <v>#N/A</v>
      </c>
      <c r="H2553" s="194" t="str">
        <f>REPLACE(SUBSTITUTE(SUBSTITUTE(SUBSTITUTE(SUBSTITUTE(SUBSTITUTE(TRIM(RTATimings[[#This Row],[Dep Txt]]), ": ",":"), "a.m", "AM",1), "p.m", "PM"),"  AM"," AM"),"  PM", " PM"), 9,100,"")</f>
        <v/>
      </c>
      <c r="I2553" s="195" t="e">
        <f>TIMEVALUE(RTATimings[[#This Row],[Dep Tm Txt]])</f>
        <v>#VALUE!</v>
      </c>
      <c r="N25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54" spans="1:14" x14ac:dyDescent="0.35">
      <c r="A2554" s="113"/>
      <c r="B2554" s="119"/>
      <c r="C2554" s="119"/>
      <c r="D2554" s="185" t="e">
        <f>IF(ISBLANK(RTATimings[[#This Row],[Vehicle No.]]), VLOOKUP(RTATimings[[#This Row],[Rotation Group]], Table9[#All], 4, FALSE), VLOOKUP(RTATimings[[#This Row],[Vehicle No.]], VehLicense,2,FALSE))</f>
        <v>#N/A</v>
      </c>
      <c r="E2554" s="126"/>
      <c r="F2554" s="185" t="e">
        <f>VLOOKUP(RTATimings[[#This Row],[Route Code]], TrueRouteCodes[], 2, FALSE)</f>
        <v>#N/A</v>
      </c>
      <c r="H2554" s="194" t="str">
        <f>REPLACE(SUBSTITUTE(SUBSTITUTE(SUBSTITUTE(SUBSTITUTE(SUBSTITUTE(TRIM(RTATimings[[#This Row],[Dep Txt]]), ": ",":"), "a.m", "AM",1), "p.m", "PM"),"  AM"," AM"),"  PM", " PM"), 9,100,"")</f>
        <v/>
      </c>
      <c r="I2554" s="195" t="e">
        <f>TIMEVALUE(RTATimings[[#This Row],[Dep Tm Txt]])</f>
        <v>#VALUE!</v>
      </c>
      <c r="N25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55" spans="1:14" x14ac:dyDescent="0.35">
      <c r="A2555" s="113"/>
      <c r="B2555" s="119"/>
      <c r="C2555" s="119"/>
      <c r="D2555" s="185" t="e">
        <f>IF(ISBLANK(RTATimings[[#This Row],[Vehicle No.]]), VLOOKUP(RTATimings[[#This Row],[Rotation Group]], Table9[#All], 4, FALSE), VLOOKUP(RTATimings[[#This Row],[Vehicle No.]], VehLicense,2,FALSE))</f>
        <v>#N/A</v>
      </c>
      <c r="E2555" s="126"/>
      <c r="F2555" s="185" t="e">
        <f>VLOOKUP(RTATimings[[#This Row],[Route Code]], TrueRouteCodes[], 2, FALSE)</f>
        <v>#N/A</v>
      </c>
      <c r="H2555" s="194" t="str">
        <f>REPLACE(SUBSTITUTE(SUBSTITUTE(SUBSTITUTE(SUBSTITUTE(SUBSTITUTE(TRIM(RTATimings[[#This Row],[Dep Txt]]), ": ",":"), "a.m", "AM",1), "p.m", "PM"),"  AM"," AM"),"  PM", " PM"), 9,100,"")</f>
        <v/>
      </c>
      <c r="I2555" s="195" t="e">
        <f>TIMEVALUE(RTATimings[[#This Row],[Dep Tm Txt]])</f>
        <v>#VALUE!</v>
      </c>
      <c r="N25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56" spans="1:14" x14ac:dyDescent="0.35">
      <c r="A2556" s="113"/>
      <c r="B2556" s="119"/>
      <c r="C2556" s="119"/>
      <c r="D2556" s="185" t="e">
        <f>IF(ISBLANK(RTATimings[[#This Row],[Vehicle No.]]), VLOOKUP(RTATimings[[#This Row],[Rotation Group]], Table9[#All], 4, FALSE), VLOOKUP(RTATimings[[#This Row],[Vehicle No.]], VehLicense,2,FALSE))</f>
        <v>#N/A</v>
      </c>
      <c r="E2556" s="126"/>
      <c r="F2556" s="185" t="e">
        <f>VLOOKUP(RTATimings[[#This Row],[Route Code]], TrueRouteCodes[], 2, FALSE)</f>
        <v>#N/A</v>
      </c>
      <c r="H2556" s="194" t="str">
        <f>REPLACE(SUBSTITUTE(SUBSTITUTE(SUBSTITUTE(SUBSTITUTE(SUBSTITUTE(TRIM(RTATimings[[#This Row],[Dep Txt]]), ": ",":"), "a.m", "AM",1), "p.m", "PM"),"  AM"," AM"),"  PM", " PM"), 9,100,"")</f>
        <v/>
      </c>
      <c r="I2556" s="195" t="e">
        <f>TIMEVALUE(RTATimings[[#This Row],[Dep Tm Txt]])</f>
        <v>#VALUE!</v>
      </c>
      <c r="N25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57" spans="1:14" x14ac:dyDescent="0.35">
      <c r="A2557" s="113"/>
      <c r="B2557" s="119"/>
      <c r="C2557" s="119"/>
      <c r="D2557" s="185" t="e">
        <f>IF(ISBLANK(RTATimings[[#This Row],[Vehicle No.]]), VLOOKUP(RTATimings[[#This Row],[Rotation Group]], Table9[#All], 4, FALSE), VLOOKUP(RTATimings[[#This Row],[Vehicle No.]], VehLicense,2,FALSE))</f>
        <v>#N/A</v>
      </c>
      <c r="E2557" s="126"/>
      <c r="F2557" s="185" t="e">
        <f>VLOOKUP(RTATimings[[#This Row],[Route Code]], TrueRouteCodes[], 2, FALSE)</f>
        <v>#N/A</v>
      </c>
      <c r="H2557" s="194" t="str">
        <f>REPLACE(SUBSTITUTE(SUBSTITUTE(SUBSTITUTE(SUBSTITUTE(SUBSTITUTE(TRIM(RTATimings[[#This Row],[Dep Txt]]), ": ",":"), "a.m", "AM",1), "p.m", "PM"),"  AM"," AM"),"  PM", " PM"), 9,100,"")</f>
        <v/>
      </c>
      <c r="I2557" s="195" t="e">
        <f>TIMEVALUE(RTATimings[[#This Row],[Dep Tm Txt]])</f>
        <v>#VALUE!</v>
      </c>
      <c r="N25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58" spans="1:14" x14ac:dyDescent="0.35">
      <c r="A2558" s="113"/>
      <c r="B2558" s="119"/>
      <c r="C2558" s="119"/>
      <c r="D2558" s="185" t="e">
        <f>IF(ISBLANK(RTATimings[[#This Row],[Vehicle No.]]), VLOOKUP(RTATimings[[#This Row],[Rotation Group]], Table9[#All], 4, FALSE), VLOOKUP(RTATimings[[#This Row],[Vehicle No.]], VehLicense,2,FALSE))</f>
        <v>#N/A</v>
      </c>
      <c r="E2558" s="126"/>
      <c r="F2558" s="185" t="e">
        <f>VLOOKUP(RTATimings[[#This Row],[Route Code]], TrueRouteCodes[], 2, FALSE)</f>
        <v>#N/A</v>
      </c>
      <c r="H2558" s="194" t="str">
        <f>REPLACE(SUBSTITUTE(SUBSTITUTE(SUBSTITUTE(SUBSTITUTE(SUBSTITUTE(TRIM(RTATimings[[#This Row],[Dep Txt]]), ": ",":"), "a.m", "AM",1), "p.m", "PM"),"  AM"," AM"),"  PM", " PM"), 9,100,"")</f>
        <v/>
      </c>
      <c r="I2558" s="195" t="e">
        <f>TIMEVALUE(RTATimings[[#This Row],[Dep Tm Txt]])</f>
        <v>#VALUE!</v>
      </c>
      <c r="N25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59" spans="1:14" x14ac:dyDescent="0.35">
      <c r="A2559" s="113"/>
      <c r="B2559" s="119"/>
      <c r="C2559" s="119"/>
      <c r="D2559" s="185" t="e">
        <f>IF(ISBLANK(RTATimings[[#This Row],[Vehicle No.]]), VLOOKUP(RTATimings[[#This Row],[Rotation Group]], Table9[#All], 4, FALSE), VLOOKUP(RTATimings[[#This Row],[Vehicle No.]], VehLicense,2,FALSE))</f>
        <v>#N/A</v>
      </c>
      <c r="E2559" s="126"/>
      <c r="F2559" s="185" t="e">
        <f>VLOOKUP(RTATimings[[#This Row],[Route Code]], TrueRouteCodes[], 2, FALSE)</f>
        <v>#N/A</v>
      </c>
      <c r="H2559" s="194" t="str">
        <f>REPLACE(SUBSTITUTE(SUBSTITUTE(SUBSTITUTE(SUBSTITUTE(SUBSTITUTE(TRIM(RTATimings[[#This Row],[Dep Txt]]), ": ",":"), "a.m", "AM",1), "p.m", "PM"),"  AM"," AM"),"  PM", " PM"), 9,100,"")</f>
        <v/>
      </c>
      <c r="I2559" s="195" t="e">
        <f>TIMEVALUE(RTATimings[[#This Row],[Dep Tm Txt]])</f>
        <v>#VALUE!</v>
      </c>
      <c r="N25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60" spans="1:14" x14ac:dyDescent="0.35">
      <c r="A2560" s="113"/>
      <c r="B2560" s="119"/>
      <c r="C2560" s="119"/>
      <c r="D2560" s="185" t="e">
        <f>IF(ISBLANK(RTATimings[[#This Row],[Vehicle No.]]), VLOOKUP(RTATimings[[#This Row],[Rotation Group]], Table9[#All], 4, FALSE), VLOOKUP(RTATimings[[#This Row],[Vehicle No.]], VehLicense,2,FALSE))</f>
        <v>#N/A</v>
      </c>
      <c r="E2560" s="126"/>
      <c r="F2560" s="185" t="e">
        <f>VLOOKUP(RTATimings[[#This Row],[Route Code]], TrueRouteCodes[], 2, FALSE)</f>
        <v>#N/A</v>
      </c>
      <c r="H2560" s="194" t="str">
        <f>REPLACE(SUBSTITUTE(SUBSTITUTE(SUBSTITUTE(SUBSTITUTE(SUBSTITUTE(TRIM(RTATimings[[#This Row],[Dep Txt]]), ": ",":"), "a.m", "AM",1), "p.m", "PM"),"  AM"," AM"),"  PM", " PM"), 9,100,"")</f>
        <v/>
      </c>
      <c r="I2560" s="195" t="e">
        <f>TIMEVALUE(RTATimings[[#This Row],[Dep Tm Txt]])</f>
        <v>#VALUE!</v>
      </c>
      <c r="N25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61" spans="1:14" x14ac:dyDescent="0.35">
      <c r="A2561" s="113"/>
      <c r="B2561" s="119"/>
      <c r="C2561" s="119"/>
      <c r="D2561" s="185" t="e">
        <f>IF(ISBLANK(RTATimings[[#This Row],[Vehicle No.]]), VLOOKUP(RTATimings[[#This Row],[Rotation Group]], Table9[#All], 4, FALSE), VLOOKUP(RTATimings[[#This Row],[Vehicle No.]], VehLicense,2,FALSE))</f>
        <v>#N/A</v>
      </c>
      <c r="E2561" s="126"/>
      <c r="F2561" s="185" t="e">
        <f>VLOOKUP(RTATimings[[#This Row],[Route Code]], TrueRouteCodes[], 2, FALSE)</f>
        <v>#N/A</v>
      </c>
      <c r="H2561" s="194" t="str">
        <f>REPLACE(SUBSTITUTE(SUBSTITUTE(SUBSTITUTE(SUBSTITUTE(SUBSTITUTE(TRIM(RTATimings[[#This Row],[Dep Txt]]), ": ",":"), "a.m", "AM",1), "p.m", "PM"),"  AM"," AM"),"  PM", " PM"), 9,100,"")</f>
        <v/>
      </c>
      <c r="I2561" s="195" t="e">
        <f>TIMEVALUE(RTATimings[[#This Row],[Dep Tm Txt]])</f>
        <v>#VALUE!</v>
      </c>
      <c r="N25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62" spans="1:14" x14ac:dyDescent="0.35">
      <c r="A2562" s="113"/>
      <c r="B2562" s="119"/>
      <c r="C2562" s="119"/>
      <c r="D2562" s="185" t="e">
        <f>IF(ISBLANK(RTATimings[[#This Row],[Vehicle No.]]), VLOOKUP(RTATimings[[#This Row],[Rotation Group]], Table9[#All], 4, FALSE), VLOOKUP(RTATimings[[#This Row],[Vehicle No.]], VehLicense,2,FALSE))</f>
        <v>#N/A</v>
      </c>
      <c r="E2562" s="126"/>
      <c r="F2562" s="185" t="e">
        <f>VLOOKUP(RTATimings[[#This Row],[Route Code]], TrueRouteCodes[], 2, FALSE)</f>
        <v>#N/A</v>
      </c>
      <c r="H2562" s="194" t="str">
        <f>REPLACE(SUBSTITUTE(SUBSTITUTE(SUBSTITUTE(SUBSTITUTE(SUBSTITUTE(TRIM(RTATimings[[#This Row],[Dep Txt]]), ": ",":"), "a.m", "AM",1), "p.m", "PM"),"  AM"," AM"),"  PM", " PM"), 9,100,"")</f>
        <v/>
      </c>
      <c r="I2562" s="195" t="e">
        <f>TIMEVALUE(RTATimings[[#This Row],[Dep Tm Txt]])</f>
        <v>#VALUE!</v>
      </c>
      <c r="N25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63" spans="1:14" x14ac:dyDescent="0.35">
      <c r="A2563" s="113"/>
      <c r="B2563" s="119"/>
      <c r="C2563" s="119"/>
      <c r="D2563" s="185" t="e">
        <f>IF(ISBLANK(RTATimings[[#This Row],[Vehicle No.]]), VLOOKUP(RTATimings[[#This Row],[Rotation Group]], Table9[#All], 4, FALSE), VLOOKUP(RTATimings[[#This Row],[Vehicle No.]], VehLicense,2,FALSE))</f>
        <v>#N/A</v>
      </c>
      <c r="E2563" s="126"/>
      <c r="F2563" s="185" t="e">
        <f>VLOOKUP(RTATimings[[#This Row],[Route Code]], TrueRouteCodes[], 2, FALSE)</f>
        <v>#N/A</v>
      </c>
      <c r="H2563" s="194" t="str">
        <f>REPLACE(SUBSTITUTE(SUBSTITUTE(SUBSTITUTE(SUBSTITUTE(SUBSTITUTE(TRIM(RTATimings[[#This Row],[Dep Txt]]), ": ",":"), "a.m", "AM",1), "p.m", "PM"),"  AM"," AM"),"  PM", " PM"), 9,100,"")</f>
        <v/>
      </c>
      <c r="I2563" s="195" t="e">
        <f>TIMEVALUE(RTATimings[[#This Row],[Dep Tm Txt]])</f>
        <v>#VALUE!</v>
      </c>
      <c r="N25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64" spans="1:14" x14ac:dyDescent="0.35">
      <c r="A2564" s="113"/>
      <c r="B2564" s="119"/>
      <c r="C2564" s="119"/>
      <c r="D2564" s="185" t="e">
        <f>IF(ISBLANK(RTATimings[[#This Row],[Vehicle No.]]), VLOOKUP(RTATimings[[#This Row],[Rotation Group]], Table9[#All], 4, FALSE), VLOOKUP(RTATimings[[#This Row],[Vehicle No.]], VehLicense,2,FALSE))</f>
        <v>#N/A</v>
      </c>
      <c r="E2564" s="126"/>
      <c r="F2564" s="185" t="e">
        <f>VLOOKUP(RTATimings[[#This Row],[Route Code]], TrueRouteCodes[], 2, FALSE)</f>
        <v>#N/A</v>
      </c>
      <c r="H2564" s="194" t="str">
        <f>REPLACE(SUBSTITUTE(SUBSTITUTE(SUBSTITUTE(SUBSTITUTE(SUBSTITUTE(TRIM(RTATimings[[#This Row],[Dep Txt]]), ": ",":"), "a.m", "AM",1), "p.m", "PM"),"  AM"," AM"),"  PM", " PM"), 9,100,"")</f>
        <v/>
      </c>
      <c r="I2564" s="195" t="e">
        <f>TIMEVALUE(RTATimings[[#This Row],[Dep Tm Txt]])</f>
        <v>#VALUE!</v>
      </c>
      <c r="N25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65" spans="1:14" x14ac:dyDescent="0.35">
      <c r="A2565" s="113"/>
      <c r="B2565" s="119"/>
      <c r="C2565" s="119"/>
      <c r="D2565" s="185" t="e">
        <f>IF(ISBLANK(RTATimings[[#This Row],[Vehicle No.]]), VLOOKUP(RTATimings[[#This Row],[Rotation Group]], Table9[#All], 4, FALSE), VLOOKUP(RTATimings[[#This Row],[Vehicle No.]], VehLicense,2,FALSE))</f>
        <v>#N/A</v>
      </c>
      <c r="E2565" s="126"/>
      <c r="F2565" s="185" t="e">
        <f>VLOOKUP(RTATimings[[#This Row],[Route Code]], TrueRouteCodes[], 2, FALSE)</f>
        <v>#N/A</v>
      </c>
      <c r="H2565" s="194" t="str">
        <f>REPLACE(SUBSTITUTE(SUBSTITUTE(SUBSTITUTE(SUBSTITUTE(SUBSTITUTE(TRIM(RTATimings[[#This Row],[Dep Txt]]), ": ",":"), "a.m", "AM",1), "p.m", "PM"),"  AM"," AM"),"  PM", " PM"), 9,100,"")</f>
        <v/>
      </c>
      <c r="I2565" s="195" t="e">
        <f>TIMEVALUE(RTATimings[[#This Row],[Dep Tm Txt]])</f>
        <v>#VALUE!</v>
      </c>
      <c r="N25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66" spans="1:14" x14ac:dyDescent="0.35">
      <c r="A2566" s="113"/>
      <c r="B2566" s="119"/>
      <c r="C2566" s="119"/>
      <c r="D2566" s="185" t="e">
        <f>IF(ISBLANK(RTATimings[[#This Row],[Vehicle No.]]), VLOOKUP(RTATimings[[#This Row],[Rotation Group]], Table9[#All], 4, FALSE), VLOOKUP(RTATimings[[#This Row],[Vehicle No.]], VehLicense,2,FALSE))</f>
        <v>#N/A</v>
      </c>
      <c r="E2566" s="126"/>
      <c r="F2566" s="185" t="e">
        <f>VLOOKUP(RTATimings[[#This Row],[Route Code]], TrueRouteCodes[], 2, FALSE)</f>
        <v>#N/A</v>
      </c>
      <c r="H2566" s="194" t="str">
        <f>REPLACE(SUBSTITUTE(SUBSTITUTE(SUBSTITUTE(SUBSTITUTE(SUBSTITUTE(TRIM(RTATimings[[#This Row],[Dep Txt]]), ": ",":"), "a.m", "AM",1), "p.m", "PM"),"  AM"," AM"),"  PM", " PM"), 9,100,"")</f>
        <v/>
      </c>
      <c r="I2566" s="195" t="e">
        <f>TIMEVALUE(RTATimings[[#This Row],[Dep Tm Txt]])</f>
        <v>#VALUE!</v>
      </c>
      <c r="N25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67" spans="1:14" x14ac:dyDescent="0.35">
      <c r="A2567" s="113"/>
      <c r="B2567" s="119"/>
      <c r="C2567" s="119"/>
      <c r="D2567" s="185" t="e">
        <f>IF(ISBLANK(RTATimings[[#This Row],[Vehicle No.]]), VLOOKUP(RTATimings[[#This Row],[Rotation Group]], Table9[#All], 4, FALSE), VLOOKUP(RTATimings[[#This Row],[Vehicle No.]], VehLicense,2,FALSE))</f>
        <v>#N/A</v>
      </c>
      <c r="E2567" s="126"/>
      <c r="F2567" s="185" t="e">
        <f>VLOOKUP(RTATimings[[#This Row],[Route Code]], TrueRouteCodes[], 2, FALSE)</f>
        <v>#N/A</v>
      </c>
      <c r="H2567" s="194" t="str">
        <f>REPLACE(SUBSTITUTE(SUBSTITUTE(SUBSTITUTE(SUBSTITUTE(SUBSTITUTE(TRIM(RTATimings[[#This Row],[Dep Txt]]), ": ",":"), "a.m", "AM",1), "p.m", "PM"),"  AM"," AM"),"  PM", " PM"), 9,100,"")</f>
        <v/>
      </c>
      <c r="I2567" s="195" t="e">
        <f>TIMEVALUE(RTATimings[[#This Row],[Dep Tm Txt]])</f>
        <v>#VALUE!</v>
      </c>
      <c r="N25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68" spans="1:14" x14ac:dyDescent="0.35">
      <c r="A2568" s="113"/>
      <c r="B2568" s="119"/>
      <c r="C2568" s="119"/>
      <c r="D2568" s="185" t="e">
        <f>IF(ISBLANK(RTATimings[[#This Row],[Vehicle No.]]), VLOOKUP(RTATimings[[#This Row],[Rotation Group]], Table9[#All], 4, FALSE), VLOOKUP(RTATimings[[#This Row],[Vehicle No.]], VehLicense,2,FALSE))</f>
        <v>#N/A</v>
      </c>
      <c r="E2568" s="126"/>
      <c r="F2568" s="185" t="e">
        <f>VLOOKUP(RTATimings[[#This Row],[Route Code]], TrueRouteCodes[], 2, FALSE)</f>
        <v>#N/A</v>
      </c>
      <c r="H2568" s="194" t="str">
        <f>REPLACE(SUBSTITUTE(SUBSTITUTE(SUBSTITUTE(SUBSTITUTE(SUBSTITUTE(TRIM(RTATimings[[#This Row],[Dep Txt]]), ": ",":"), "a.m", "AM",1), "p.m", "PM"),"  AM"," AM"),"  PM", " PM"), 9,100,"")</f>
        <v/>
      </c>
      <c r="I2568" s="195" t="e">
        <f>TIMEVALUE(RTATimings[[#This Row],[Dep Tm Txt]])</f>
        <v>#VALUE!</v>
      </c>
      <c r="N25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69" spans="1:14" x14ac:dyDescent="0.35">
      <c r="A2569" s="113"/>
      <c r="B2569" s="119"/>
      <c r="C2569" s="119"/>
      <c r="D2569" s="185" t="e">
        <f>IF(ISBLANK(RTATimings[[#This Row],[Vehicle No.]]), VLOOKUP(RTATimings[[#This Row],[Rotation Group]], Table9[#All], 4, FALSE), VLOOKUP(RTATimings[[#This Row],[Vehicle No.]], VehLicense,2,FALSE))</f>
        <v>#N/A</v>
      </c>
      <c r="E2569" s="126"/>
      <c r="F2569" s="185" t="e">
        <f>VLOOKUP(RTATimings[[#This Row],[Route Code]], TrueRouteCodes[], 2, FALSE)</f>
        <v>#N/A</v>
      </c>
      <c r="H2569" s="194" t="str">
        <f>REPLACE(SUBSTITUTE(SUBSTITUTE(SUBSTITUTE(SUBSTITUTE(SUBSTITUTE(TRIM(RTATimings[[#This Row],[Dep Txt]]), ": ",":"), "a.m", "AM",1), "p.m", "PM"),"  AM"," AM"),"  PM", " PM"), 9,100,"")</f>
        <v/>
      </c>
      <c r="I2569" s="195" t="e">
        <f>TIMEVALUE(RTATimings[[#This Row],[Dep Tm Txt]])</f>
        <v>#VALUE!</v>
      </c>
      <c r="N25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70" spans="1:14" x14ac:dyDescent="0.35">
      <c r="A2570" s="113"/>
      <c r="B2570" s="119"/>
      <c r="C2570" s="119"/>
      <c r="D2570" s="185" t="e">
        <f>IF(ISBLANK(RTATimings[[#This Row],[Vehicle No.]]), VLOOKUP(RTATimings[[#This Row],[Rotation Group]], Table9[#All], 4, FALSE), VLOOKUP(RTATimings[[#This Row],[Vehicle No.]], VehLicense,2,FALSE))</f>
        <v>#N/A</v>
      </c>
      <c r="E2570" s="126"/>
      <c r="F2570" s="185" t="e">
        <f>VLOOKUP(RTATimings[[#This Row],[Route Code]], TrueRouteCodes[], 2, FALSE)</f>
        <v>#N/A</v>
      </c>
      <c r="H2570" s="194" t="str">
        <f>REPLACE(SUBSTITUTE(SUBSTITUTE(SUBSTITUTE(SUBSTITUTE(SUBSTITUTE(TRIM(RTATimings[[#This Row],[Dep Txt]]), ": ",":"), "a.m", "AM",1), "p.m", "PM"),"  AM"," AM"),"  PM", " PM"), 9,100,"")</f>
        <v/>
      </c>
      <c r="I2570" s="195" t="e">
        <f>TIMEVALUE(RTATimings[[#This Row],[Dep Tm Txt]])</f>
        <v>#VALUE!</v>
      </c>
      <c r="N25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71" spans="1:14" x14ac:dyDescent="0.35">
      <c r="A2571" s="113"/>
      <c r="B2571" s="119"/>
      <c r="C2571" s="119"/>
      <c r="D2571" s="185" t="e">
        <f>IF(ISBLANK(RTATimings[[#This Row],[Vehicle No.]]), VLOOKUP(RTATimings[[#This Row],[Rotation Group]], Table9[#All], 4, FALSE), VLOOKUP(RTATimings[[#This Row],[Vehicle No.]], VehLicense,2,FALSE))</f>
        <v>#N/A</v>
      </c>
      <c r="E2571" s="126"/>
      <c r="F2571" s="185" t="e">
        <f>VLOOKUP(RTATimings[[#This Row],[Route Code]], TrueRouteCodes[], 2, FALSE)</f>
        <v>#N/A</v>
      </c>
      <c r="H2571" s="194" t="str">
        <f>REPLACE(SUBSTITUTE(SUBSTITUTE(SUBSTITUTE(SUBSTITUTE(SUBSTITUTE(TRIM(RTATimings[[#This Row],[Dep Txt]]), ": ",":"), "a.m", "AM",1), "p.m", "PM"),"  AM"," AM"),"  PM", " PM"), 9,100,"")</f>
        <v/>
      </c>
      <c r="I2571" s="195" t="e">
        <f>TIMEVALUE(RTATimings[[#This Row],[Dep Tm Txt]])</f>
        <v>#VALUE!</v>
      </c>
      <c r="N25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72" spans="1:14" x14ac:dyDescent="0.35">
      <c r="A2572" s="113"/>
      <c r="B2572" s="119"/>
      <c r="C2572" s="119"/>
      <c r="D2572" s="185" t="e">
        <f>IF(ISBLANK(RTATimings[[#This Row],[Vehicle No.]]), VLOOKUP(RTATimings[[#This Row],[Rotation Group]], Table9[#All], 4, FALSE), VLOOKUP(RTATimings[[#This Row],[Vehicle No.]], VehLicense,2,FALSE))</f>
        <v>#N/A</v>
      </c>
      <c r="E2572" s="126"/>
      <c r="F2572" s="185" t="e">
        <f>VLOOKUP(RTATimings[[#This Row],[Route Code]], TrueRouteCodes[], 2, FALSE)</f>
        <v>#N/A</v>
      </c>
      <c r="H2572" s="194" t="str">
        <f>REPLACE(SUBSTITUTE(SUBSTITUTE(SUBSTITUTE(SUBSTITUTE(SUBSTITUTE(TRIM(RTATimings[[#This Row],[Dep Txt]]), ": ",":"), "a.m", "AM",1), "p.m", "PM"),"  AM"," AM"),"  PM", " PM"), 9,100,"")</f>
        <v/>
      </c>
      <c r="I2572" s="195" t="e">
        <f>TIMEVALUE(RTATimings[[#This Row],[Dep Tm Txt]])</f>
        <v>#VALUE!</v>
      </c>
      <c r="N25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73" spans="1:14" x14ac:dyDescent="0.35">
      <c r="A2573" s="113"/>
      <c r="B2573" s="119"/>
      <c r="C2573" s="119"/>
      <c r="D2573" s="185" t="e">
        <f>IF(ISBLANK(RTATimings[[#This Row],[Vehicle No.]]), VLOOKUP(RTATimings[[#This Row],[Rotation Group]], Table9[#All], 4, FALSE), VLOOKUP(RTATimings[[#This Row],[Vehicle No.]], VehLicense,2,FALSE))</f>
        <v>#N/A</v>
      </c>
      <c r="E2573" s="126"/>
      <c r="F2573" s="185" t="e">
        <f>VLOOKUP(RTATimings[[#This Row],[Route Code]], TrueRouteCodes[], 2, FALSE)</f>
        <v>#N/A</v>
      </c>
      <c r="H2573" s="194" t="str">
        <f>REPLACE(SUBSTITUTE(SUBSTITUTE(SUBSTITUTE(SUBSTITUTE(SUBSTITUTE(TRIM(RTATimings[[#This Row],[Dep Txt]]), ": ",":"), "a.m", "AM",1), "p.m", "PM"),"  AM"," AM"),"  PM", " PM"), 9,100,"")</f>
        <v/>
      </c>
      <c r="I2573" s="195" t="e">
        <f>TIMEVALUE(RTATimings[[#This Row],[Dep Tm Txt]])</f>
        <v>#VALUE!</v>
      </c>
      <c r="N25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74" spans="1:14" x14ac:dyDescent="0.35">
      <c r="A2574" s="113"/>
      <c r="B2574" s="119"/>
      <c r="C2574" s="119"/>
      <c r="D2574" s="185" t="e">
        <f>IF(ISBLANK(RTATimings[[#This Row],[Vehicle No.]]), VLOOKUP(RTATimings[[#This Row],[Rotation Group]], Table9[#All], 4, FALSE), VLOOKUP(RTATimings[[#This Row],[Vehicle No.]], VehLicense,2,FALSE))</f>
        <v>#N/A</v>
      </c>
      <c r="E2574" s="126"/>
      <c r="F2574" s="185" t="e">
        <f>VLOOKUP(RTATimings[[#This Row],[Route Code]], TrueRouteCodes[], 2, FALSE)</f>
        <v>#N/A</v>
      </c>
      <c r="H2574" s="194" t="str">
        <f>REPLACE(SUBSTITUTE(SUBSTITUTE(SUBSTITUTE(SUBSTITUTE(SUBSTITUTE(TRIM(RTATimings[[#This Row],[Dep Txt]]), ": ",":"), "a.m", "AM",1), "p.m", "PM"),"  AM"," AM"),"  PM", " PM"), 9,100,"")</f>
        <v/>
      </c>
      <c r="I2574" s="195" t="e">
        <f>TIMEVALUE(RTATimings[[#This Row],[Dep Tm Txt]])</f>
        <v>#VALUE!</v>
      </c>
      <c r="N25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75" spans="1:14" x14ac:dyDescent="0.35">
      <c r="A2575" s="113"/>
      <c r="B2575" s="119"/>
      <c r="C2575" s="119"/>
      <c r="D2575" s="185" t="e">
        <f>IF(ISBLANK(RTATimings[[#This Row],[Vehicle No.]]), VLOOKUP(RTATimings[[#This Row],[Rotation Group]], Table9[#All], 4, FALSE), VLOOKUP(RTATimings[[#This Row],[Vehicle No.]], VehLicense,2,FALSE))</f>
        <v>#N/A</v>
      </c>
      <c r="E2575" s="126"/>
      <c r="F2575" s="185" t="e">
        <f>VLOOKUP(RTATimings[[#This Row],[Route Code]], TrueRouteCodes[], 2, FALSE)</f>
        <v>#N/A</v>
      </c>
      <c r="H2575" s="194" t="str">
        <f>REPLACE(SUBSTITUTE(SUBSTITUTE(SUBSTITUTE(SUBSTITUTE(SUBSTITUTE(TRIM(RTATimings[[#This Row],[Dep Txt]]), ": ",":"), "a.m", "AM",1), "p.m", "PM"),"  AM"," AM"),"  PM", " PM"), 9,100,"")</f>
        <v/>
      </c>
      <c r="I2575" s="195" t="e">
        <f>TIMEVALUE(RTATimings[[#This Row],[Dep Tm Txt]])</f>
        <v>#VALUE!</v>
      </c>
      <c r="N25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76" spans="1:14" x14ac:dyDescent="0.35">
      <c r="A2576" s="113"/>
      <c r="B2576" s="119"/>
      <c r="C2576" s="119"/>
      <c r="D2576" s="185" t="e">
        <f>IF(ISBLANK(RTATimings[[#This Row],[Vehicle No.]]), VLOOKUP(RTATimings[[#This Row],[Rotation Group]], Table9[#All], 4, FALSE), VLOOKUP(RTATimings[[#This Row],[Vehicle No.]], VehLicense,2,FALSE))</f>
        <v>#N/A</v>
      </c>
      <c r="E2576" s="126"/>
      <c r="F2576" s="185" t="e">
        <f>VLOOKUP(RTATimings[[#This Row],[Route Code]], TrueRouteCodes[], 2, FALSE)</f>
        <v>#N/A</v>
      </c>
      <c r="H2576" s="194" t="str">
        <f>REPLACE(SUBSTITUTE(SUBSTITUTE(SUBSTITUTE(SUBSTITUTE(SUBSTITUTE(TRIM(RTATimings[[#This Row],[Dep Txt]]), ": ",":"), "a.m", "AM",1), "p.m", "PM"),"  AM"," AM"),"  PM", " PM"), 9,100,"")</f>
        <v/>
      </c>
      <c r="I2576" s="195" t="e">
        <f>TIMEVALUE(RTATimings[[#This Row],[Dep Tm Txt]])</f>
        <v>#VALUE!</v>
      </c>
      <c r="N25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77" spans="1:14" x14ac:dyDescent="0.35">
      <c r="A2577" s="113"/>
      <c r="B2577" s="119"/>
      <c r="C2577" s="119"/>
      <c r="D2577" s="185" t="e">
        <f>IF(ISBLANK(RTATimings[[#This Row],[Vehicle No.]]), VLOOKUP(RTATimings[[#This Row],[Rotation Group]], Table9[#All], 4, FALSE), VLOOKUP(RTATimings[[#This Row],[Vehicle No.]], VehLicense,2,FALSE))</f>
        <v>#N/A</v>
      </c>
      <c r="E2577" s="126"/>
      <c r="F2577" s="185" t="e">
        <f>VLOOKUP(RTATimings[[#This Row],[Route Code]], TrueRouteCodes[], 2, FALSE)</f>
        <v>#N/A</v>
      </c>
      <c r="H2577" s="194" t="str">
        <f>REPLACE(SUBSTITUTE(SUBSTITUTE(SUBSTITUTE(SUBSTITUTE(SUBSTITUTE(TRIM(RTATimings[[#This Row],[Dep Txt]]), ": ",":"), "a.m", "AM",1), "p.m", "PM"),"  AM"," AM"),"  PM", " PM"), 9,100,"")</f>
        <v/>
      </c>
      <c r="I2577" s="195" t="e">
        <f>TIMEVALUE(RTATimings[[#This Row],[Dep Tm Txt]])</f>
        <v>#VALUE!</v>
      </c>
      <c r="N25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78" spans="1:14" x14ac:dyDescent="0.35">
      <c r="A2578" s="113"/>
      <c r="B2578" s="119"/>
      <c r="C2578" s="119"/>
      <c r="D2578" s="185" t="e">
        <f>IF(ISBLANK(RTATimings[[#This Row],[Vehicle No.]]), VLOOKUP(RTATimings[[#This Row],[Rotation Group]], Table9[#All], 4, FALSE), VLOOKUP(RTATimings[[#This Row],[Vehicle No.]], VehLicense,2,FALSE))</f>
        <v>#N/A</v>
      </c>
      <c r="E2578" s="126"/>
      <c r="F2578" s="185" t="e">
        <f>VLOOKUP(RTATimings[[#This Row],[Route Code]], TrueRouteCodes[], 2, FALSE)</f>
        <v>#N/A</v>
      </c>
      <c r="H2578" s="194" t="str">
        <f>REPLACE(SUBSTITUTE(SUBSTITUTE(SUBSTITUTE(SUBSTITUTE(SUBSTITUTE(TRIM(RTATimings[[#This Row],[Dep Txt]]), ": ",":"), "a.m", "AM",1), "p.m", "PM"),"  AM"," AM"),"  PM", " PM"), 9,100,"")</f>
        <v/>
      </c>
      <c r="I2578" s="195" t="e">
        <f>TIMEVALUE(RTATimings[[#This Row],[Dep Tm Txt]])</f>
        <v>#VALUE!</v>
      </c>
      <c r="N25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79" spans="1:14" x14ac:dyDescent="0.35">
      <c r="A2579" s="113"/>
      <c r="B2579" s="119"/>
      <c r="C2579" s="119"/>
      <c r="D2579" s="185" t="e">
        <f>IF(ISBLANK(RTATimings[[#This Row],[Vehicle No.]]), VLOOKUP(RTATimings[[#This Row],[Rotation Group]], Table9[#All], 4, FALSE), VLOOKUP(RTATimings[[#This Row],[Vehicle No.]], VehLicense,2,FALSE))</f>
        <v>#N/A</v>
      </c>
      <c r="E2579" s="126"/>
      <c r="F2579" s="185" t="e">
        <f>VLOOKUP(RTATimings[[#This Row],[Route Code]], TrueRouteCodes[], 2, FALSE)</f>
        <v>#N/A</v>
      </c>
      <c r="H2579" s="194" t="str">
        <f>REPLACE(SUBSTITUTE(SUBSTITUTE(SUBSTITUTE(SUBSTITUTE(SUBSTITUTE(TRIM(RTATimings[[#This Row],[Dep Txt]]), ": ",":"), "a.m", "AM",1), "p.m", "PM"),"  AM"," AM"),"  PM", " PM"), 9,100,"")</f>
        <v/>
      </c>
      <c r="I2579" s="195" t="e">
        <f>TIMEVALUE(RTATimings[[#This Row],[Dep Tm Txt]])</f>
        <v>#VALUE!</v>
      </c>
      <c r="N25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80" spans="1:14" x14ac:dyDescent="0.35">
      <c r="A2580" s="113"/>
      <c r="B2580" s="119"/>
      <c r="C2580" s="119"/>
      <c r="D2580" s="185" t="e">
        <f>IF(ISBLANK(RTATimings[[#This Row],[Vehicle No.]]), VLOOKUP(RTATimings[[#This Row],[Rotation Group]], Table9[#All], 4, FALSE), VLOOKUP(RTATimings[[#This Row],[Vehicle No.]], VehLicense,2,FALSE))</f>
        <v>#N/A</v>
      </c>
      <c r="E2580" s="126"/>
      <c r="F2580" s="185" t="e">
        <f>VLOOKUP(RTATimings[[#This Row],[Route Code]], TrueRouteCodes[], 2, FALSE)</f>
        <v>#N/A</v>
      </c>
      <c r="H2580" s="194" t="str">
        <f>REPLACE(SUBSTITUTE(SUBSTITUTE(SUBSTITUTE(SUBSTITUTE(SUBSTITUTE(TRIM(RTATimings[[#This Row],[Dep Txt]]), ": ",":"), "a.m", "AM",1), "p.m", "PM"),"  AM"," AM"),"  PM", " PM"), 9,100,"")</f>
        <v/>
      </c>
      <c r="I2580" s="195" t="e">
        <f>TIMEVALUE(RTATimings[[#This Row],[Dep Tm Txt]])</f>
        <v>#VALUE!</v>
      </c>
      <c r="N25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81" spans="1:14" x14ac:dyDescent="0.35">
      <c r="A2581" s="113"/>
      <c r="B2581" s="119"/>
      <c r="C2581" s="119"/>
      <c r="D2581" s="185" t="e">
        <f>IF(ISBLANK(RTATimings[[#This Row],[Vehicle No.]]), VLOOKUP(RTATimings[[#This Row],[Rotation Group]], Table9[#All], 4, FALSE), VLOOKUP(RTATimings[[#This Row],[Vehicle No.]], VehLicense,2,FALSE))</f>
        <v>#N/A</v>
      </c>
      <c r="E2581" s="126"/>
      <c r="F2581" s="185" t="e">
        <f>VLOOKUP(RTATimings[[#This Row],[Route Code]], TrueRouteCodes[], 2, FALSE)</f>
        <v>#N/A</v>
      </c>
      <c r="H2581" s="194" t="str">
        <f>REPLACE(SUBSTITUTE(SUBSTITUTE(SUBSTITUTE(SUBSTITUTE(SUBSTITUTE(TRIM(RTATimings[[#This Row],[Dep Txt]]), ": ",":"), "a.m", "AM",1), "p.m", "PM"),"  AM"," AM"),"  PM", " PM"), 9,100,"")</f>
        <v/>
      </c>
      <c r="I2581" s="195" t="e">
        <f>TIMEVALUE(RTATimings[[#This Row],[Dep Tm Txt]])</f>
        <v>#VALUE!</v>
      </c>
      <c r="N25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82" spans="1:14" x14ac:dyDescent="0.35">
      <c r="A2582" s="113"/>
      <c r="B2582" s="119"/>
      <c r="C2582" s="119"/>
      <c r="D2582" s="185" t="e">
        <f>IF(ISBLANK(RTATimings[[#This Row],[Vehicle No.]]), VLOOKUP(RTATimings[[#This Row],[Rotation Group]], Table9[#All], 4, FALSE), VLOOKUP(RTATimings[[#This Row],[Vehicle No.]], VehLicense,2,FALSE))</f>
        <v>#N/A</v>
      </c>
      <c r="E2582" s="126"/>
      <c r="F2582" s="185" t="e">
        <f>VLOOKUP(RTATimings[[#This Row],[Route Code]], TrueRouteCodes[], 2, FALSE)</f>
        <v>#N/A</v>
      </c>
      <c r="H2582" s="194" t="str">
        <f>REPLACE(SUBSTITUTE(SUBSTITUTE(SUBSTITUTE(SUBSTITUTE(SUBSTITUTE(TRIM(RTATimings[[#This Row],[Dep Txt]]), ": ",":"), "a.m", "AM",1), "p.m", "PM"),"  AM"," AM"),"  PM", " PM"), 9,100,"")</f>
        <v/>
      </c>
      <c r="I2582" s="195" t="e">
        <f>TIMEVALUE(RTATimings[[#This Row],[Dep Tm Txt]])</f>
        <v>#VALUE!</v>
      </c>
      <c r="N25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83" spans="1:14" x14ac:dyDescent="0.35">
      <c r="A2583" s="113"/>
      <c r="B2583" s="119"/>
      <c r="C2583" s="119"/>
      <c r="D2583" s="185" t="e">
        <f>IF(ISBLANK(RTATimings[[#This Row],[Vehicle No.]]), VLOOKUP(RTATimings[[#This Row],[Rotation Group]], Table9[#All], 4, FALSE), VLOOKUP(RTATimings[[#This Row],[Vehicle No.]], VehLicense,2,FALSE))</f>
        <v>#N/A</v>
      </c>
      <c r="E2583" s="126"/>
      <c r="F2583" s="185" t="e">
        <f>VLOOKUP(RTATimings[[#This Row],[Route Code]], TrueRouteCodes[], 2, FALSE)</f>
        <v>#N/A</v>
      </c>
      <c r="H2583" s="194" t="str">
        <f>REPLACE(SUBSTITUTE(SUBSTITUTE(SUBSTITUTE(SUBSTITUTE(SUBSTITUTE(TRIM(RTATimings[[#This Row],[Dep Txt]]), ": ",":"), "a.m", "AM",1), "p.m", "PM"),"  AM"," AM"),"  PM", " PM"), 9,100,"")</f>
        <v/>
      </c>
      <c r="I2583" s="195" t="e">
        <f>TIMEVALUE(RTATimings[[#This Row],[Dep Tm Txt]])</f>
        <v>#VALUE!</v>
      </c>
      <c r="N25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84" spans="1:14" x14ac:dyDescent="0.35">
      <c r="A2584" s="113"/>
      <c r="B2584" s="119"/>
      <c r="C2584" s="119"/>
      <c r="D2584" s="185" t="e">
        <f>IF(ISBLANK(RTATimings[[#This Row],[Vehicle No.]]), VLOOKUP(RTATimings[[#This Row],[Rotation Group]], Table9[#All], 4, FALSE), VLOOKUP(RTATimings[[#This Row],[Vehicle No.]], VehLicense,2,FALSE))</f>
        <v>#N/A</v>
      </c>
      <c r="E2584" s="126"/>
      <c r="F2584" s="185" t="e">
        <f>VLOOKUP(RTATimings[[#This Row],[Route Code]], TrueRouteCodes[], 2, FALSE)</f>
        <v>#N/A</v>
      </c>
      <c r="H2584" s="194" t="str">
        <f>REPLACE(SUBSTITUTE(SUBSTITUTE(SUBSTITUTE(SUBSTITUTE(SUBSTITUTE(TRIM(RTATimings[[#This Row],[Dep Txt]]), ": ",":"), "a.m", "AM",1), "p.m", "PM"),"  AM"," AM"),"  PM", " PM"), 9,100,"")</f>
        <v/>
      </c>
      <c r="I2584" s="195" t="e">
        <f>TIMEVALUE(RTATimings[[#This Row],[Dep Tm Txt]])</f>
        <v>#VALUE!</v>
      </c>
      <c r="N25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85" spans="1:14" x14ac:dyDescent="0.35">
      <c r="A2585" s="113"/>
      <c r="B2585" s="119"/>
      <c r="C2585" s="119"/>
      <c r="D2585" s="185" t="e">
        <f>IF(ISBLANK(RTATimings[[#This Row],[Vehicle No.]]), VLOOKUP(RTATimings[[#This Row],[Rotation Group]], Table9[#All], 4, FALSE), VLOOKUP(RTATimings[[#This Row],[Vehicle No.]], VehLicense,2,FALSE))</f>
        <v>#N/A</v>
      </c>
      <c r="E2585" s="126"/>
      <c r="F2585" s="185" t="e">
        <f>VLOOKUP(RTATimings[[#This Row],[Route Code]], TrueRouteCodes[], 2, FALSE)</f>
        <v>#N/A</v>
      </c>
      <c r="H2585" s="194" t="str">
        <f>REPLACE(SUBSTITUTE(SUBSTITUTE(SUBSTITUTE(SUBSTITUTE(SUBSTITUTE(TRIM(RTATimings[[#This Row],[Dep Txt]]), ": ",":"), "a.m", "AM",1), "p.m", "PM"),"  AM"," AM"),"  PM", " PM"), 9,100,"")</f>
        <v/>
      </c>
      <c r="I2585" s="195" t="e">
        <f>TIMEVALUE(RTATimings[[#This Row],[Dep Tm Txt]])</f>
        <v>#VALUE!</v>
      </c>
      <c r="N25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86" spans="1:14" x14ac:dyDescent="0.35">
      <c r="A2586" s="113"/>
      <c r="B2586" s="119"/>
      <c r="C2586" s="119"/>
      <c r="D2586" s="185" t="e">
        <f>IF(ISBLANK(RTATimings[[#This Row],[Vehicle No.]]), VLOOKUP(RTATimings[[#This Row],[Rotation Group]], Table9[#All], 4, FALSE), VLOOKUP(RTATimings[[#This Row],[Vehicle No.]], VehLicense,2,FALSE))</f>
        <v>#N/A</v>
      </c>
      <c r="E2586" s="126"/>
      <c r="F2586" s="185" t="e">
        <f>VLOOKUP(RTATimings[[#This Row],[Route Code]], TrueRouteCodes[], 2, FALSE)</f>
        <v>#N/A</v>
      </c>
      <c r="H2586" s="194" t="str">
        <f>REPLACE(SUBSTITUTE(SUBSTITUTE(SUBSTITUTE(SUBSTITUTE(SUBSTITUTE(TRIM(RTATimings[[#This Row],[Dep Txt]]), ": ",":"), "a.m", "AM",1), "p.m", "PM"),"  AM"," AM"),"  PM", " PM"), 9,100,"")</f>
        <v/>
      </c>
      <c r="I2586" s="195" t="e">
        <f>TIMEVALUE(RTATimings[[#This Row],[Dep Tm Txt]])</f>
        <v>#VALUE!</v>
      </c>
      <c r="N25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87" spans="1:14" x14ac:dyDescent="0.35">
      <c r="A2587" s="113"/>
      <c r="B2587" s="119"/>
      <c r="C2587" s="119"/>
      <c r="D2587" s="185" t="e">
        <f>IF(ISBLANK(RTATimings[[#This Row],[Vehicle No.]]), VLOOKUP(RTATimings[[#This Row],[Rotation Group]], Table9[#All], 4, FALSE), VLOOKUP(RTATimings[[#This Row],[Vehicle No.]], VehLicense,2,FALSE))</f>
        <v>#N/A</v>
      </c>
      <c r="E2587" s="126"/>
      <c r="F2587" s="185" t="e">
        <f>VLOOKUP(RTATimings[[#This Row],[Route Code]], TrueRouteCodes[], 2, FALSE)</f>
        <v>#N/A</v>
      </c>
      <c r="H2587" s="194" t="str">
        <f>REPLACE(SUBSTITUTE(SUBSTITUTE(SUBSTITUTE(SUBSTITUTE(SUBSTITUTE(TRIM(RTATimings[[#This Row],[Dep Txt]]), ": ",":"), "a.m", "AM",1), "p.m", "PM"),"  AM"," AM"),"  PM", " PM"), 9,100,"")</f>
        <v/>
      </c>
      <c r="I2587" s="195" t="e">
        <f>TIMEVALUE(RTATimings[[#This Row],[Dep Tm Txt]])</f>
        <v>#VALUE!</v>
      </c>
      <c r="N25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88" spans="1:14" x14ac:dyDescent="0.35">
      <c r="A2588" s="113"/>
      <c r="B2588" s="119"/>
      <c r="C2588" s="119"/>
      <c r="D2588" s="185" t="e">
        <f>IF(ISBLANK(RTATimings[[#This Row],[Vehicle No.]]), VLOOKUP(RTATimings[[#This Row],[Rotation Group]], Table9[#All], 4, FALSE), VLOOKUP(RTATimings[[#This Row],[Vehicle No.]], VehLicense,2,FALSE))</f>
        <v>#N/A</v>
      </c>
      <c r="E2588" s="126"/>
      <c r="F2588" s="185" t="e">
        <f>VLOOKUP(RTATimings[[#This Row],[Route Code]], TrueRouteCodes[], 2, FALSE)</f>
        <v>#N/A</v>
      </c>
      <c r="H2588" s="194" t="str">
        <f>REPLACE(SUBSTITUTE(SUBSTITUTE(SUBSTITUTE(SUBSTITUTE(SUBSTITUTE(TRIM(RTATimings[[#This Row],[Dep Txt]]), ": ",":"), "a.m", "AM",1), "p.m", "PM"),"  AM"," AM"),"  PM", " PM"), 9,100,"")</f>
        <v/>
      </c>
      <c r="I2588" s="195" t="e">
        <f>TIMEVALUE(RTATimings[[#This Row],[Dep Tm Txt]])</f>
        <v>#VALUE!</v>
      </c>
      <c r="N25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89" spans="1:14" x14ac:dyDescent="0.35">
      <c r="A2589" s="113"/>
      <c r="B2589" s="119"/>
      <c r="C2589" s="119"/>
      <c r="D2589" s="185" t="e">
        <f>IF(ISBLANK(RTATimings[[#This Row],[Vehicle No.]]), VLOOKUP(RTATimings[[#This Row],[Rotation Group]], Table9[#All], 4, FALSE), VLOOKUP(RTATimings[[#This Row],[Vehicle No.]], VehLicense,2,FALSE))</f>
        <v>#N/A</v>
      </c>
      <c r="E2589" s="126"/>
      <c r="F2589" s="185" t="e">
        <f>VLOOKUP(RTATimings[[#This Row],[Route Code]], TrueRouteCodes[], 2, FALSE)</f>
        <v>#N/A</v>
      </c>
      <c r="H2589" s="194" t="str">
        <f>REPLACE(SUBSTITUTE(SUBSTITUTE(SUBSTITUTE(SUBSTITUTE(SUBSTITUTE(TRIM(RTATimings[[#This Row],[Dep Txt]]), ": ",":"), "a.m", "AM",1), "p.m", "PM"),"  AM"," AM"),"  PM", " PM"), 9,100,"")</f>
        <v/>
      </c>
      <c r="I2589" s="195" t="e">
        <f>TIMEVALUE(RTATimings[[#This Row],[Dep Tm Txt]])</f>
        <v>#VALUE!</v>
      </c>
      <c r="N25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90" spans="1:14" x14ac:dyDescent="0.35">
      <c r="A2590" s="113"/>
      <c r="B2590" s="119"/>
      <c r="C2590" s="119"/>
      <c r="D2590" s="185" t="e">
        <f>IF(ISBLANK(RTATimings[[#This Row],[Vehicle No.]]), VLOOKUP(RTATimings[[#This Row],[Rotation Group]], Table9[#All], 4, FALSE), VLOOKUP(RTATimings[[#This Row],[Vehicle No.]], VehLicense,2,FALSE))</f>
        <v>#N/A</v>
      </c>
      <c r="E2590" s="126"/>
      <c r="F2590" s="185" t="e">
        <f>VLOOKUP(RTATimings[[#This Row],[Route Code]], TrueRouteCodes[], 2, FALSE)</f>
        <v>#N/A</v>
      </c>
      <c r="H2590" s="194" t="str">
        <f>REPLACE(SUBSTITUTE(SUBSTITUTE(SUBSTITUTE(SUBSTITUTE(SUBSTITUTE(TRIM(RTATimings[[#This Row],[Dep Txt]]), ": ",":"), "a.m", "AM",1), "p.m", "PM"),"  AM"," AM"),"  PM", " PM"), 9,100,"")</f>
        <v/>
      </c>
      <c r="I2590" s="195" t="e">
        <f>TIMEVALUE(RTATimings[[#This Row],[Dep Tm Txt]])</f>
        <v>#VALUE!</v>
      </c>
      <c r="N25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91" spans="1:14" x14ac:dyDescent="0.35">
      <c r="A2591" s="113"/>
      <c r="B2591" s="119"/>
      <c r="C2591" s="119"/>
      <c r="D2591" s="185" t="e">
        <f>IF(ISBLANK(RTATimings[[#This Row],[Vehicle No.]]), VLOOKUP(RTATimings[[#This Row],[Rotation Group]], Table9[#All], 4, FALSE), VLOOKUP(RTATimings[[#This Row],[Vehicle No.]], VehLicense,2,FALSE))</f>
        <v>#N/A</v>
      </c>
      <c r="E2591" s="126"/>
      <c r="F2591" s="185" t="e">
        <f>VLOOKUP(RTATimings[[#This Row],[Route Code]], TrueRouteCodes[], 2, FALSE)</f>
        <v>#N/A</v>
      </c>
      <c r="H2591" s="194" t="str">
        <f>REPLACE(SUBSTITUTE(SUBSTITUTE(SUBSTITUTE(SUBSTITUTE(SUBSTITUTE(TRIM(RTATimings[[#This Row],[Dep Txt]]), ": ",":"), "a.m", "AM",1), "p.m", "PM"),"  AM"," AM"),"  PM", " PM"), 9,100,"")</f>
        <v/>
      </c>
      <c r="I2591" s="195" t="e">
        <f>TIMEVALUE(RTATimings[[#This Row],[Dep Tm Txt]])</f>
        <v>#VALUE!</v>
      </c>
      <c r="N25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92" spans="1:14" x14ac:dyDescent="0.35">
      <c r="A2592" s="113"/>
      <c r="B2592" s="119"/>
      <c r="C2592" s="119"/>
      <c r="D2592" s="185" t="e">
        <f>IF(ISBLANK(RTATimings[[#This Row],[Vehicle No.]]), VLOOKUP(RTATimings[[#This Row],[Rotation Group]], Table9[#All], 4, FALSE), VLOOKUP(RTATimings[[#This Row],[Vehicle No.]], VehLicense,2,FALSE))</f>
        <v>#N/A</v>
      </c>
      <c r="E2592" s="126"/>
      <c r="F2592" s="185" t="e">
        <f>VLOOKUP(RTATimings[[#This Row],[Route Code]], TrueRouteCodes[], 2, FALSE)</f>
        <v>#N/A</v>
      </c>
      <c r="H2592" s="194" t="str">
        <f>REPLACE(SUBSTITUTE(SUBSTITUTE(SUBSTITUTE(SUBSTITUTE(SUBSTITUTE(TRIM(RTATimings[[#This Row],[Dep Txt]]), ": ",":"), "a.m", "AM",1), "p.m", "PM"),"  AM"," AM"),"  PM", " PM"), 9,100,"")</f>
        <v/>
      </c>
      <c r="I2592" s="195" t="e">
        <f>TIMEVALUE(RTATimings[[#This Row],[Dep Tm Txt]])</f>
        <v>#VALUE!</v>
      </c>
      <c r="N25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93" spans="1:14" x14ac:dyDescent="0.35">
      <c r="A2593" s="113"/>
      <c r="B2593" s="119"/>
      <c r="C2593" s="119"/>
      <c r="D2593" s="185" t="e">
        <f>IF(ISBLANK(RTATimings[[#This Row],[Vehicle No.]]), VLOOKUP(RTATimings[[#This Row],[Rotation Group]], Table9[#All], 4, FALSE), VLOOKUP(RTATimings[[#This Row],[Vehicle No.]], VehLicense,2,FALSE))</f>
        <v>#N/A</v>
      </c>
      <c r="E2593" s="126"/>
      <c r="F2593" s="185" t="e">
        <f>VLOOKUP(RTATimings[[#This Row],[Route Code]], TrueRouteCodes[], 2, FALSE)</f>
        <v>#N/A</v>
      </c>
      <c r="H2593" s="194" t="str">
        <f>REPLACE(SUBSTITUTE(SUBSTITUTE(SUBSTITUTE(SUBSTITUTE(SUBSTITUTE(TRIM(RTATimings[[#This Row],[Dep Txt]]), ": ",":"), "a.m", "AM",1), "p.m", "PM"),"  AM"," AM"),"  PM", " PM"), 9,100,"")</f>
        <v/>
      </c>
      <c r="I2593" s="195" t="e">
        <f>TIMEVALUE(RTATimings[[#This Row],[Dep Tm Txt]])</f>
        <v>#VALUE!</v>
      </c>
      <c r="N25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94" spans="1:14" x14ac:dyDescent="0.35">
      <c r="A2594" s="113"/>
      <c r="B2594" s="119"/>
      <c r="C2594" s="119"/>
      <c r="D2594" s="185" t="e">
        <f>IF(ISBLANK(RTATimings[[#This Row],[Vehicle No.]]), VLOOKUP(RTATimings[[#This Row],[Rotation Group]], Table9[#All], 4, FALSE), VLOOKUP(RTATimings[[#This Row],[Vehicle No.]], VehLicense,2,FALSE))</f>
        <v>#N/A</v>
      </c>
      <c r="E2594" s="126"/>
      <c r="F2594" s="185" t="e">
        <f>VLOOKUP(RTATimings[[#This Row],[Route Code]], TrueRouteCodes[], 2, FALSE)</f>
        <v>#N/A</v>
      </c>
      <c r="H2594" s="194" t="str">
        <f>REPLACE(SUBSTITUTE(SUBSTITUTE(SUBSTITUTE(SUBSTITUTE(SUBSTITUTE(TRIM(RTATimings[[#This Row],[Dep Txt]]), ": ",":"), "a.m", "AM",1), "p.m", "PM"),"  AM"," AM"),"  PM", " PM"), 9,100,"")</f>
        <v/>
      </c>
      <c r="I2594" s="195" t="e">
        <f>TIMEVALUE(RTATimings[[#This Row],[Dep Tm Txt]])</f>
        <v>#VALUE!</v>
      </c>
      <c r="N25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95" spans="1:14" x14ac:dyDescent="0.35">
      <c r="A2595" s="113"/>
      <c r="B2595" s="119"/>
      <c r="C2595" s="119"/>
      <c r="D2595" s="185" t="e">
        <f>IF(ISBLANK(RTATimings[[#This Row],[Vehicle No.]]), VLOOKUP(RTATimings[[#This Row],[Rotation Group]], Table9[#All], 4, FALSE), VLOOKUP(RTATimings[[#This Row],[Vehicle No.]], VehLicense,2,FALSE))</f>
        <v>#N/A</v>
      </c>
      <c r="E2595" s="126"/>
      <c r="F2595" s="185" t="e">
        <f>VLOOKUP(RTATimings[[#This Row],[Route Code]], TrueRouteCodes[], 2, FALSE)</f>
        <v>#N/A</v>
      </c>
      <c r="H2595" s="194" t="str">
        <f>REPLACE(SUBSTITUTE(SUBSTITUTE(SUBSTITUTE(SUBSTITUTE(SUBSTITUTE(TRIM(RTATimings[[#This Row],[Dep Txt]]), ": ",":"), "a.m", "AM",1), "p.m", "PM"),"  AM"," AM"),"  PM", " PM"), 9,100,"")</f>
        <v/>
      </c>
      <c r="I2595" s="195" t="e">
        <f>TIMEVALUE(RTATimings[[#This Row],[Dep Tm Txt]])</f>
        <v>#VALUE!</v>
      </c>
      <c r="N25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96" spans="1:14" x14ac:dyDescent="0.35">
      <c r="A2596" s="113"/>
      <c r="B2596" s="119"/>
      <c r="C2596" s="119"/>
      <c r="D2596" s="185" t="e">
        <f>IF(ISBLANK(RTATimings[[#This Row],[Vehicle No.]]), VLOOKUP(RTATimings[[#This Row],[Rotation Group]], Table9[#All], 4, FALSE), VLOOKUP(RTATimings[[#This Row],[Vehicle No.]], VehLicense,2,FALSE))</f>
        <v>#N/A</v>
      </c>
      <c r="E2596" s="126"/>
      <c r="F2596" s="185" t="e">
        <f>VLOOKUP(RTATimings[[#This Row],[Route Code]], TrueRouteCodes[], 2, FALSE)</f>
        <v>#N/A</v>
      </c>
      <c r="H2596" s="194" t="str">
        <f>REPLACE(SUBSTITUTE(SUBSTITUTE(SUBSTITUTE(SUBSTITUTE(SUBSTITUTE(TRIM(RTATimings[[#This Row],[Dep Txt]]), ": ",":"), "a.m", "AM",1), "p.m", "PM"),"  AM"," AM"),"  PM", " PM"), 9,100,"")</f>
        <v/>
      </c>
      <c r="I2596" s="195" t="e">
        <f>TIMEVALUE(RTATimings[[#This Row],[Dep Tm Txt]])</f>
        <v>#VALUE!</v>
      </c>
      <c r="N25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97" spans="1:14" x14ac:dyDescent="0.35">
      <c r="A2597" s="113"/>
      <c r="B2597" s="119"/>
      <c r="C2597" s="119"/>
      <c r="D2597" s="185" t="e">
        <f>IF(ISBLANK(RTATimings[[#This Row],[Vehicle No.]]), VLOOKUP(RTATimings[[#This Row],[Rotation Group]], Table9[#All], 4, FALSE), VLOOKUP(RTATimings[[#This Row],[Vehicle No.]], VehLicense,2,FALSE))</f>
        <v>#N/A</v>
      </c>
      <c r="E2597" s="126"/>
      <c r="F2597" s="185" t="e">
        <f>VLOOKUP(RTATimings[[#This Row],[Route Code]], TrueRouteCodes[], 2, FALSE)</f>
        <v>#N/A</v>
      </c>
      <c r="H2597" s="194" t="str">
        <f>REPLACE(SUBSTITUTE(SUBSTITUTE(SUBSTITUTE(SUBSTITUTE(SUBSTITUTE(TRIM(RTATimings[[#This Row],[Dep Txt]]), ": ",":"), "a.m", "AM",1), "p.m", "PM"),"  AM"," AM"),"  PM", " PM"), 9,100,"")</f>
        <v/>
      </c>
      <c r="I2597" s="195" t="e">
        <f>TIMEVALUE(RTATimings[[#This Row],[Dep Tm Txt]])</f>
        <v>#VALUE!</v>
      </c>
      <c r="N25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98" spans="1:14" x14ac:dyDescent="0.35">
      <c r="A2598" s="113"/>
      <c r="B2598" s="119"/>
      <c r="C2598" s="119"/>
      <c r="D2598" s="185" t="e">
        <f>IF(ISBLANK(RTATimings[[#This Row],[Vehicle No.]]), VLOOKUP(RTATimings[[#This Row],[Rotation Group]], Table9[#All], 4, FALSE), VLOOKUP(RTATimings[[#This Row],[Vehicle No.]], VehLicense,2,FALSE))</f>
        <v>#N/A</v>
      </c>
      <c r="E2598" s="126"/>
      <c r="F2598" s="185" t="e">
        <f>VLOOKUP(RTATimings[[#This Row],[Route Code]], TrueRouteCodes[], 2, FALSE)</f>
        <v>#N/A</v>
      </c>
      <c r="H2598" s="194" t="str">
        <f>REPLACE(SUBSTITUTE(SUBSTITUTE(SUBSTITUTE(SUBSTITUTE(SUBSTITUTE(TRIM(RTATimings[[#This Row],[Dep Txt]]), ": ",":"), "a.m", "AM",1), "p.m", "PM"),"  AM"," AM"),"  PM", " PM"), 9,100,"")</f>
        <v/>
      </c>
      <c r="I2598" s="195" t="e">
        <f>TIMEVALUE(RTATimings[[#This Row],[Dep Tm Txt]])</f>
        <v>#VALUE!</v>
      </c>
      <c r="N25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599" spans="1:14" x14ac:dyDescent="0.35">
      <c r="A2599" s="113"/>
      <c r="B2599" s="119"/>
      <c r="C2599" s="119"/>
      <c r="D2599" s="185" t="e">
        <f>IF(ISBLANK(RTATimings[[#This Row],[Vehicle No.]]), VLOOKUP(RTATimings[[#This Row],[Rotation Group]], Table9[#All], 4, FALSE), VLOOKUP(RTATimings[[#This Row],[Vehicle No.]], VehLicense,2,FALSE))</f>
        <v>#N/A</v>
      </c>
      <c r="E2599" s="126"/>
      <c r="F2599" s="185" t="e">
        <f>VLOOKUP(RTATimings[[#This Row],[Route Code]], TrueRouteCodes[], 2, FALSE)</f>
        <v>#N/A</v>
      </c>
      <c r="H2599" s="194" t="str">
        <f>REPLACE(SUBSTITUTE(SUBSTITUTE(SUBSTITUTE(SUBSTITUTE(SUBSTITUTE(TRIM(RTATimings[[#This Row],[Dep Txt]]), ": ",":"), "a.m", "AM",1), "p.m", "PM"),"  AM"," AM"),"  PM", " PM"), 9,100,"")</f>
        <v/>
      </c>
      <c r="I2599" s="195" t="e">
        <f>TIMEVALUE(RTATimings[[#This Row],[Dep Tm Txt]])</f>
        <v>#VALUE!</v>
      </c>
      <c r="N25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00" spans="1:14" x14ac:dyDescent="0.35">
      <c r="A2600" s="113"/>
      <c r="B2600" s="119"/>
      <c r="C2600" s="119"/>
      <c r="D2600" s="185" t="e">
        <f>IF(ISBLANK(RTATimings[[#This Row],[Vehicle No.]]), VLOOKUP(RTATimings[[#This Row],[Rotation Group]], Table9[#All], 4, FALSE), VLOOKUP(RTATimings[[#This Row],[Vehicle No.]], VehLicense,2,FALSE))</f>
        <v>#N/A</v>
      </c>
      <c r="E2600" s="126"/>
      <c r="F2600" s="185" t="e">
        <f>VLOOKUP(RTATimings[[#This Row],[Route Code]], TrueRouteCodes[], 2, FALSE)</f>
        <v>#N/A</v>
      </c>
      <c r="H2600" s="194" t="str">
        <f>REPLACE(SUBSTITUTE(SUBSTITUTE(SUBSTITUTE(SUBSTITUTE(SUBSTITUTE(TRIM(RTATimings[[#This Row],[Dep Txt]]), ": ",":"), "a.m", "AM",1), "p.m", "PM"),"  AM"," AM"),"  PM", " PM"), 9,100,"")</f>
        <v/>
      </c>
      <c r="I2600" s="195" t="e">
        <f>TIMEVALUE(RTATimings[[#This Row],[Dep Tm Txt]])</f>
        <v>#VALUE!</v>
      </c>
      <c r="N26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01" spans="1:14" x14ac:dyDescent="0.35">
      <c r="A2601" s="113"/>
      <c r="B2601" s="119"/>
      <c r="C2601" s="119"/>
      <c r="D2601" s="185" t="e">
        <f>IF(ISBLANK(RTATimings[[#This Row],[Vehicle No.]]), VLOOKUP(RTATimings[[#This Row],[Rotation Group]], Table9[#All], 4, FALSE), VLOOKUP(RTATimings[[#This Row],[Vehicle No.]], VehLicense,2,FALSE))</f>
        <v>#N/A</v>
      </c>
      <c r="E2601" s="126"/>
      <c r="F2601" s="185" t="e">
        <f>VLOOKUP(RTATimings[[#This Row],[Route Code]], TrueRouteCodes[], 2, FALSE)</f>
        <v>#N/A</v>
      </c>
      <c r="H2601" s="194" t="str">
        <f>REPLACE(SUBSTITUTE(SUBSTITUTE(SUBSTITUTE(SUBSTITUTE(SUBSTITUTE(TRIM(RTATimings[[#This Row],[Dep Txt]]), ": ",":"), "a.m", "AM",1), "p.m", "PM"),"  AM"," AM"),"  PM", " PM"), 9,100,"")</f>
        <v/>
      </c>
      <c r="I2601" s="195" t="e">
        <f>TIMEVALUE(RTATimings[[#This Row],[Dep Tm Txt]])</f>
        <v>#VALUE!</v>
      </c>
      <c r="N26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02" spans="1:14" x14ac:dyDescent="0.35">
      <c r="A2602" s="113"/>
      <c r="B2602" s="119"/>
      <c r="C2602" s="119"/>
      <c r="D2602" s="185" t="e">
        <f>IF(ISBLANK(RTATimings[[#This Row],[Vehicle No.]]), VLOOKUP(RTATimings[[#This Row],[Rotation Group]], Table9[#All], 4, FALSE), VLOOKUP(RTATimings[[#This Row],[Vehicle No.]], VehLicense,2,FALSE))</f>
        <v>#N/A</v>
      </c>
      <c r="E2602" s="126"/>
      <c r="F2602" s="185" t="e">
        <f>VLOOKUP(RTATimings[[#This Row],[Route Code]], TrueRouteCodes[], 2, FALSE)</f>
        <v>#N/A</v>
      </c>
      <c r="H2602" s="194" t="str">
        <f>REPLACE(SUBSTITUTE(SUBSTITUTE(SUBSTITUTE(SUBSTITUTE(SUBSTITUTE(TRIM(RTATimings[[#This Row],[Dep Txt]]), ": ",":"), "a.m", "AM",1), "p.m", "PM"),"  AM"," AM"),"  PM", " PM"), 9,100,"")</f>
        <v/>
      </c>
      <c r="I2602" s="195" t="e">
        <f>TIMEVALUE(RTATimings[[#This Row],[Dep Tm Txt]])</f>
        <v>#VALUE!</v>
      </c>
      <c r="N26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03" spans="1:14" x14ac:dyDescent="0.35">
      <c r="A2603" s="113"/>
      <c r="B2603" s="119"/>
      <c r="C2603" s="119"/>
      <c r="D2603" s="185" t="e">
        <f>IF(ISBLANK(RTATimings[[#This Row],[Vehicle No.]]), VLOOKUP(RTATimings[[#This Row],[Rotation Group]], Table9[#All], 4, FALSE), VLOOKUP(RTATimings[[#This Row],[Vehicle No.]], VehLicense,2,FALSE))</f>
        <v>#N/A</v>
      </c>
      <c r="E2603" s="126"/>
      <c r="F2603" s="185" t="e">
        <f>VLOOKUP(RTATimings[[#This Row],[Route Code]], TrueRouteCodes[], 2, FALSE)</f>
        <v>#N/A</v>
      </c>
      <c r="H2603" s="194" t="str">
        <f>REPLACE(SUBSTITUTE(SUBSTITUTE(SUBSTITUTE(SUBSTITUTE(SUBSTITUTE(TRIM(RTATimings[[#This Row],[Dep Txt]]), ": ",":"), "a.m", "AM",1), "p.m", "PM"),"  AM"," AM"),"  PM", " PM"), 9,100,"")</f>
        <v/>
      </c>
      <c r="I2603" s="195" t="e">
        <f>TIMEVALUE(RTATimings[[#This Row],[Dep Tm Txt]])</f>
        <v>#VALUE!</v>
      </c>
      <c r="N26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04" spans="1:14" x14ac:dyDescent="0.35">
      <c r="A2604" s="113"/>
      <c r="B2604" s="119"/>
      <c r="C2604" s="119"/>
      <c r="D2604" s="185" t="e">
        <f>IF(ISBLANK(RTATimings[[#This Row],[Vehicle No.]]), VLOOKUP(RTATimings[[#This Row],[Rotation Group]], Table9[#All], 4, FALSE), VLOOKUP(RTATimings[[#This Row],[Vehicle No.]], VehLicense,2,FALSE))</f>
        <v>#N/A</v>
      </c>
      <c r="E2604" s="126"/>
      <c r="F2604" s="185" t="e">
        <f>VLOOKUP(RTATimings[[#This Row],[Route Code]], TrueRouteCodes[], 2, FALSE)</f>
        <v>#N/A</v>
      </c>
      <c r="H2604" s="194" t="str">
        <f>REPLACE(SUBSTITUTE(SUBSTITUTE(SUBSTITUTE(SUBSTITUTE(SUBSTITUTE(TRIM(RTATimings[[#This Row],[Dep Txt]]), ": ",":"), "a.m", "AM",1), "p.m", "PM"),"  AM"," AM"),"  PM", " PM"), 9,100,"")</f>
        <v/>
      </c>
      <c r="I2604" s="195" t="e">
        <f>TIMEVALUE(RTATimings[[#This Row],[Dep Tm Txt]])</f>
        <v>#VALUE!</v>
      </c>
      <c r="N26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05" spans="1:14" x14ac:dyDescent="0.35">
      <c r="A2605" s="113"/>
      <c r="B2605" s="119"/>
      <c r="C2605" s="119"/>
      <c r="D2605" s="185" t="e">
        <f>IF(ISBLANK(RTATimings[[#This Row],[Vehicle No.]]), VLOOKUP(RTATimings[[#This Row],[Rotation Group]], Table9[#All], 4, FALSE), VLOOKUP(RTATimings[[#This Row],[Vehicle No.]], VehLicense,2,FALSE))</f>
        <v>#N/A</v>
      </c>
      <c r="E2605" s="126"/>
      <c r="F2605" s="185" t="e">
        <f>VLOOKUP(RTATimings[[#This Row],[Route Code]], TrueRouteCodes[], 2, FALSE)</f>
        <v>#N/A</v>
      </c>
      <c r="H2605" s="194" t="str">
        <f>REPLACE(SUBSTITUTE(SUBSTITUTE(SUBSTITUTE(SUBSTITUTE(SUBSTITUTE(TRIM(RTATimings[[#This Row],[Dep Txt]]), ": ",":"), "a.m", "AM",1), "p.m", "PM"),"  AM"," AM"),"  PM", " PM"), 9,100,"")</f>
        <v/>
      </c>
      <c r="I2605" s="195" t="e">
        <f>TIMEVALUE(RTATimings[[#This Row],[Dep Tm Txt]])</f>
        <v>#VALUE!</v>
      </c>
      <c r="N26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06" spans="1:14" x14ac:dyDescent="0.35">
      <c r="A2606" s="113"/>
      <c r="B2606" s="119"/>
      <c r="C2606" s="119"/>
      <c r="D2606" s="185" t="e">
        <f>IF(ISBLANK(RTATimings[[#This Row],[Vehicle No.]]), VLOOKUP(RTATimings[[#This Row],[Rotation Group]], Table9[#All], 4, FALSE), VLOOKUP(RTATimings[[#This Row],[Vehicle No.]], VehLicense,2,FALSE))</f>
        <v>#N/A</v>
      </c>
      <c r="E2606" s="126"/>
      <c r="F2606" s="185" t="e">
        <f>VLOOKUP(RTATimings[[#This Row],[Route Code]], TrueRouteCodes[], 2, FALSE)</f>
        <v>#N/A</v>
      </c>
      <c r="H2606" s="194" t="str">
        <f>REPLACE(SUBSTITUTE(SUBSTITUTE(SUBSTITUTE(SUBSTITUTE(SUBSTITUTE(TRIM(RTATimings[[#This Row],[Dep Txt]]), ": ",":"), "a.m", "AM",1), "p.m", "PM"),"  AM"," AM"),"  PM", " PM"), 9,100,"")</f>
        <v/>
      </c>
      <c r="I2606" s="195" t="e">
        <f>TIMEVALUE(RTATimings[[#This Row],[Dep Tm Txt]])</f>
        <v>#VALUE!</v>
      </c>
      <c r="N26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07" spans="1:14" x14ac:dyDescent="0.35">
      <c r="A2607" s="113"/>
      <c r="B2607" s="119"/>
      <c r="C2607" s="119"/>
      <c r="D2607" s="185" t="e">
        <f>IF(ISBLANK(RTATimings[[#This Row],[Vehicle No.]]), VLOOKUP(RTATimings[[#This Row],[Rotation Group]], Table9[#All], 4, FALSE), VLOOKUP(RTATimings[[#This Row],[Vehicle No.]], VehLicense,2,FALSE))</f>
        <v>#N/A</v>
      </c>
      <c r="E2607" s="126"/>
      <c r="F2607" s="185" t="e">
        <f>VLOOKUP(RTATimings[[#This Row],[Route Code]], TrueRouteCodes[], 2, FALSE)</f>
        <v>#N/A</v>
      </c>
      <c r="H2607" s="194" t="str">
        <f>REPLACE(SUBSTITUTE(SUBSTITUTE(SUBSTITUTE(SUBSTITUTE(SUBSTITUTE(TRIM(RTATimings[[#This Row],[Dep Txt]]), ": ",":"), "a.m", "AM",1), "p.m", "PM"),"  AM"," AM"),"  PM", " PM"), 9,100,"")</f>
        <v/>
      </c>
      <c r="I2607" s="195" t="e">
        <f>TIMEVALUE(RTATimings[[#This Row],[Dep Tm Txt]])</f>
        <v>#VALUE!</v>
      </c>
      <c r="N26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08" spans="1:14" x14ac:dyDescent="0.35">
      <c r="A2608" s="113"/>
      <c r="B2608" s="119"/>
      <c r="C2608" s="119"/>
      <c r="D2608" s="185" t="e">
        <f>IF(ISBLANK(RTATimings[[#This Row],[Vehicle No.]]), VLOOKUP(RTATimings[[#This Row],[Rotation Group]], Table9[#All], 4, FALSE), VLOOKUP(RTATimings[[#This Row],[Vehicle No.]], VehLicense,2,FALSE))</f>
        <v>#N/A</v>
      </c>
      <c r="E2608" s="126"/>
      <c r="F2608" s="185" t="e">
        <f>VLOOKUP(RTATimings[[#This Row],[Route Code]], TrueRouteCodes[], 2, FALSE)</f>
        <v>#N/A</v>
      </c>
      <c r="H2608" s="194" t="str">
        <f>REPLACE(SUBSTITUTE(SUBSTITUTE(SUBSTITUTE(SUBSTITUTE(SUBSTITUTE(TRIM(RTATimings[[#This Row],[Dep Txt]]), ": ",":"), "a.m", "AM",1), "p.m", "PM"),"  AM"," AM"),"  PM", " PM"), 9,100,"")</f>
        <v/>
      </c>
      <c r="I2608" s="195" t="e">
        <f>TIMEVALUE(RTATimings[[#This Row],[Dep Tm Txt]])</f>
        <v>#VALUE!</v>
      </c>
      <c r="N26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09" spans="1:14" x14ac:dyDescent="0.35">
      <c r="A2609" s="113"/>
      <c r="B2609" s="119"/>
      <c r="C2609" s="119"/>
      <c r="D2609" s="185" t="e">
        <f>IF(ISBLANK(RTATimings[[#This Row],[Vehicle No.]]), VLOOKUP(RTATimings[[#This Row],[Rotation Group]], Table9[#All], 4, FALSE), VLOOKUP(RTATimings[[#This Row],[Vehicle No.]], VehLicense,2,FALSE))</f>
        <v>#N/A</v>
      </c>
      <c r="E2609" s="126"/>
      <c r="F2609" s="185" t="e">
        <f>VLOOKUP(RTATimings[[#This Row],[Route Code]], TrueRouteCodes[], 2, FALSE)</f>
        <v>#N/A</v>
      </c>
      <c r="H2609" s="194" t="str">
        <f>REPLACE(SUBSTITUTE(SUBSTITUTE(SUBSTITUTE(SUBSTITUTE(SUBSTITUTE(TRIM(RTATimings[[#This Row],[Dep Txt]]), ": ",":"), "a.m", "AM",1), "p.m", "PM"),"  AM"," AM"),"  PM", " PM"), 9,100,"")</f>
        <v/>
      </c>
      <c r="I2609" s="195" t="e">
        <f>TIMEVALUE(RTATimings[[#This Row],[Dep Tm Txt]])</f>
        <v>#VALUE!</v>
      </c>
      <c r="N26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10" spans="1:14" x14ac:dyDescent="0.35">
      <c r="A2610" s="113"/>
      <c r="B2610" s="119"/>
      <c r="C2610" s="119"/>
      <c r="D2610" s="185" t="e">
        <f>IF(ISBLANK(RTATimings[[#This Row],[Vehicle No.]]), VLOOKUP(RTATimings[[#This Row],[Rotation Group]], Table9[#All], 4, FALSE), VLOOKUP(RTATimings[[#This Row],[Vehicle No.]], VehLicense,2,FALSE))</f>
        <v>#N/A</v>
      </c>
      <c r="E2610" s="126"/>
      <c r="F2610" s="185" t="e">
        <f>VLOOKUP(RTATimings[[#This Row],[Route Code]], TrueRouteCodes[], 2, FALSE)</f>
        <v>#N/A</v>
      </c>
      <c r="H2610" s="194" t="str">
        <f>REPLACE(SUBSTITUTE(SUBSTITUTE(SUBSTITUTE(SUBSTITUTE(SUBSTITUTE(TRIM(RTATimings[[#This Row],[Dep Txt]]), ": ",":"), "a.m", "AM",1), "p.m", "PM"),"  AM"," AM"),"  PM", " PM"), 9,100,"")</f>
        <v/>
      </c>
      <c r="I2610" s="195" t="e">
        <f>TIMEVALUE(RTATimings[[#This Row],[Dep Tm Txt]])</f>
        <v>#VALUE!</v>
      </c>
      <c r="N26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11" spans="1:14" x14ac:dyDescent="0.35">
      <c r="A2611" s="113"/>
      <c r="B2611" s="119"/>
      <c r="C2611" s="119"/>
      <c r="D2611" s="185" t="e">
        <f>IF(ISBLANK(RTATimings[[#This Row],[Vehicle No.]]), VLOOKUP(RTATimings[[#This Row],[Rotation Group]], Table9[#All], 4, FALSE), VLOOKUP(RTATimings[[#This Row],[Vehicle No.]], VehLicense,2,FALSE))</f>
        <v>#N/A</v>
      </c>
      <c r="E2611" s="126"/>
      <c r="F2611" s="185" t="e">
        <f>VLOOKUP(RTATimings[[#This Row],[Route Code]], TrueRouteCodes[], 2, FALSE)</f>
        <v>#N/A</v>
      </c>
      <c r="H2611" s="194" t="str">
        <f>REPLACE(SUBSTITUTE(SUBSTITUTE(SUBSTITUTE(SUBSTITUTE(SUBSTITUTE(TRIM(RTATimings[[#This Row],[Dep Txt]]), ": ",":"), "a.m", "AM",1), "p.m", "PM"),"  AM"," AM"),"  PM", " PM"), 9,100,"")</f>
        <v/>
      </c>
      <c r="I2611" s="195" t="e">
        <f>TIMEVALUE(RTATimings[[#This Row],[Dep Tm Txt]])</f>
        <v>#VALUE!</v>
      </c>
      <c r="N26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12" spans="1:14" x14ac:dyDescent="0.35">
      <c r="A2612" s="113"/>
      <c r="B2612" s="119"/>
      <c r="C2612" s="119"/>
      <c r="D2612" s="185" t="e">
        <f>IF(ISBLANK(RTATimings[[#This Row],[Vehicle No.]]), VLOOKUP(RTATimings[[#This Row],[Rotation Group]], Table9[#All], 4, FALSE), VLOOKUP(RTATimings[[#This Row],[Vehicle No.]], VehLicense,2,FALSE))</f>
        <v>#N/A</v>
      </c>
      <c r="E2612" s="126"/>
      <c r="F2612" s="185" t="e">
        <f>VLOOKUP(RTATimings[[#This Row],[Route Code]], TrueRouteCodes[], 2, FALSE)</f>
        <v>#N/A</v>
      </c>
      <c r="H2612" s="194" t="str">
        <f>REPLACE(SUBSTITUTE(SUBSTITUTE(SUBSTITUTE(SUBSTITUTE(SUBSTITUTE(TRIM(RTATimings[[#This Row],[Dep Txt]]), ": ",":"), "a.m", "AM",1), "p.m", "PM"),"  AM"," AM"),"  PM", " PM"), 9,100,"")</f>
        <v/>
      </c>
      <c r="I2612" s="195" t="e">
        <f>TIMEVALUE(RTATimings[[#This Row],[Dep Tm Txt]])</f>
        <v>#VALUE!</v>
      </c>
      <c r="N26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13" spans="1:14" x14ac:dyDescent="0.35">
      <c r="A2613" s="113"/>
      <c r="B2613" s="119"/>
      <c r="C2613" s="119"/>
      <c r="D2613" s="185" t="e">
        <f>IF(ISBLANK(RTATimings[[#This Row],[Vehicle No.]]), VLOOKUP(RTATimings[[#This Row],[Rotation Group]], Table9[#All], 4, FALSE), VLOOKUP(RTATimings[[#This Row],[Vehicle No.]], VehLicense,2,FALSE))</f>
        <v>#N/A</v>
      </c>
      <c r="E2613" s="126"/>
      <c r="F2613" s="185" t="e">
        <f>VLOOKUP(RTATimings[[#This Row],[Route Code]], TrueRouteCodes[], 2, FALSE)</f>
        <v>#N/A</v>
      </c>
      <c r="H2613" s="194" t="str">
        <f>REPLACE(SUBSTITUTE(SUBSTITUTE(SUBSTITUTE(SUBSTITUTE(SUBSTITUTE(TRIM(RTATimings[[#This Row],[Dep Txt]]), ": ",":"), "a.m", "AM",1), "p.m", "PM"),"  AM"," AM"),"  PM", " PM"), 9,100,"")</f>
        <v/>
      </c>
      <c r="I2613" s="195" t="e">
        <f>TIMEVALUE(RTATimings[[#This Row],[Dep Tm Txt]])</f>
        <v>#VALUE!</v>
      </c>
      <c r="N26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14" spans="1:14" x14ac:dyDescent="0.35">
      <c r="A2614" s="113"/>
      <c r="B2614" s="119"/>
      <c r="C2614" s="119"/>
      <c r="D2614" s="185" t="e">
        <f>IF(ISBLANK(RTATimings[[#This Row],[Vehicle No.]]), VLOOKUP(RTATimings[[#This Row],[Rotation Group]], Table9[#All], 4, FALSE), VLOOKUP(RTATimings[[#This Row],[Vehicle No.]], VehLicense,2,FALSE))</f>
        <v>#N/A</v>
      </c>
      <c r="E2614" s="126"/>
      <c r="F2614" s="185" t="e">
        <f>VLOOKUP(RTATimings[[#This Row],[Route Code]], TrueRouteCodes[], 2, FALSE)</f>
        <v>#N/A</v>
      </c>
      <c r="H2614" s="194" t="str">
        <f>REPLACE(SUBSTITUTE(SUBSTITUTE(SUBSTITUTE(SUBSTITUTE(SUBSTITUTE(TRIM(RTATimings[[#This Row],[Dep Txt]]), ": ",":"), "a.m", "AM",1), "p.m", "PM"),"  AM"," AM"),"  PM", " PM"), 9,100,"")</f>
        <v/>
      </c>
      <c r="I2614" s="195" t="e">
        <f>TIMEVALUE(RTATimings[[#This Row],[Dep Tm Txt]])</f>
        <v>#VALUE!</v>
      </c>
      <c r="N26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15" spans="1:14" x14ac:dyDescent="0.35">
      <c r="A2615" s="113"/>
      <c r="B2615" s="119"/>
      <c r="C2615" s="119"/>
      <c r="D2615" s="185" t="e">
        <f>IF(ISBLANK(RTATimings[[#This Row],[Vehicle No.]]), VLOOKUP(RTATimings[[#This Row],[Rotation Group]], Table9[#All], 4, FALSE), VLOOKUP(RTATimings[[#This Row],[Vehicle No.]], VehLicense,2,FALSE))</f>
        <v>#N/A</v>
      </c>
      <c r="E2615" s="126"/>
      <c r="F2615" s="185" t="e">
        <f>VLOOKUP(RTATimings[[#This Row],[Route Code]], TrueRouteCodes[], 2, FALSE)</f>
        <v>#N/A</v>
      </c>
      <c r="H2615" s="194" t="str">
        <f>REPLACE(SUBSTITUTE(SUBSTITUTE(SUBSTITUTE(SUBSTITUTE(SUBSTITUTE(TRIM(RTATimings[[#This Row],[Dep Txt]]), ": ",":"), "a.m", "AM",1), "p.m", "PM"),"  AM"," AM"),"  PM", " PM"), 9,100,"")</f>
        <v/>
      </c>
      <c r="I2615" s="195" t="e">
        <f>TIMEVALUE(RTATimings[[#This Row],[Dep Tm Txt]])</f>
        <v>#VALUE!</v>
      </c>
      <c r="N26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16" spans="1:14" x14ac:dyDescent="0.35">
      <c r="A2616" s="113"/>
      <c r="B2616" s="119"/>
      <c r="C2616" s="119"/>
      <c r="D2616" s="185" t="e">
        <f>IF(ISBLANK(RTATimings[[#This Row],[Vehicle No.]]), VLOOKUP(RTATimings[[#This Row],[Rotation Group]], Table9[#All], 4, FALSE), VLOOKUP(RTATimings[[#This Row],[Vehicle No.]], VehLicense,2,FALSE))</f>
        <v>#N/A</v>
      </c>
      <c r="E2616" s="126"/>
      <c r="F2616" s="185" t="e">
        <f>VLOOKUP(RTATimings[[#This Row],[Route Code]], TrueRouteCodes[], 2, FALSE)</f>
        <v>#N/A</v>
      </c>
      <c r="H2616" s="194" t="str">
        <f>REPLACE(SUBSTITUTE(SUBSTITUTE(SUBSTITUTE(SUBSTITUTE(SUBSTITUTE(TRIM(RTATimings[[#This Row],[Dep Txt]]), ": ",":"), "a.m", "AM",1), "p.m", "PM"),"  AM"," AM"),"  PM", " PM"), 9,100,"")</f>
        <v/>
      </c>
      <c r="I2616" s="195" t="e">
        <f>TIMEVALUE(RTATimings[[#This Row],[Dep Tm Txt]])</f>
        <v>#VALUE!</v>
      </c>
      <c r="N26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17" spans="1:14" x14ac:dyDescent="0.35">
      <c r="A2617" s="113"/>
      <c r="B2617" s="119"/>
      <c r="C2617" s="119"/>
      <c r="D2617" s="185" t="e">
        <f>IF(ISBLANK(RTATimings[[#This Row],[Vehicle No.]]), VLOOKUP(RTATimings[[#This Row],[Rotation Group]], Table9[#All], 4, FALSE), VLOOKUP(RTATimings[[#This Row],[Vehicle No.]], VehLicense,2,FALSE))</f>
        <v>#N/A</v>
      </c>
      <c r="E2617" s="126"/>
      <c r="F2617" s="185" t="e">
        <f>VLOOKUP(RTATimings[[#This Row],[Route Code]], TrueRouteCodes[], 2, FALSE)</f>
        <v>#N/A</v>
      </c>
      <c r="H2617" s="194" t="str">
        <f>REPLACE(SUBSTITUTE(SUBSTITUTE(SUBSTITUTE(SUBSTITUTE(SUBSTITUTE(TRIM(RTATimings[[#This Row],[Dep Txt]]), ": ",":"), "a.m", "AM",1), "p.m", "PM"),"  AM"," AM"),"  PM", " PM"), 9,100,"")</f>
        <v/>
      </c>
      <c r="I2617" s="195" t="e">
        <f>TIMEVALUE(RTATimings[[#This Row],[Dep Tm Txt]])</f>
        <v>#VALUE!</v>
      </c>
      <c r="N26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18" spans="1:14" x14ac:dyDescent="0.35">
      <c r="A2618" s="113"/>
      <c r="B2618" s="119"/>
      <c r="C2618" s="119"/>
      <c r="D2618" s="185" t="e">
        <f>IF(ISBLANK(RTATimings[[#This Row],[Vehicle No.]]), VLOOKUP(RTATimings[[#This Row],[Rotation Group]], Table9[#All], 4, FALSE), VLOOKUP(RTATimings[[#This Row],[Vehicle No.]], VehLicense,2,FALSE))</f>
        <v>#N/A</v>
      </c>
      <c r="E2618" s="126"/>
      <c r="F2618" s="185" t="e">
        <f>VLOOKUP(RTATimings[[#This Row],[Route Code]], TrueRouteCodes[], 2, FALSE)</f>
        <v>#N/A</v>
      </c>
      <c r="H2618" s="194" t="str">
        <f>REPLACE(SUBSTITUTE(SUBSTITUTE(SUBSTITUTE(SUBSTITUTE(SUBSTITUTE(TRIM(RTATimings[[#This Row],[Dep Txt]]), ": ",":"), "a.m", "AM",1), "p.m", "PM"),"  AM"," AM"),"  PM", " PM"), 9,100,"")</f>
        <v/>
      </c>
      <c r="I2618" s="195" t="e">
        <f>TIMEVALUE(RTATimings[[#This Row],[Dep Tm Txt]])</f>
        <v>#VALUE!</v>
      </c>
      <c r="N26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19" spans="1:14" x14ac:dyDescent="0.35">
      <c r="A2619" s="113"/>
      <c r="B2619" s="119"/>
      <c r="C2619" s="119"/>
      <c r="D2619" s="185" t="e">
        <f>IF(ISBLANK(RTATimings[[#This Row],[Vehicle No.]]), VLOOKUP(RTATimings[[#This Row],[Rotation Group]], Table9[#All], 4, FALSE), VLOOKUP(RTATimings[[#This Row],[Vehicle No.]], VehLicense,2,FALSE))</f>
        <v>#N/A</v>
      </c>
      <c r="E2619" s="126"/>
      <c r="F2619" s="185" t="e">
        <f>VLOOKUP(RTATimings[[#This Row],[Route Code]], TrueRouteCodes[], 2, FALSE)</f>
        <v>#N/A</v>
      </c>
      <c r="H2619" s="194" t="str">
        <f>REPLACE(SUBSTITUTE(SUBSTITUTE(SUBSTITUTE(SUBSTITUTE(SUBSTITUTE(TRIM(RTATimings[[#This Row],[Dep Txt]]), ": ",":"), "a.m", "AM",1), "p.m", "PM"),"  AM"," AM"),"  PM", " PM"), 9,100,"")</f>
        <v/>
      </c>
      <c r="I2619" s="195" t="e">
        <f>TIMEVALUE(RTATimings[[#This Row],[Dep Tm Txt]])</f>
        <v>#VALUE!</v>
      </c>
      <c r="N26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20" spans="1:14" x14ac:dyDescent="0.35">
      <c r="A2620" s="113"/>
      <c r="B2620" s="119"/>
      <c r="C2620" s="119"/>
      <c r="D2620" s="185" t="e">
        <f>IF(ISBLANK(RTATimings[[#This Row],[Vehicle No.]]), VLOOKUP(RTATimings[[#This Row],[Rotation Group]], Table9[#All], 4, FALSE), VLOOKUP(RTATimings[[#This Row],[Vehicle No.]], VehLicense,2,FALSE))</f>
        <v>#N/A</v>
      </c>
      <c r="E2620" s="126"/>
      <c r="F2620" s="185" t="e">
        <f>VLOOKUP(RTATimings[[#This Row],[Route Code]], TrueRouteCodes[], 2, FALSE)</f>
        <v>#N/A</v>
      </c>
      <c r="H2620" s="194" t="str">
        <f>REPLACE(SUBSTITUTE(SUBSTITUTE(SUBSTITUTE(SUBSTITUTE(SUBSTITUTE(TRIM(RTATimings[[#This Row],[Dep Txt]]), ": ",":"), "a.m", "AM",1), "p.m", "PM"),"  AM"," AM"),"  PM", " PM"), 9,100,"")</f>
        <v/>
      </c>
      <c r="I2620" s="195" t="e">
        <f>TIMEVALUE(RTATimings[[#This Row],[Dep Tm Txt]])</f>
        <v>#VALUE!</v>
      </c>
      <c r="N26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21" spans="1:14" x14ac:dyDescent="0.35">
      <c r="A2621" s="113"/>
      <c r="B2621" s="119"/>
      <c r="C2621" s="119"/>
      <c r="D2621" s="185" t="e">
        <f>IF(ISBLANK(RTATimings[[#This Row],[Vehicle No.]]), VLOOKUP(RTATimings[[#This Row],[Rotation Group]], Table9[#All], 4, FALSE), VLOOKUP(RTATimings[[#This Row],[Vehicle No.]], VehLicense,2,FALSE))</f>
        <v>#N/A</v>
      </c>
      <c r="E2621" s="126"/>
      <c r="F2621" s="185" t="e">
        <f>VLOOKUP(RTATimings[[#This Row],[Route Code]], TrueRouteCodes[], 2, FALSE)</f>
        <v>#N/A</v>
      </c>
      <c r="H2621" s="194" t="str">
        <f>REPLACE(SUBSTITUTE(SUBSTITUTE(SUBSTITUTE(SUBSTITUTE(SUBSTITUTE(TRIM(RTATimings[[#This Row],[Dep Txt]]), ": ",":"), "a.m", "AM",1), "p.m", "PM"),"  AM"," AM"),"  PM", " PM"), 9,100,"")</f>
        <v/>
      </c>
      <c r="I2621" s="195" t="e">
        <f>TIMEVALUE(RTATimings[[#This Row],[Dep Tm Txt]])</f>
        <v>#VALUE!</v>
      </c>
      <c r="N26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22" spans="1:14" x14ac:dyDescent="0.35">
      <c r="A2622" s="113"/>
      <c r="B2622" s="119"/>
      <c r="C2622" s="119"/>
      <c r="D2622" s="185" t="e">
        <f>IF(ISBLANK(RTATimings[[#This Row],[Vehicle No.]]), VLOOKUP(RTATimings[[#This Row],[Rotation Group]], Table9[#All], 4, FALSE), VLOOKUP(RTATimings[[#This Row],[Vehicle No.]], VehLicense,2,FALSE))</f>
        <v>#N/A</v>
      </c>
      <c r="E2622" s="126"/>
      <c r="F2622" s="185" t="e">
        <f>VLOOKUP(RTATimings[[#This Row],[Route Code]], TrueRouteCodes[], 2, FALSE)</f>
        <v>#N/A</v>
      </c>
      <c r="H2622" s="194" t="str">
        <f>REPLACE(SUBSTITUTE(SUBSTITUTE(SUBSTITUTE(SUBSTITUTE(SUBSTITUTE(TRIM(RTATimings[[#This Row],[Dep Txt]]), ": ",":"), "a.m", "AM",1), "p.m", "PM"),"  AM"," AM"),"  PM", " PM"), 9,100,"")</f>
        <v/>
      </c>
      <c r="I2622" s="195" t="e">
        <f>TIMEVALUE(RTATimings[[#This Row],[Dep Tm Txt]])</f>
        <v>#VALUE!</v>
      </c>
      <c r="N26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23" spans="1:14" x14ac:dyDescent="0.35">
      <c r="A2623" s="113"/>
      <c r="B2623" s="119"/>
      <c r="C2623" s="119"/>
      <c r="D2623" s="185" t="e">
        <f>IF(ISBLANK(RTATimings[[#This Row],[Vehicle No.]]), VLOOKUP(RTATimings[[#This Row],[Rotation Group]], Table9[#All], 4, FALSE), VLOOKUP(RTATimings[[#This Row],[Vehicle No.]], VehLicense,2,FALSE))</f>
        <v>#N/A</v>
      </c>
      <c r="E2623" s="126"/>
      <c r="F2623" s="185" t="e">
        <f>VLOOKUP(RTATimings[[#This Row],[Route Code]], TrueRouteCodes[], 2, FALSE)</f>
        <v>#N/A</v>
      </c>
      <c r="H2623" s="194" t="str">
        <f>REPLACE(SUBSTITUTE(SUBSTITUTE(SUBSTITUTE(SUBSTITUTE(SUBSTITUTE(TRIM(RTATimings[[#This Row],[Dep Txt]]), ": ",":"), "a.m", "AM",1), "p.m", "PM"),"  AM"," AM"),"  PM", " PM"), 9,100,"")</f>
        <v/>
      </c>
      <c r="I2623" s="195" t="e">
        <f>TIMEVALUE(RTATimings[[#This Row],[Dep Tm Txt]])</f>
        <v>#VALUE!</v>
      </c>
      <c r="N26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24" spans="1:14" x14ac:dyDescent="0.35">
      <c r="A2624" s="113"/>
      <c r="B2624" s="119"/>
      <c r="C2624" s="119"/>
      <c r="D2624" s="185" t="e">
        <f>IF(ISBLANK(RTATimings[[#This Row],[Vehicle No.]]), VLOOKUP(RTATimings[[#This Row],[Rotation Group]], Table9[#All], 4, FALSE), VLOOKUP(RTATimings[[#This Row],[Vehicle No.]], VehLicense,2,FALSE))</f>
        <v>#N/A</v>
      </c>
      <c r="E2624" s="126"/>
      <c r="F2624" s="185" t="e">
        <f>VLOOKUP(RTATimings[[#This Row],[Route Code]], TrueRouteCodes[], 2, FALSE)</f>
        <v>#N/A</v>
      </c>
      <c r="H2624" s="194" t="str">
        <f>REPLACE(SUBSTITUTE(SUBSTITUTE(SUBSTITUTE(SUBSTITUTE(SUBSTITUTE(TRIM(RTATimings[[#This Row],[Dep Txt]]), ": ",":"), "a.m", "AM",1), "p.m", "PM"),"  AM"," AM"),"  PM", " PM"), 9,100,"")</f>
        <v/>
      </c>
      <c r="I2624" s="195" t="e">
        <f>TIMEVALUE(RTATimings[[#This Row],[Dep Tm Txt]])</f>
        <v>#VALUE!</v>
      </c>
      <c r="N26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25" spans="1:14" x14ac:dyDescent="0.35">
      <c r="A2625" s="113"/>
      <c r="B2625" s="119"/>
      <c r="C2625" s="119"/>
      <c r="D2625" s="185" t="e">
        <f>IF(ISBLANK(RTATimings[[#This Row],[Vehicle No.]]), VLOOKUP(RTATimings[[#This Row],[Rotation Group]], Table9[#All], 4, FALSE), VLOOKUP(RTATimings[[#This Row],[Vehicle No.]], VehLicense,2,FALSE))</f>
        <v>#N/A</v>
      </c>
      <c r="E2625" s="126"/>
      <c r="F2625" s="185" t="e">
        <f>VLOOKUP(RTATimings[[#This Row],[Route Code]], TrueRouteCodes[], 2, FALSE)</f>
        <v>#N/A</v>
      </c>
      <c r="H2625" s="194" t="str">
        <f>REPLACE(SUBSTITUTE(SUBSTITUTE(SUBSTITUTE(SUBSTITUTE(SUBSTITUTE(TRIM(RTATimings[[#This Row],[Dep Txt]]), ": ",":"), "a.m", "AM",1), "p.m", "PM"),"  AM"," AM"),"  PM", " PM"), 9,100,"")</f>
        <v/>
      </c>
      <c r="I2625" s="195" t="e">
        <f>TIMEVALUE(RTATimings[[#This Row],[Dep Tm Txt]])</f>
        <v>#VALUE!</v>
      </c>
      <c r="N26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26" spans="1:14" x14ac:dyDescent="0.35">
      <c r="A2626" s="113"/>
      <c r="B2626" s="119"/>
      <c r="C2626" s="119"/>
      <c r="D2626" s="185" t="e">
        <f>IF(ISBLANK(RTATimings[[#This Row],[Vehicle No.]]), VLOOKUP(RTATimings[[#This Row],[Rotation Group]], Table9[#All], 4, FALSE), VLOOKUP(RTATimings[[#This Row],[Vehicle No.]], VehLicense,2,FALSE))</f>
        <v>#N/A</v>
      </c>
      <c r="E2626" s="126"/>
      <c r="F2626" s="185" t="e">
        <f>VLOOKUP(RTATimings[[#This Row],[Route Code]], TrueRouteCodes[], 2, FALSE)</f>
        <v>#N/A</v>
      </c>
      <c r="H2626" s="194" t="str">
        <f>REPLACE(SUBSTITUTE(SUBSTITUTE(SUBSTITUTE(SUBSTITUTE(SUBSTITUTE(TRIM(RTATimings[[#This Row],[Dep Txt]]), ": ",":"), "a.m", "AM",1), "p.m", "PM"),"  AM"," AM"),"  PM", " PM"), 9,100,"")</f>
        <v/>
      </c>
      <c r="I2626" s="195" t="e">
        <f>TIMEVALUE(RTATimings[[#This Row],[Dep Tm Txt]])</f>
        <v>#VALUE!</v>
      </c>
      <c r="N26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27" spans="1:14" x14ac:dyDescent="0.35">
      <c r="A2627" s="113"/>
      <c r="B2627" s="119"/>
      <c r="C2627" s="119"/>
      <c r="D2627" s="185" t="e">
        <f>IF(ISBLANK(RTATimings[[#This Row],[Vehicle No.]]), VLOOKUP(RTATimings[[#This Row],[Rotation Group]], Table9[#All], 4, FALSE), VLOOKUP(RTATimings[[#This Row],[Vehicle No.]], VehLicense,2,FALSE))</f>
        <v>#N/A</v>
      </c>
      <c r="E2627" s="126"/>
      <c r="F2627" s="185" t="e">
        <f>VLOOKUP(RTATimings[[#This Row],[Route Code]], TrueRouteCodes[], 2, FALSE)</f>
        <v>#N/A</v>
      </c>
      <c r="H2627" s="194" t="str">
        <f>REPLACE(SUBSTITUTE(SUBSTITUTE(SUBSTITUTE(SUBSTITUTE(SUBSTITUTE(TRIM(RTATimings[[#This Row],[Dep Txt]]), ": ",":"), "a.m", "AM",1), "p.m", "PM"),"  AM"," AM"),"  PM", " PM"), 9,100,"")</f>
        <v/>
      </c>
      <c r="I2627" s="195" t="e">
        <f>TIMEVALUE(RTATimings[[#This Row],[Dep Tm Txt]])</f>
        <v>#VALUE!</v>
      </c>
      <c r="N26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28" spans="1:14" x14ac:dyDescent="0.35">
      <c r="A2628" s="113"/>
      <c r="B2628" s="119"/>
      <c r="C2628" s="119"/>
      <c r="D2628" s="185" t="e">
        <f>IF(ISBLANK(RTATimings[[#This Row],[Vehicle No.]]), VLOOKUP(RTATimings[[#This Row],[Rotation Group]], Table9[#All], 4, FALSE), VLOOKUP(RTATimings[[#This Row],[Vehicle No.]], VehLicense,2,FALSE))</f>
        <v>#N/A</v>
      </c>
      <c r="E2628" s="126"/>
      <c r="F2628" s="185" t="e">
        <f>VLOOKUP(RTATimings[[#This Row],[Route Code]], TrueRouteCodes[], 2, FALSE)</f>
        <v>#N/A</v>
      </c>
      <c r="H2628" s="194" t="str">
        <f>REPLACE(SUBSTITUTE(SUBSTITUTE(SUBSTITUTE(SUBSTITUTE(SUBSTITUTE(TRIM(RTATimings[[#This Row],[Dep Txt]]), ": ",":"), "a.m", "AM",1), "p.m", "PM"),"  AM"," AM"),"  PM", " PM"), 9,100,"")</f>
        <v/>
      </c>
      <c r="I2628" s="195" t="e">
        <f>TIMEVALUE(RTATimings[[#This Row],[Dep Tm Txt]])</f>
        <v>#VALUE!</v>
      </c>
      <c r="N26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29" spans="1:14" x14ac:dyDescent="0.35">
      <c r="A2629" s="113"/>
      <c r="B2629" s="119"/>
      <c r="C2629" s="119"/>
      <c r="D2629" s="185" t="e">
        <f>IF(ISBLANK(RTATimings[[#This Row],[Vehicle No.]]), VLOOKUP(RTATimings[[#This Row],[Rotation Group]], Table9[#All], 4, FALSE), VLOOKUP(RTATimings[[#This Row],[Vehicle No.]], VehLicense,2,FALSE))</f>
        <v>#N/A</v>
      </c>
      <c r="E2629" s="126"/>
      <c r="F2629" s="185" t="e">
        <f>VLOOKUP(RTATimings[[#This Row],[Route Code]], TrueRouteCodes[], 2, FALSE)</f>
        <v>#N/A</v>
      </c>
      <c r="H2629" s="194" t="str">
        <f>REPLACE(SUBSTITUTE(SUBSTITUTE(SUBSTITUTE(SUBSTITUTE(SUBSTITUTE(TRIM(RTATimings[[#This Row],[Dep Txt]]), ": ",":"), "a.m", "AM",1), "p.m", "PM"),"  AM"," AM"),"  PM", " PM"), 9,100,"")</f>
        <v/>
      </c>
      <c r="I2629" s="195" t="e">
        <f>TIMEVALUE(RTATimings[[#This Row],[Dep Tm Txt]])</f>
        <v>#VALUE!</v>
      </c>
      <c r="N26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30" spans="1:14" x14ac:dyDescent="0.35">
      <c r="A2630" s="113"/>
      <c r="B2630" s="119"/>
      <c r="C2630" s="119"/>
      <c r="D2630" s="185" t="e">
        <f>IF(ISBLANK(RTATimings[[#This Row],[Vehicle No.]]), VLOOKUP(RTATimings[[#This Row],[Rotation Group]], Table9[#All], 4, FALSE), VLOOKUP(RTATimings[[#This Row],[Vehicle No.]], VehLicense,2,FALSE))</f>
        <v>#N/A</v>
      </c>
      <c r="E2630" s="126"/>
      <c r="F2630" s="185" t="e">
        <f>VLOOKUP(RTATimings[[#This Row],[Route Code]], TrueRouteCodes[], 2, FALSE)</f>
        <v>#N/A</v>
      </c>
      <c r="H2630" s="194" t="str">
        <f>REPLACE(SUBSTITUTE(SUBSTITUTE(SUBSTITUTE(SUBSTITUTE(SUBSTITUTE(TRIM(RTATimings[[#This Row],[Dep Txt]]), ": ",":"), "a.m", "AM",1), "p.m", "PM"),"  AM"," AM"),"  PM", " PM"), 9,100,"")</f>
        <v/>
      </c>
      <c r="I2630" s="195" t="e">
        <f>TIMEVALUE(RTATimings[[#This Row],[Dep Tm Txt]])</f>
        <v>#VALUE!</v>
      </c>
      <c r="N26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31" spans="1:14" x14ac:dyDescent="0.35">
      <c r="A2631" s="113"/>
      <c r="B2631" s="119"/>
      <c r="C2631" s="119"/>
      <c r="D2631" s="185" t="e">
        <f>IF(ISBLANK(RTATimings[[#This Row],[Vehicle No.]]), VLOOKUP(RTATimings[[#This Row],[Rotation Group]], Table9[#All], 4, FALSE), VLOOKUP(RTATimings[[#This Row],[Vehicle No.]], VehLicense,2,FALSE))</f>
        <v>#N/A</v>
      </c>
      <c r="E2631" s="126"/>
      <c r="F2631" s="185" t="e">
        <f>VLOOKUP(RTATimings[[#This Row],[Route Code]], TrueRouteCodes[], 2, FALSE)</f>
        <v>#N/A</v>
      </c>
      <c r="H2631" s="194" t="str">
        <f>REPLACE(SUBSTITUTE(SUBSTITUTE(SUBSTITUTE(SUBSTITUTE(SUBSTITUTE(TRIM(RTATimings[[#This Row],[Dep Txt]]), ": ",":"), "a.m", "AM",1), "p.m", "PM"),"  AM"," AM"),"  PM", " PM"), 9,100,"")</f>
        <v/>
      </c>
      <c r="I2631" s="195" t="e">
        <f>TIMEVALUE(RTATimings[[#This Row],[Dep Tm Txt]])</f>
        <v>#VALUE!</v>
      </c>
      <c r="N26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32" spans="1:14" x14ac:dyDescent="0.35">
      <c r="A2632" s="113"/>
      <c r="B2632" s="119"/>
      <c r="C2632" s="119"/>
      <c r="D2632" s="185" t="e">
        <f>IF(ISBLANK(RTATimings[[#This Row],[Vehicle No.]]), VLOOKUP(RTATimings[[#This Row],[Rotation Group]], Table9[#All], 4, FALSE), VLOOKUP(RTATimings[[#This Row],[Vehicle No.]], VehLicense,2,FALSE))</f>
        <v>#N/A</v>
      </c>
      <c r="E2632" s="126"/>
      <c r="F2632" s="185" t="e">
        <f>VLOOKUP(RTATimings[[#This Row],[Route Code]], TrueRouteCodes[], 2, FALSE)</f>
        <v>#N/A</v>
      </c>
      <c r="H2632" s="194" t="str">
        <f>REPLACE(SUBSTITUTE(SUBSTITUTE(SUBSTITUTE(SUBSTITUTE(SUBSTITUTE(TRIM(RTATimings[[#This Row],[Dep Txt]]), ": ",":"), "a.m", "AM",1), "p.m", "PM"),"  AM"," AM"),"  PM", " PM"), 9,100,"")</f>
        <v/>
      </c>
      <c r="I2632" s="195" t="e">
        <f>TIMEVALUE(RTATimings[[#This Row],[Dep Tm Txt]])</f>
        <v>#VALUE!</v>
      </c>
      <c r="N26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33" spans="1:14" x14ac:dyDescent="0.35">
      <c r="A2633" s="113"/>
      <c r="B2633" s="119"/>
      <c r="C2633" s="119"/>
      <c r="D2633" s="185" t="e">
        <f>IF(ISBLANK(RTATimings[[#This Row],[Vehicle No.]]), VLOOKUP(RTATimings[[#This Row],[Rotation Group]], Table9[#All], 4, FALSE), VLOOKUP(RTATimings[[#This Row],[Vehicle No.]], VehLicense,2,FALSE))</f>
        <v>#N/A</v>
      </c>
      <c r="E2633" s="126"/>
      <c r="F2633" s="185" t="e">
        <f>VLOOKUP(RTATimings[[#This Row],[Route Code]], TrueRouteCodes[], 2, FALSE)</f>
        <v>#N/A</v>
      </c>
      <c r="H2633" s="194" t="str">
        <f>REPLACE(SUBSTITUTE(SUBSTITUTE(SUBSTITUTE(SUBSTITUTE(SUBSTITUTE(TRIM(RTATimings[[#This Row],[Dep Txt]]), ": ",":"), "a.m", "AM",1), "p.m", "PM"),"  AM"," AM"),"  PM", " PM"), 9,100,"")</f>
        <v/>
      </c>
      <c r="I2633" s="195" t="e">
        <f>TIMEVALUE(RTATimings[[#This Row],[Dep Tm Txt]])</f>
        <v>#VALUE!</v>
      </c>
      <c r="N26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34" spans="1:14" x14ac:dyDescent="0.35">
      <c r="A2634" s="113"/>
      <c r="B2634" s="119"/>
      <c r="C2634" s="119"/>
      <c r="D2634" s="185" t="e">
        <f>IF(ISBLANK(RTATimings[[#This Row],[Vehicle No.]]), VLOOKUP(RTATimings[[#This Row],[Rotation Group]], Table9[#All], 4, FALSE), VLOOKUP(RTATimings[[#This Row],[Vehicle No.]], VehLicense,2,FALSE))</f>
        <v>#N/A</v>
      </c>
      <c r="E2634" s="126"/>
      <c r="F2634" s="185" t="e">
        <f>VLOOKUP(RTATimings[[#This Row],[Route Code]], TrueRouteCodes[], 2, FALSE)</f>
        <v>#N/A</v>
      </c>
      <c r="H2634" s="194" t="str">
        <f>REPLACE(SUBSTITUTE(SUBSTITUTE(SUBSTITUTE(SUBSTITUTE(SUBSTITUTE(TRIM(RTATimings[[#This Row],[Dep Txt]]), ": ",":"), "a.m", "AM",1), "p.m", "PM"),"  AM"," AM"),"  PM", " PM"), 9,100,"")</f>
        <v/>
      </c>
      <c r="I2634" s="195" t="e">
        <f>TIMEVALUE(RTATimings[[#This Row],[Dep Tm Txt]])</f>
        <v>#VALUE!</v>
      </c>
      <c r="N26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35" spans="1:14" x14ac:dyDescent="0.35">
      <c r="A2635" s="113"/>
      <c r="B2635" s="119"/>
      <c r="C2635" s="119"/>
      <c r="D2635" s="185" t="e">
        <f>IF(ISBLANK(RTATimings[[#This Row],[Vehicle No.]]), VLOOKUP(RTATimings[[#This Row],[Rotation Group]], Table9[#All], 4, FALSE), VLOOKUP(RTATimings[[#This Row],[Vehicle No.]], VehLicense,2,FALSE))</f>
        <v>#N/A</v>
      </c>
      <c r="E2635" s="126"/>
      <c r="F2635" s="185" t="e">
        <f>VLOOKUP(RTATimings[[#This Row],[Route Code]], TrueRouteCodes[], 2, FALSE)</f>
        <v>#N/A</v>
      </c>
      <c r="H2635" s="194" t="str">
        <f>REPLACE(SUBSTITUTE(SUBSTITUTE(SUBSTITUTE(SUBSTITUTE(SUBSTITUTE(TRIM(RTATimings[[#This Row],[Dep Txt]]), ": ",":"), "a.m", "AM",1), "p.m", "PM"),"  AM"," AM"),"  PM", " PM"), 9,100,"")</f>
        <v/>
      </c>
      <c r="I2635" s="195" t="e">
        <f>TIMEVALUE(RTATimings[[#This Row],[Dep Tm Txt]])</f>
        <v>#VALUE!</v>
      </c>
      <c r="N26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36" spans="1:14" x14ac:dyDescent="0.35">
      <c r="A2636" s="113"/>
      <c r="B2636" s="119"/>
      <c r="C2636" s="119"/>
      <c r="D2636" s="185" t="e">
        <f>IF(ISBLANK(RTATimings[[#This Row],[Vehicle No.]]), VLOOKUP(RTATimings[[#This Row],[Rotation Group]], Table9[#All], 4, FALSE), VLOOKUP(RTATimings[[#This Row],[Vehicle No.]], VehLicense,2,FALSE))</f>
        <v>#N/A</v>
      </c>
      <c r="E2636" s="126"/>
      <c r="F2636" s="185" t="e">
        <f>VLOOKUP(RTATimings[[#This Row],[Route Code]], TrueRouteCodes[], 2, FALSE)</f>
        <v>#N/A</v>
      </c>
      <c r="H2636" s="194" t="str">
        <f>REPLACE(SUBSTITUTE(SUBSTITUTE(SUBSTITUTE(SUBSTITUTE(SUBSTITUTE(TRIM(RTATimings[[#This Row],[Dep Txt]]), ": ",":"), "a.m", "AM",1), "p.m", "PM"),"  AM"," AM"),"  PM", " PM"), 9,100,"")</f>
        <v/>
      </c>
      <c r="I2636" s="195" t="e">
        <f>TIMEVALUE(RTATimings[[#This Row],[Dep Tm Txt]])</f>
        <v>#VALUE!</v>
      </c>
      <c r="N26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37" spans="1:14" x14ac:dyDescent="0.35">
      <c r="A2637" s="113"/>
      <c r="B2637" s="119"/>
      <c r="C2637" s="119"/>
      <c r="D2637" s="185" t="e">
        <f>IF(ISBLANK(RTATimings[[#This Row],[Vehicle No.]]), VLOOKUP(RTATimings[[#This Row],[Rotation Group]], Table9[#All], 4, FALSE), VLOOKUP(RTATimings[[#This Row],[Vehicle No.]], VehLicense,2,FALSE))</f>
        <v>#N/A</v>
      </c>
      <c r="E2637" s="126"/>
      <c r="F2637" s="185" t="e">
        <f>VLOOKUP(RTATimings[[#This Row],[Route Code]], TrueRouteCodes[], 2, FALSE)</f>
        <v>#N/A</v>
      </c>
      <c r="H2637" s="194" t="str">
        <f>REPLACE(SUBSTITUTE(SUBSTITUTE(SUBSTITUTE(SUBSTITUTE(SUBSTITUTE(TRIM(RTATimings[[#This Row],[Dep Txt]]), ": ",":"), "a.m", "AM",1), "p.m", "PM"),"  AM"," AM"),"  PM", " PM"), 9,100,"")</f>
        <v/>
      </c>
      <c r="I2637" s="195" t="e">
        <f>TIMEVALUE(RTATimings[[#This Row],[Dep Tm Txt]])</f>
        <v>#VALUE!</v>
      </c>
      <c r="N26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38" spans="1:14" x14ac:dyDescent="0.35">
      <c r="A2638" s="113"/>
      <c r="B2638" s="119"/>
      <c r="C2638" s="119"/>
      <c r="D2638" s="185" t="e">
        <f>IF(ISBLANK(RTATimings[[#This Row],[Vehicle No.]]), VLOOKUP(RTATimings[[#This Row],[Rotation Group]], Table9[#All], 4, FALSE), VLOOKUP(RTATimings[[#This Row],[Vehicle No.]], VehLicense,2,FALSE))</f>
        <v>#N/A</v>
      </c>
      <c r="E2638" s="126"/>
      <c r="F2638" s="185" t="e">
        <f>VLOOKUP(RTATimings[[#This Row],[Route Code]], TrueRouteCodes[], 2, FALSE)</f>
        <v>#N/A</v>
      </c>
      <c r="H2638" s="194" t="str">
        <f>REPLACE(SUBSTITUTE(SUBSTITUTE(SUBSTITUTE(SUBSTITUTE(SUBSTITUTE(TRIM(RTATimings[[#This Row],[Dep Txt]]), ": ",":"), "a.m", "AM",1), "p.m", "PM"),"  AM"," AM"),"  PM", " PM"), 9,100,"")</f>
        <v/>
      </c>
      <c r="I2638" s="195" t="e">
        <f>TIMEVALUE(RTATimings[[#This Row],[Dep Tm Txt]])</f>
        <v>#VALUE!</v>
      </c>
      <c r="N26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39" spans="1:14" x14ac:dyDescent="0.35">
      <c r="A2639" s="113"/>
      <c r="B2639" s="119"/>
      <c r="C2639" s="119"/>
      <c r="D2639" s="185" t="e">
        <f>IF(ISBLANK(RTATimings[[#This Row],[Vehicle No.]]), VLOOKUP(RTATimings[[#This Row],[Rotation Group]], Table9[#All], 4, FALSE), VLOOKUP(RTATimings[[#This Row],[Vehicle No.]], VehLicense,2,FALSE))</f>
        <v>#N/A</v>
      </c>
      <c r="E2639" s="126"/>
      <c r="F2639" s="185" t="e">
        <f>VLOOKUP(RTATimings[[#This Row],[Route Code]], TrueRouteCodes[], 2, FALSE)</f>
        <v>#N/A</v>
      </c>
      <c r="H2639" s="194" t="str">
        <f>REPLACE(SUBSTITUTE(SUBSTITUTE(SUBSTITUTE(SUBSTITUTE(SUBSTITUTE(TRIM(RTATimings[[#This Row],[Dep Txt]]), ": ",":"), "a.m", "AM",1), "p.m", "PM"),"  AM"," AM"),"  PM", " PM"), 9,100,"")</f>
        <v/>
      </c>
      <c r="I2639" s="195" t="e">
        <f>TIMEVALUE(RTATimings[[#This Row],[Dep Tm Txt]])</f>
        <v>#VALUE!</v>
      </c>
      <c r="N26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40" spans="1:14" x14ac:dyDescent="0.35">
      <c r="A2640" s="113"/>
      <c r="B2640" s="119"/>
      <c r="C2640" s="119"/>
      <c r="D2640" s="185" t="e">
        <f>IF(ISBLANK(RTATimings[[#This Row],[Vehicle No.]]), VLOOKUP(RTATimings[[#This Row],[Rotation Group]], Table9[#All], 4, FALSE), VLOOKUP(RTATimings[[#This Row],[Vehicle No.]], VehLicense,2,FALSE))</f>
        <v>#N/A</v>
      </c>
      <c r="E2640" s="126"/>
      <c r="F2640" s="185" t="e">
        <f>VLOOKUP(RTATimings[[#This Row],[Route Code]], TrueRouteCodes[], 2, FALSE)</f>
        <v>#N/A</v>
      </c>
      <c r="H2640" s="194" t="str">
        <f>REPLACE(SUBSTITUTE(SUBSTITUTE(SUBSTITUTE(SUBSTITUTE(SUBSTITUTE(TRIM(RTATimings[[#This Row],[Dep Txt]]), ": ",":"), "a.m", "AM",1), "p.m", "PM"),"  AM"," AM"),"  PM", " PM"), 9,100,"")</f>
        <v/>
      </c>
      <c r="I2640" s="195" t="e">
        <f>TIMEVALUE(RTATimings[[#This Row],[Dep Tm Txt]])</f>
        <v>#VALUE!</v>
      </c>
      <c r="N26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41" spans="1:14" x14ac:dyDescent="0.35">
      <c r="A2641" s="113"/>
      <c r="B2641" s="119"/>
      <c r="C2641" s="119"/>
      <c r="D2641" s="185" t="e">
        <f>IF(ISBLANK(RTATimings[[#This Row],[Vehicle No.]]), VLOOKUP(RTATimings[[#This Row],[Rotation Group]], Table9[#All], 4, FALSE), VLOOKUP(RTATimings[[#This Row],[Vehicle No.]], VehLicense,2,FALSE))</f>
        <v>#N/A</v>
      </c>
      <c r="E2641" s="126"/>
      <c r="F2641" s="185" t="e">
        <f>VLOOKUP(RTATimings[[#This Row],[Route Code]], TrueRouteCodes[], 2, FALSE)</f>
        <v>#N/A</v>
      </c>
      <c r="H2641" s="194" t="str">
        <f>REPLACE(SUBSTITUTE(SUBSTITUTE(SUBSTITUTE(SUBSTITUTE(SUBSTITUTE(TRIM(RTATimings[[#This Row],[Dep Txt]]), ": ",":"), "a.m", "AM",1), "p.m", "PM"),"  AM"," AM"),"  PM", " PM"), 9,100,"")</f>
        <v/>
      </c>
      <c r="I2641" s="195" t="e">
        <f>TIMEVALUE(RTATimings[[#This Row],[Dep Tm Txt]])</f>
        <v>#VALUE!</v>
      </c>
      <c r="N26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42" spans="1:14" x14ac:dyDescent="0.35">
      <c r="A2642" s="113"/>
      <c r="B2642" s="119"/>
      <c r="C2642" s="119"/>
      <c r="D2642" s="185" t="e">
        <f>IF(ISBLANK(RTATimings[[#This Row],[Vehicle No.]]), VLOOKUP(RTATimings[[#This Row],[Rotation Group]], Table9[#All], 4, FALSE), VLOOKUP(RTATimings[[#This Row],[Vehicle No.]], VehLicense,2,FALSE))</f>
        <v>#N/A</v>
      </c>
      <c r="E2642" s="126"/>
      <c r="F2642" s="185" t="e">
        <f>VLOOKUP(RTATimings[[#This Row],[Route Code]], TrueRouteCodes[], 2, FALSE)</f>
        <v>#N/A</v>
      </c>
      <c r="H2642" s="194" t="str">
        <f>REPLACE(SUBSTITUTE(SUBSTITUTE(SUBSTITUTE(SUBSTITUTE(SUBSTITUTE(TRIM(RTATimings[[#This Row],[Dep Txt]]), ": ",":"), "a.m", "AM",1), "p.m", "PM"),"  AM"," AM"),"  PM", " PM"), 9,100,"")</f>
        <v/>
      </c>
      <c r="I2642" s="195" t="e">
        <f>TIMEVALUE(RTATimings[[#This Row],[Dep Tm Txt]])</f>
        <v>#VALUE!</v>
      </c>
      <c r="N26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43" spans="1:14" x14ac:dyDescent="0.35">
      <c r="A2643" s="113"/>
      <c r="B2643" s="119"/>
      <c r="C2643" s="119"/>
      <c r="D2643" s="185" t="e">
        <f>IF(ISBLANK(RTATimings[[#This Row],[Vehicle No.]]), VLOOKUP(RTATimings[[#This Row],[Rotation Group]], Table9[#All], 4, FALSE), VLOOKUP(RTATimings[[#This Row],[Vehicle No.]], VehLicense,2,FALSE))</f>
        <v>#N/A</v>
      </c>
      <c r="E2643" s="126"/>
      <c r="F2643" s="185" t="e">
        <f>VLOOKUP(RTATimings[[#This Row],[Route Code]], TrueRouteCodes[], 2, FALSE)</f>
        <v>#N/A</v>
      </c>
      <c r="H2643" s="194" t="str">
        <f>REPLACE(SUBSTITUTE(SUBSTITUTE(SUBSTITUTE(SUBSTITUTE(SUBSTITUTE(TRIM(RTATimings[[#This Row],[Dep Txt]]), ": ",":"), "a.m", "AM",1), "p.m", "PM"),"  AM"," AM"),"  PM", " PM"), 9,100,"")</f>
        <v/>
      </c>
      <c r="I2643" s="195" t="e">
        <f>TIMEVALUE(RTATimings[[#This Row],[Dep Tm Txt]])</f>
        <v>#VALUE!</v>
      </c>
      <c r="N26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44" spans="1:14" x14ac:dyDescent="0.35">
      <c r="A2644" s="113"/>
      <c r="B2644" s="119"/>
      <c r="C2644" s="119"/>
      <c r="D2644" s="185" t="e">
        <f>IF(ISBLANK(RTATimings[[#This Row],[Vehicle No.]]), VLOOKUP(RTATimings[[#This Row],[Rotation Group]], Table9[#All], 4, FALSE), VLOOKUP(RTATimings[[#This Row],[Vehicle No.]], VehLicense,2,FALSE))</f>
        <v>#N/A</v>
      </c>
      <c r="E2644" s="126"/>
      <c r="F2644" s="185" t="e">
        <f>VLOOKUP(RTATimings[[#This Row],[Route Code]], TrueRouteCodes[], 2, FALSE)</f>
        <v>#N/A</v>
      </c>
      <c r="H2644" s="194" t="str">
        <f>REPLACE(SUBSTITUTE(SUBSTITUTE(SUBSTITUTE(SUBSTITUTE(SUBSTITUTE(TRIM(RTATimings[[#This Row],[Dep Txt]]), ": ",":"), "a.m", "AM",1), "p.m", "PM"),"  AM"," AM"),"  PM", " PM"), 9,100,"")</f>
        <v/>
      </c>
      <c r="I2644" s="195" t="e">
        <f>TIMEVALUE(RTATimings[[#This Row],[Dep Tm Txt]])</f>
        <v>#VALUE!</v>
      </c>
      <c r="N26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45" spans="1:14" x14ac:dyDescent="0.35">
      <c r="A2645" s="113"/>
      <c r="B2645" s="119"/>
      <c r="C2645" s="119"/>
      <c r="D2645" s="185" t="e">
        <f>IF(ISBLANK(RTATimings[[#This Row],[Vehicle No.]]), VLOOKUP(RTATimings[[#This Row],[Rotation Group]], Table9[#All], 4, FALSE), VLOOKUP(RTATimings[[#This Row],[Vehicle No.]], VehLicense,2,FALSE))</f>
        <v>#N/A</v>
      </c>
      <c r="E2645" s="126"/>
      <c r="F2645" s="185" t="e">
        <f>VLOOKUP(RTATimings[[#This Row],[Route Code]], TrueRouteCodes[], 2, FALSE)</f>
        <v>#N/A</v>
      </c>
      <c r="H2645" s="194" t="str">
        <f>REPLACE(SUBSTITUTE(SUBSTITUTE(SUBSTITUTE(SUBSTITUTE(SUBSTITUTE(TRIM(RTATimings[[#This Row],[Dep Txt]]), ": ",":"), "a.m", "AM",1), "p.m", "PM"),"  AM"," AM"),"  PM", " PM"), 9,100,"")</f>
        <v/>
      </c>
      <c r="I2645" s="195" t="e">
        <f>TIMEVALUE(RTATimings[[#This Row],[Dep Tm Txt]])</f>
        <v>#VALUE!</v>
      </c>
      <c r="N26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46" spans="1:14" x14ac:dyDescent="0.35">
      <c r="A2646" s="113"/>
      <c r="B2646" s="119"/>
      <c r="C2646" s="119"/>
      <c r="D2646" s="185" t="e">
        <f>IF(ISBLANK(RTATimings[[#This Row],[Vehicle No.]]), VLOOKUP(RTATimings[[#This Row],[Rotation Group]], Table9[#All], 4, FALSE), VLOOKUP(RTATimings[[#This Row],[Vehicle No.]], VehLicense,2,FALSE))</f>
        <v>#N/A</v>
      </c>
      <c r="E2646" s="126"/>
      <c r="F2646" s="185" t="e">
        <f>VLOOKUP(RTATimings[[#This Row],[Route Code]], TrueRouteCodes[], 2, FALSE)</f>
        <v>#N/A</v>
      </c>
      <c r="H2646" s="194" t="str">
        <f>REPLACE(SUBSTITUTE(SUBSTITUTE(SUBSTITUTE(SUBSTITUTE(SUBSTITUTE(TRIM(RTATimings[[#This Row],[Dep Txt]]), ": ",":"), "a.m", "AM",1), "p.m", "PM"),"  AM"," AM"),"  PM", " PM"), 9,100,"")</f>
        <v/>
      </c>
      <c r="I2646" s="195" t="e">
        <f>TIMEVALUE(RTATimings[[#This Row],[Dep Tm Txt]])</f>
        <v>#VALUE!</v>
      </c>
      <c r="N26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47" spans="1:14" x14ac:dyDescent="0.35">
      <c r="A2647" s="113"/>
      <c r="B2647" s="119"/>
      <c r="C2647" s="119"/>
      <c r="D2647" s="185" t="e">
        <f>IF(ISBLANK(RTATimings[[#This Row],[Vehicle No.]]), VLOOKUP(RTATimings[[#This Row],[Rotation Group]], Table9[#All], 4, FALSE), VLOOKUP(RTATimings[[#This Row],[Vehicle No.]], VehLicense,2,FALSE))</f>
        <v>#N/A</v>
      </c>
      <c r="E2647" s="126"/>
      <c r="F2647" s="185" t="e">
        <f>VLOOKUP(RTATimings[[#This Row],[Route Code]], TrueRouteCodes[], 2, FALSE)</f>
        <v>#N/A</v>
      </c>
      <c r="H2647" s="194" t="str">
        <f>REPLACE(SUBSTITUTE(SUBSTITUTE(SUBSTITUTE(SUBSTITUTE(SUBSTITUTE(TRIM(RTATimings[[#This Row],[Dep Txt]]), ": ",":"), "a.m", "AM",1), "p.m", "PM"),"  AM"," AM"),"  PM", " PM"), 9,100,"")</f>
        <v/>
      </c>
      <c r="I2647" s="195" t="e">
        <f>TIMEVALUE(RTATimings[[#This Row],[Dep Tm Txt]])</f>
        <v>#VALUE!</v>
      </c>
      <c r="N26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48" spans="1:14" x14ac:dyDescent="0.35">
      <c r="A2648" s="113"/>
      <c r="B2648" s="119"/>
      <c r="C2648" s="119"/>
      <c r="D2648" s="185" t="e">
        <f>IF(ISBLANK(RTATimings[[#This Row],[Vehicle No.]]), VLOOKUP(RTATimings[[#This Row],[Rotation Group]], Table9[#All], 4, FALSE), VLOOKUP(RTATimings[[#This Row],[Vehicle No.]], VehLicense,2,FALSE))</f>
        <v>#N/A</v>
      </c>
      <c r="E2648" s="126"/>
      <c r="F2648" s="185" t="e">
        <f>VLOOKUP(RTATimings[[#This Row],[Route Code]], TrueRouteCodes[], 2, FALSE)</f>
        <v>#N/A</v>
      </c>
      <c r="H2648" s="194" t="str">
        <f>REPLACE(SUBSTITUTE(SUBSTITUTE(SUBSTITUTE(SUBSTITUTE(SUBSTITUTE(TRIM(RTATimings[[#This Row],[Dep Txt]]), ": ",":"), "a.m", "AM",1), "p.m", "PM"),"  AM"," AM"),"  PM", " PM"), 9,100,"")</f>
        <v/>
      </c>
      <c r="I2648" s="195" t="e">
        <f>TIMEVALUE(RTATimings[[#This Row],[Dep Tm Txt]])</f>
        <v>#VALUE!</v>
      </c>
      <c r="N26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49" spans="1:14" x14ac:dyDescent="0.35">
      <c r="A2649" s="113"/>
      <c r="B2649" s="119"/>
      <c r="C2649" s="119"/>
      <c r="D2649" s="185" t="e">
        <f>IF(ISBLANK(RTATimings[[#This Row],[Vehicle No.]]), VLOOKUP(RTATimings[[#This Row],[Rotation Group]], Table9[#All], 4, FALSE), VLOOKUP(RTATimings[[#This Row],[Vehicle No.]], VehLicense,2,FALSE))</f>
        <v>#N/A</v>
      </c>
      <c r="E2649" s="126"/>
      <c r="F2649" s="185" t="e">
        <f>VLOOKUP(RTATimings[[#This Row],[Route Code]], TrueRouteCodes[], 2, FALSE)</f>
        <v>#N/A</v>
      </c>
      <c r="H2649" s="194" t="str">
        <f>REPLACE(SUBSTITUTE(SUBSTITUTE(SUBSTITUTE(SUBSTITUTE(SUBSTITUTE(TRIM(RTATimings[[#This Row],[Dep Txt]]), ": ",":"), "a.m", "AM",1), "p.m", "PM"),"  AM"," AM"),"  PM", " PM"), 9,100,"")</f>
        <v/>
      </c>
      <c r="I2649" s="195" t="e">
        <f>TIMEVALUE(RTATimings[[#This Row],[Dep Tm Txt]])</f>
        <v>#VALUE!</v>
      </c>
      <c r="N26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50" spans="1:14" x14ac:dyDescent="0.35">
      <c r="A2650" s="113"/>
      <c r="B2650" s="119"/>
      <c r="C2650" s="119"/>
      <c r="D2650" s="185" t="e">
        <f>IF(ISBLANK(RTATimings[[#This Row],[Vehicle No.]]), VLOOKUP(RTATimings[[#This Row],[Rotation Group]], Table9[#All], 4, FALSE), VLOOKUP(RTATimings[[#This Row],[Vehicle No.]], VehLicense,2,FALSE))</f>
        <v>#N/A</v>
      </c>
      <c r="E2650" s="126"/>
      <c r="F2650" s="185" t="e">
        <f>VLOOKUP(RTATimings[[#This Row],[Route Code]], TrueRouteCodes[], 2, FALSE)</f>
        <v>#N/A</v>
      </c>
      <c r="H2650" s="194" t="str">
        <f>REPLACE(SUBSTITUTE(SUBSTITUTE(SUBSTITUTE(SUBSTITUTE(SUBSTITUTE(TRIM(RTATimings[[#This Row],[Dep Txt]]), ": ",":"), "a.m", "AM",1), "p.m", "PM"),"  AM"," AM"),"  PM", " PM"), 9,100,"")</f>
        <v/>
      </c>
      <c r="I2650" s="195" t="e">
        <f>TIMEVALUE(RTATimings[[#This Row],[Dep Tm Txt]])</f>
        <v>#VALUE!</v>
      </c>
      <c r="N26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51" spans="1:14" x14ac:dyDescent="0.35">
      <c r="A2651" s="113"/>
      <c r="B2651" s="119"/>
      <c r="C2651" s="119"/>
      <c r="D2651" s="185" t="e">
        <f>IF(ISBLANK(RTATimings[[#This Row],[Vehicle No.]]), VLOOKUP(RTATimings[[#This Row],[Rotation Group]], Table9[#All], 4, FALSE), VLOOKUP(RTATimings[[#This Row],[Vehicle No.]], VehLicense,2,FALSE))</f>
        <v>#N/A</v>
      </c>
      <c r="E2651" s="126"/>
      <c r="F2651" s="185" t="e">
        <f>VLOOKUP(RTATimings[[#This Row],[Route Code]], TrueRouteCodes[], 2, FALSE)</f>
        <v>#N/A</v>
      </c>
      <c r="H2651" s="194" t="str">
        <f>REPLACE(SUBSTITUTE(SUBSTITUTE(SUBSTITUTE(SUBSTITUTE(SUBSTITUTE(TRIM(RTATimings[[#This Row],[Dep Txt]]), ": ",":"), "a.m", "AM",1), "p.m", "PM"),"  AM"," AM"),"  PM", " PM"), 9,100,"")</f>
        <v/>
      </c>
      <c r="I2651" s="195" t="e">
        <f>TIMEVALUE(RTATimings[[#This Row],[Dep Tm Txt]])</f>
        <v>#VALUE!</v>
      </c>
      <c r="N26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52" spans="1:14" x14ac:dyDescent="0.35">
      <c r="A2652" s="113"/>
      <c r="B2652" s="119"/>
      <c r="C2652" s="119"/>
      <c r="D2652" s="185" t="e">
        <f>IF(ISBLANK(RTATimings[[#This Row],[Vehicle No.]]), VLOOKUP(RTATimings[[#This Row],[Rotation Group]], Table9[#All], 4, FALSE), VLOOKUP(RTATimings[[#This Row],[Vehicle No.]], VehLicense,2,FALSE))</f>
        <v>#N/A</v>
      </c>
      <c r="E2652" s="126"/>
      <c r="F2652" s="185" t="e">
        <f>VLOOKUP(RTATimings[[#This Row],[Route Code]], TrueRouteCodes[], 2, FALSE)</f>
        <v>#N/A</v>
      </c>
      <c r="H2652" s="194" t="str">
        <f>REPLACE(SUBSTITUTE(SUBSTITUTE(SUBSTITUTE(SUBSTITUTE(SUBSTITUTE(TRIM(RTATimings[[#This Row],[Dep Txt]]), ": ",":"), "a.m", "AM",1), "p.m", "PM"),"  AM"," AM"),"  PM", " PM"), 9,100,"")</f>
        <v/>
      </c>
      <c r="I2652" s="195" t="e">
        <f>TIMEVALUE(RTATimings[[#This Row],[Dep Tm Txt]])</f>
        <v>#VALUE!</v>
      </c>
      <c r="N26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53" spans="1:14" x14ac:dyDescent="0.35">
      <c r="A2653" s="113"/>
      <c r="B2653" s="119"/>
      <c r="C2653" s="119"/>
      <c r="D2653" s="185" t="e">
        <f>IF(ISBLANK(RTATimings[[#This Row],[Vehicle No.]]), VLOOKUP(RTATimings[[#This Row],[Rotation Group]], Table9[#All], 4, FALSE), VLOOKUP(RTATimings[[#This Row],[Vehicle No.]], VehLicense,2,FALSE))</f>
        <v>#N/A</v>
      </c>
      <c r="E2653" s="126"/>
      <c r="F2653" s="185" t="e">
        <f>VLOOKUP(RTATimings[[#This Row],[Route Code]], TrueRouteCodes[], 2, FALSE)</f>
        <v>#N/A</v>
      </c>
      <c r="H2653" s="194" t="str">
        <f>REPLACE(SUBSTITUTE(SUBSTITUTE(SUBSTITUTE(SUBSTITUTE(SUBSTITUTE(TRIM(RTATimings[[#This Row],[Dep Txt]]), ": ",":"), "a.m", "AM",1), "p.m", "PM"),"  AM"," AM"),"  PM", " PM"), 9,100,"")</f>
        <v/>
      </c>
      <c r="I2653" s="195" t="e">
        <f>TIMEVALUE(RTATimings[[#This Row],[Dep Tm Txt]])</f>
        <v>#VALUE!</v>
      </c>
      <c r="N26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54" spans="1:14" x14ac:dyDescent="0.35">
      <c r="A2654" s="113"/>
      <c r="B2654" s="119"/>
      <c r="C2654" s="119"/>
      <c r="D2654" s="185" t="e">
        <f>IF(ISBLANK(RTATimings[[#This Row],[Vehicle No.]]), VLOOKUP(RTATimings[[#This Row],[Rotation Group]], Table9[#All], 4, FALSE), VLOOKUP(RTATimings[[#This Row],[Vehicle No.]], VehLicense,2,FALSE))</f>
        <v>#N/A</v>
      </c>
      <c r="E2654" s="126"/>
      <c r="F2654" s="185" t="e">
        <f>VLOOKUP(RTATimings[[#This Row],[Route Code]], TrueRouteCodes[], 2, FALSE)</f>
        <v>#N/A</v>
      </c>
      <c r="H2654" s="194" t="str">
        <f>REPLACE(SUBSTITUTE(SUBSTITUTE(SUBSTITUTE(SUBSTITUTE(SUBSTITUTE(TRIM(RTATimings[[#This Row],[Dep Txt]]), ": ",":"), "a.m", "AM",1), "p.m", "PM"),"  AM"," AM"),"  PM", " PM"), 9,100,"")</f>
        <v/>
      </c>
      <c r="I2654" s="195" t="e">
        <f>TIMEVALUE(RTATimings[[#This Row],[Dep Tm Txt]])</f>
        <v>#VALUE!</v>
      </c>
      <c r="N26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55" spans="1:14" x14ac:dyDescent="0.35">
      <c r="A2655" s="113"/>
      <c r="B2655" s="119"/>
      <c r="C2655" s="119"/>
      <c r="D2655" s="185" t="e">
        <f>IF(ISBLANK(RTATimings[[#This Row],[Vehicle No.]]), VLOOKUP(RTATimings[[#This Row],[Rotation Group]], Table9[#All], 4, FALSE), VLOOKUP(RTATimings[[#This Row],[Vehicle No.]], VehLicense,2,FALSE))</f>
        <v>#N/A</v>
      </c>
      <c r="E2655" s="126"/>
      <c r="F2655" s="185" t="e">
        <f>VLOOKUP(RTATimings[[#This Row],[Route Code]], TrueRouteCodes[], 2, FALSE)</f>
        <v>#N/A</v>
      </c>
      <c r="H2655" s="194" t="str">
        <f>REPLACE(SUBSTITUTE(SUBSTITUTE(SUBSTITUTE(SUBSTITUTE(SUBSTITUTE(TRIM(RTATimings[[#This Row],[Dep Txt]]), ": ",":"), "a.m", "AM",1), "p.m", "PM"),"  AM"," AM"),"  PM", " PM"), 9,100,"")</f>
        <v/>
      </c>
      <c r="I2655" s="195" t="e">
        <f>TIMEVALUE(RTATimings[[#This Row],[Dep Tm Txt]])</f>
        <v>#VALUE!</v>
      </c>
      <c r="N26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56" spans="1:14" x14ac:dyDescent="0.35">
      <c r="A2656" s="113"/>
      <c r="B2656" s="119"/>
      <c r="C2656" s="119"/>
      <c r="D2656" s="185" t="e">
        <f>IF(ISBLANK(RTATimings[[#This Row],[Vehicle No.]]), VLOOKUP(RTATimings[[#This Row],[Rotation Group]], Table9[#All], 4, FALSE), VLOOKUP(RTATimings[[#This Row],[Vehicle No.]], VehLicense,2,FALSE))</f>
        <v>#N/A</v>
      </c>
      <c r="E2656" s="126"/>
      <c r="F2656" s="185" t="e">
        <f>VLOOKUP(RTATimings[[#This Row],[Route Code]], TrueRouteCodes[], 2, FALSE)</f>
        <v>#N/A</v>
      </c>
      <c r="H2656" s="194" t="str">
        <f>REPLACE(SUBSTITUTE(SUBSTITUTE(SUBSTITUTE(SUBSTITUTE(SUBSTITUTE(TRIM(RTATimings[[#This Row],[Dep Txt]]), ": ",":"), "a.m", "AM",1), "p.m", "PM"),"  AM"," AM"),"  PM", " PM"), 9,100,"")</f>
        <v/>
      </c>
      <c r="I2656" s="195" t="e">
        <f>TIMEVALUE(RTATimings[[#This Row],[Dep Tm Txt]])</f>
        <v>#VALUE!</v>
      </c>
      <c r="N26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57" spans="1:14" x14ac:dyDescent="0.35">
      <c r="A2657" s="113"/>
      <c r="B2657" s="119"/>
      <c r="C2657" s="119"/>
      <c r="D2657" s="185" t="e">
        <f>IF(ISBLANK(RTATimings[[#This Row],[Vehicle No.]]), VLOOKUP(RTATimings[[#This Row],[Rotation Group]], Table9[#All], 4, FALSE), VLOOKUP(RTATimings[[#This Row],[Vehicle No.]], VehLicense,2,FALSE))</f>
        <v>#N/A</v>
      </c>
      <c r="E2657" s="126"/>
      <c r="F2657" s="185" t="e">
        <f>VLOOKUP(RTATimings[[#This Row],[Route Code]], TrueRouteCodes[], 2, FALSE)</f>
        <v>#N/A</v>
      </c>
      <c r="H2657" s="194" t="str">
        <f>REPLACE(SUBSTITUTE(SUBSTITUTE(SUBSTITUTE(SUBSTITUTE(SUBSTITUTE(TRIM(RTATimings[[#This Row],[Dep Txt]]), ": ",":"), "a.m", "AM",1), "p.m", "PM"),"  AM"," AM"),"  PM", " PM"), 9,100,"")</f>
        <v/>
      </c>
      <c r="I2657" s="195" t="e">
        <f>TIMEVALUE(RTATimings[[#This Row],[Dep Tm Txt]])</f>
        <v>#VALUE!</v>
      </c>
      <c r="N26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58" spans="1:14" x14ac:dyDescent="0.35">
      <c r="A2658" s="113"/>
      <c r="B2658" s="119"/>
      <c r="C2658" s="119"/>
      <c r="D2658" s="185" t="e">
        <f>IF(ISBLANK(RTATimings[[#This Row],[Vehicle No.]]), VLOOKUP(RTATimings[[#This Row],[Rotation Group]], Table9[#All], 4, FALSE), VLOOKUP(RTATimings[[#This Row],[Vehicle No.]], VehLicense,2,FALSE))</f>
        <v>#N/A</v>
      </c>
      <c r="E2658" s="126"/>
      <c r="F2658" s="185" t="e">
        <f>VLOOKUP(RTATimings[[#This Row],[Route Code]], TrueRouteCodes[], 2, FALSE)</f>
        <v>#N/A</v>
      </c>
      <c r="H2658" s="194" t="str">
        <f>REPLACE(SUBSTITUTE(SUBSTITUTE(SUBSTITUTE(SUBSTITUTE(SUBSTITUTE(TRIM(RTATimings[[#This Row],[Dep Txt]]), ": ",":"), "a.m", "AM",1), "p.m", "PM"),"  AM"," AM"),"  PM", " PM"), 9,100,"")</f>
        <v/>
      </c>
      <c r="I2658" s="195" t="e">
        <f>TIMEVALUE(RTATimings[[#This Row],[Dep Tm Txt]])</f>
        <v>#VALUE!</v>
      </c>
      <c r="N26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59" spans="1:14" x14ac:dyDescent="0.35">
      <c r="A2659" s="113"/>
      <c r="B2659" s="119"/>
      <c r="C2659" s="119"/>
      <c r="D2659" s="185" t="e">
        <f>IF(ISBLANK(RTATimings[[#This Row],[Vehicle No.]]), VLOOKUP(RTATimings[[#This Row],[Rotation Group]], Table9[#All], 4, FALSE), VLOOKUP(RTATimings[[#This Row],[Vehicle No.]], VehLicense,2,FALSE))</f>
        <v>#N/A</v>
      </c>
      <c r="E2659" s="126"/>
      <c r="F2659" s="185" t="e">
        <f>VLOOKUP(RTATimings[[#This Row],[Route Code]], TrueRouteCodes[], 2, FALSE)</f>
        <v>#N/A</v>
      </c>
      <c r="H2659" s="194" t="str">
        <f>REPLACE(SUBSTITUTE(SUBSTITUTE(SUBSTITUTE(SUBSTITUTE(SUBSTITUTE(TRIM(RTATimings[[#This Row],[Dep Txt]]), ": ",":"), "a.m", "AM",1), "p.m", "PM"),"  AM"," AM"),"  PM", " PM"), 9,100,"")</f>
        <v/>
      </c>
      <c r="I2659" s="195" t="e">
        <f>TIMEVALUE(RTATimings[[#This Row],[Dep Tm Txt]])</f>
        <v>#VALUE!</v>
      </c>
      <c r="N26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60" spans="1:14" x14ac:dyDescent="0.35">
      <c r="A2660" s="113"/>
      <c r="B2660" s="119"/>
      <c r="C2660" s="119"/>
      <c r="D2660" s="185" t="e">
        <f>IF(ISBLANK(RTATimings[[#This Row],[Vehicle No.]]), VLOOKUP(RTATimings[[#This Row],[Rotation Group]], Table9[#All], 4, FALSE), VLOOKUP(RTATimings[[#This Row],[Vehicle No.]], VehLicense,2,FALSE))</f>
        <v>#N/A</v>
      </c>
      <c r="E2660" s="126"/>
      <c r="F2660" s="185" t="e">
        <f>VLOOKUP(RTATimings[[#This Row],[Route Code]], TrueRouteCodes[], 2, FALSE)</f>
        <v>#N/A</v>
      </c>
      <c r="H2660" s="194" t="str">
        <f>REPLACE(SUBSTITUTE(SUBSTITUTE(SUBSTITUTE(SUBSTITUTE(SUBSTITUTE(TRIM(RTATimings[[#This Row],[Dep Txt]]), ": ",":"), "a.m", "AM",1), "p.m", "PM"),"  AM"," AM"),"  PM", " PM"), 9,100,"")</f>
        <v/>
      </c>
      <c r="I2660" s="195" t="e">
        <f>TIMEVALUE(RTATimings[[#This Row],[Dep Tm Txt]])</f>
        <v>#VALUE!</v>
      </c>
      <c r="N26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61" spans="1:14" x14ac:dyDescent="0.35">
      <c r="A2661" s="113"/>
      <c r="B2661" s="119"/>
      <c r="C2661" s="119"/>
      <c r="D2661" s="185" t="e">
        <f>IF(ISBLANK(RTATimings[[#This Row],[Vehicle No.]]), VLOOKUP(RTATimings[[#This Row],[Rotation Group]], Table9[#All], 4, FALSE), VLOOKUP(RTATimings[[#This Row],[Vehicle No.]], VehLicense,2,FALSE))</f>
        <v>#N/A</v>
      </c>
      <c r="E2661" s="126"/>
      <c r="F2661" s="185" t="e">
        <f>VLOOKUP(RTATimings[[#This Row],[Route Code]], TrueRouteCodes[], 2, FALSE)</f>
        <v>#N/A</v>
      </c>
      <c r="H2661" s="194" t="str">
        <f>REPLACE(SUBSTITUTE(SUBSTITUTE(SUBSTITUTE(SUBSTITUTE(SUBSTITUTE(TRIM(RTATimings[[#This Row],[Dep Txt]]), ": ",":"), "a.m", "AM",1), "p.m", "PM"),"  AM"," AM"),"  PM", " PM"), 9,100,"")</f>
        <v/>
      </c>
      <c r="I2661" s="195" t="e">
        <f>TIMEVALUE(RTATimings[[#This Row],[Dep Tm Txt]])</f>
        <v>#VALUE!</v>
      </c>
      <c r="N26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62" spans="1:14" x14ac:dyDescent="0.35">
      <c r="A2662" s="113"/>
      <c r="B2662" s="119"/>
      <c r="C2662" s="119"/>
      <c r="D2662" s="185" t="e">
        <f>IF(ISBLANK(RTATimings[[#This Row],[Vehicle No.]]), VLOOKUP(RTATimings[[#This Row],[Rotation Group]], Table9[#All], 4, FALSE), VLOOKUP(RTATimings[[#This Row],[Vehicle No.]], VehLicense,2,FALSE))</f>
        <v>#N/A</v>
      </c>
      <c r="E2662" s="126"/>
      <c r="F2662" s="185" t="e">
        <f>VLOOKUP(RTATimings[[#This Row],[Route Code]], TrueRouteCodes[], 2, FALSE)</f>
        <v>#N/A</v>
      </c>
      <c r="H2662" s="194" t="str">
        <f>REPLACE(SUBSTITUTE(SUBSTITUTE(SUBSTITUTE(SUBSTITUTE(SUBSTITUTE(TRIM(RTATimings[[#This Row],[Dep Txt]]), ": ",":"), "a.m", "AM",1), "p.m", "PM"),"  AM"," AM"),"  PM", " PM"), 9,100,"")</f>
        <v/>
      </c>
      <c r="I2662" s="195" t="e">
        <f>TIMEVALUE(RTATimings[[#This Row],[Dep Tm Txt]])</f>
        <v>#VALUE!</v>
      </c>
      <c r="N26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63" spans="1:14" x14ac:dyDescent="0.35">
      <c r="A2663" s="113"/>
      <c r="B2663" s="119"/>
      <c r="C2663" s="119"/>
      <c r="D2663" s="185" t="e">
        <f>IF(ISBLANK(RTATimings[[#This Row],[Vehicle No.]]), VLOOKUP(RTATimings[[#This Row],[Rotation Group]], Table9[#All], 4, FALSE), VLOOKUP(RTATimings[[#This Row],[Vehicle No.]], VehLicense,2,FALSE))</f>
        <v>#N/A</v>
      </c>
      <c r="E2663" s="126"/>
      <c r="F2663" s="185" t="e">
        <f>VLOOKUP(RTATimings[[#This Row],[Route Code]], TrueRouteCodes[], 2, FALSE)</f>
        <v>#N/A</v>
      </c>
      <c r="H2663" s="194" t="str">
        <f>REPLACE(SUBSTITUTE(SUBSTITUTE(SUBSTITUTE(SUBSTITUTE(SUBSTITUTE(TRIM(RTATimings[[#This Row],[Dep Txt]]), ": ",":"), "a.m", "AM",1), "p.m", "PM"),"  AM"," AM"),"  PM", " PM"), 9,100,"")</f>
        <v/>
      </c>
      <c r="I2663" s="195" t="e">
        <f>TIMEVALUE(RTATimings[[#This Row],[Dep Tm Txt]])</f>
        <v>#VALUE!</v>
      </c>
      <c r="N26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64" spans="1:14" x14ac:dyDescent="0.35">
      <c r="A2664" s="113"/>
      <c r="B2664" s="119"/>
      <c r="C2664" s="119"/>
      <c r="D2664" s="185" t="e">
        <f>IF(ISBLANK(RTATimings[[#This Row],[Vehicle No.]]), VLOOKUP(RTATimings[[#This Row],[Rotation Group]], Table9[#All], 4, FALSE), VLOOKUP(RTATimings[[#This Row],[Vehicle No.]], VehLicense,2,FALSE))</f>
        <v>#N/A</v>
      </c>
      <c r="E2664" s="126"/>
      <c r="F2664" s="185" t="e">
        <f>VLOOKUP(RTATimings[[#This Row],[Route Code]], TrueRouteCodes[], 2, FALSE)</f>
        <v>#N/A</v>
      </c>
      <c r="H2664" s="194" t="str">
        <f>REPLACE(SUBSTITUTE(SUBSTITUTE(SUBSTITUTE(SUBSTITUTE(SUBSTITUTE(TRIM(RTATimings[[#This Row],[Dep Txt]]), ": ",":"), "a.m", "AM",1), "p.m", "PM"),"  AM"," AM"),"  PM", " PM"), 9,100,"")</f>
        <v/>
      </c>
      <c r="I2664" s="195" t="e">
        <f>TIMEVALUE(RTATimings[[#This Row],[Dep Tm Txt]])</f>
        <v>#VALUE!</v>
      </c>
      <c r="N26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65" spans="1:14" x14ac:dyDescent="0.35">
      <c r="A2665" s="113"/>
      <c r="B2665" s="119"/>
      <c r="C2665" s="119"/>
      <c r="D2665" s="185" t="e">
        <f>IF(ISBLANK(RTATimings[[#This Row],[Vehicle No.]]), VLOOKUP(RTATimings[[#This Row],[Rotation Group]], Table9[#All], 4, FALSE), VLOOKUP(RTATimings[[#This Row],[Vehicle No.]], VehLicense,2,FALSE))</f>
        <v>#N/A</v>
      </c>
      <c r="E2665" s="126"/>
      <c r="F2665" s="185" t="e">
        <f>VLOOKUP(RTATimings[[#This Row],[Route Code]], TrueRouteCodes[], 2, FALSE)</f>
        <v>#N/A</v>
      </c>
      <c r="H2665" s="194" t="str">
        <f>REPLACE(SUBSTITUTE(SUBSTITUTE(SUBSTITUTE(SUBSTITUTE(SUBSTITUTE(TRIM(RTATimings[[#This Row],[Dep Txt]]), ": ",":"), "a.m", "AM",1), "p.m", "PM"),"  AM"," AM"),"  PM", " PM"), 9,100,"")</f>
        <v/>
      </c>
      <c r="I2665" s="195" t="e">
        <f>TIMEVALUE(RTATimings[[#This Row],[Dep Tm Txt]])</f>
        <v>#VALUE!</v>
      </c>
      <c r="N26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66" spans="1:14" x14ac:dyDescent="0.35">
      <c r="A2666" s="113"/>
      <c r="B2666" s="119"/>
      <c r="C2666" s="119"/>
      <c r="D2666" s="185" t="e">
        <f>IF(ISBLANK(RTATimings[[#This Row],[Vehicle No.]]), VLOOKUP(RTATimings[[#This Row],[Rotation Group]], Table9[#All], 4, FALSE), VLOOKUP(RTATimings[[#This Row],[Vehicle No.]], VehLicense,2,FALSE))</f>
        <v>#N/A</v>
      </c>
      <c r="E2666" s="126"/>
      <c r="F2666" s="185" t="e">
        <f>VLOOKUP(RTATimings[[#This Row],[Route Code]], TrueRouteCodes[], 2, FALSE)</f>
        <v>#N/A</v>
      </c>
      <c r="H2666" s="194" t="str">
        <f>REPLACE(SUBSTITUTE(SUBSTITUTE(SUBSTITUTE(SUBSTITUTE(SUBSTITUTE(TRIM(RTATimings[[#This Row],[Dep Txt]]), ": ",":"), "a.m", "AM",1), "p.m", "PM"),"  AM"," AM"),"  PM", " PM"), 9,100,"")</f>
        <v/>
      </c>
      <c r="I2666" s="195" t="e">
        <f>TIMEVALUE(RTATimings[[#This Row],[Dep Tm Txt]])</f>
        <v>#VALUE!</v>
      </c>
      <c r="N26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67" spans="1:14" x14ac:dyDescent="0.35">
      <c r="A2667" s="113"/>
      <c r="B2667" s="119"/>
      <c r="C2667" s="119"/>
      <c r="D2667" s="185" t="e">
        <f>IF(ISBLANK(RTATimings[[#This Row],[Vehicle No.]]), VLOOKUP(RTATimings[[#This Row],[Rotation Group]], Table9[#All], 4, FALSE), VLOOKUP(RTATimings[[#This Row],[Vehicle No.]], VehLicense,2,FALSE))</f>
        <v>#N/A</v>
      </c>
      <c r="E2667" s="126"/>
      <c r="F2667" s="185" t="e">
        <f>VLOOKUP(RTATimings[[#This Row],[Route Code]], TrueRouteCodes[], 2, FALSE)</f>
        <v>#N/A</v>
      </c>
      <c r="H2667" s="194" t="str">
        <f>REPLACE(SUBSTITUTE(SUBSTITUTE(SUBSTITUTE(SUBSTITUTE(SUBSTITUTE(TRIM(RTATimings[[#This Row],[Dep Txt]]), ": ",":"), "a.m", "AM",1), "p.m", "PM"),"  AM"," AM"),"  PM", " PM"), 9,100,"")</f>
        <v/>
      </c>
      <c r="I2667" s="195" t="e">
        <f>TIMEVALUE(RTATimings[[#This Row],[Dep Tm Txt]])</f>
        <v>#VALUE!</v>
      </c>
      <c r="N26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68" spans="1:14" x14ac:dyDescent="0.35">
      <c r="A2668" s="113"/>
      <c r="B2668" s="119"/>
      <c r="C2668" s="119"/>
      <c r="D2668" s="185" t="e">
        <f>IF(ISBLANK(RTATimings[[#This Row],[Vehicle No.]]), VLOOKUP(RTATimings[[#This Row],[Rotation Group]], Table9[#All], 4, FALSE), VLOOKUP(RTATimings[[#This Row],[Vehicle No.]], VehLicense,2,FALSE))</f>
        <v>#N/A</v>
      </c>
      <c r="E2668" s="126"/>
      <c r="F2668" s="185" t="e">
        <f>VLOOKUP(RTATimings[[#This Row],[Route Code]], TrueRouteCodes[], 2, FALSE)</f>
        <v>#N/A</v>
      </c>
      <c r="H2668" s="194" t="str">
        <f>REPLACE(SUBSTITUTE(SUBSTITUTE(SUBSTITUTE(SUBSTITUTE(SUBSTITUTE(TRIM(RTATimings[[#This Row],[Dep Txt]]), ": ",":"), "a.m", "AM",1), "p.m", "PM"),"  AM"," AM"),"  PM", " PM"), 9,100,"")</f>
        <v/>
      </c>
      <c r="I2668" s="195" t="e">
        <f>TIMEVALUE(RTATimings[[#This Row],[Dep Tm Txt]])</f>
        <v>#VALUE!</v>
      </c>
      <c r="N26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69" spans="1:14" x14ac:dyDescent="0.35">
      <c r="A2669" s="113"/>
      <c r="B2669" s="119"/>
      <c r="C2669" s="119"/>
      <c r="D2669" s="185" t="e">
        <f>IF(ISBLANK(RTATimings[[#This Row],[Vehicle No.]]), VLOOKUP(RTATimings[[#This Row],[Rotation Group]], Table9[#All], 4, FALSE), VLOOKUP(RTATimings[[#This Row],[Vehicle No.]], VehLicense,2,FALSE))</f>
        <v>#N/A</v>
      </c>
      <c r="E2669" s="126"/>
      <c r="F2669" s="185" t="e">
        <f>VLOOKUP(RTATimings[[#This Row],[Route Code]], TrueRouteCodes[], 2, FALSE)</f>
        <v>#N/A</v>
      </c>
      <c r="H2669" s="194" t="str">
        <f>REPLACE(SUBSTITUTE(SUBSTITUTE(SUBSTITUTE(SUBSTITUTE(SUBSTITUTE(TRIM(RTATimings[[#This Row],[Dep Txt]]), ": ",":"), "a.m", "AM",1), "p.m", "PM"),"  AM"," AM"),"  PM", " PM"), 9,100,"")</f>
        <v/>
      </c>
      <c r="I2669" s="195" t="e">
        <f>TIMEVALUE(RTATimings[[#This Row],[Dep Tm Txt]])</f>
        <v>#VALUE!</v>
      </c>
      <c r="N26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70" spans="1:14" x14ac:dyDescent="0.35">
      <c r="A2670" s="113"/>
      <c r="B2670" s="119"/>
      <c r="C2670" s="119"/>
      <c r="D2670" s="185" t="e">
        <f>IF(ISBLANK(RTATimings[[#This Row],[Vehicle No.]]), VLOOKUP(RTATimings[[#This Row],[Rotation Group]], Table9[#All], 4, FALSE), VLOOKUP(RTATimings[[#This Row],[Vehicle No.]], VehLicense,2,FALSE))</f>
        <v>#N/A</v>
      </c>
      <c r="E2670" s="126"/>
      <c r="F2670" s="185" t="e">
        <f>VLOOKUP(RTATimings[[#This Row],[Route Code]], TrueRouteCodes[], 2, FALSE)</f>
        <v>#N/A</v>
      </c>
      <c r="H2670" s="194" t="str">
        <f>REPLACE(SUBSTITUTE(SUBSTITUTE(SUBSTITUTE(SUBSTITUTE(SUBSTITUTE(TRIM(RTATimings[[#This Row],[Dep Txt]]), ": ",":"), "a.m", "AM",1), "p.m", "PM"),"  AM"," AM"),"  PM", " PM"), 9,100,"")</f>
        <v/>
      </c>
      <c r="I2670" s="195" t="e">
        <f>TIMEVALUE(RTATimings[[#This Row],[Dep Tm Txt]])</f>
        <v>#VALUE!</v>
      </c>
      <c r="N26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71" spans="1:14" x14ac:dyDescent="0.35">
      <c r="A2671" s="113"/>
      <c r="B2671" s="119"/>
      <c r="C2671" s="119"/>
      <c r="D2671" s="185" t="e">
        <f>IF(ISBLANK(RTATimings[[#This Row],[Vehicle No.]]), VLOOKUP(RTATimings[[#This Row],[Rotation Group]], Table9[#All], 4, FALSE), VLOOKUP(RTATimings[[#This Row],[Vehicle No.]], VehLicense,2,FALSE))</f>
        <v>#N/A</v>
      </c>
      <c r="E2671" s="126"/>
      <c r="F2671" s="185" t="e">
        <f>VLOOKUP(RTATimings[[#This Row],[Route Code]], TrueRouteCodes[], 2, FALSE)</f>
        <v>#N/A</v>
      </c>
      <c r="H2671" s="194" t="str">
        <f>REPLACE(SUBSTITUTE(SUBSTITUTE(SUBSTITUTE(SUBSTITUTE(SUBSTITUTE(TRIM(RTATimings[[#This Row],[Dep Txt]]), ": ",":"), "a.m", "AM",1), "p.m", "PM"),"  AM"," AM"),"  PM", " PM"), 9,100,"")</f>
        <v/>
      </c>
      <c r="I2671" s="195" t="e">
        <f>TIMEVALUE(RTATimings[[#This Row],[Dep Tm Txt]])</f>
        <v>#VALUE!</v>
      </c>
      <c r="N26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72" spans="1:14" x14ac:dyDescent="0.35">
      <c r="A2672" s="113"/>
      <c r="B2672" s="119"/>
      <c r="C2672" s="119"/>
      <c r="D2672" s="185" t="e">
        <f>IF(ISBLANK(RTATimings[[#This Row],[Vehicle No.]]), VLOOKUP(RTATimings[[#This Row],[Rotation Group]], Table9[#All], 4, FALSE), VLOOKUP(RTATimings[[#This Row],[Vehicle No.]], VehLicense,2,FALSE))</f>
        <v>#N/A</v>
      </c>
      <c r="E2672" s="126"/>
      <c r="F2672" s="185" t="e">
        <f>VLOOKUP(RTATimings[[#This Row],[Route Code]], TrueRouteCodes[], 2, FALSE)</f>
        <v>#N/A</v>
      </c>
      <c r="H2672" s="194" t="str">
        <f>REPLACE(SUBSTITUTE(SUBSTITUTE(SUBSTITUTE(SUBSTITUTE(SUBSTITUTE(TRIM(RTATimings[[#This Row],[Dep Txt]]), ": ",":"), "a.m", "AM",1), "p.m", "PM"),"  AM"," AM"),"  PM", " PM"), 9,100,"")</f>
        <v/>
      </c>
      <c r="I2672" s="195" t="e">
        <f>TIMEVALUE(RTATimings[[#This Row],[Dep Tm Txt]])</f>
        <v>#VALUE!</v>
      </c>
      <c r="N26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73" spans="1:14" x14ac:dyDescent="0.35">
      <c r="A2673" s="113"/>
      <c r="B2673" s="119"/>
      <c r="C2673" s="119"/>
      <c r="D2673" s="185" t="e">
        <f>IF(ISBLANK(RTATimings[[#This Row],[Vehicle No.]]), VLOOKUP(RTATimings[[#This Row],[Rotation Group]], Table9[#All], 4, FALSE), VLOOKUP(RTATimings[[#This Row],[Vehicle No.]], VehLicense,2,FALSE))</f>
        <v>#N/A</v>
      </c>
      <c r="E2673" s="126"/>
      <c r="F2673" s="185" t="e">
        <f>VLOOKUP(RTATimings[[#This Row],[Route Code]], TrueRouteCodes[], 2, FALSE)</f>
        <v>#N/A</v>
      </c>
      <c r="H2673" s="194" t="str">
        <f>REPLACE(SUBSTITUTE(SUBSTITUTE(SUBSTITUTE(SUBSTITUTE(SUBSTITUTE(TRIM(RTATimings[[#This Row],[Dep Txt]]), ": ",":"), "a.m", "AM",1), "p.m", "PM"),"  AM"," AM"),"  PM", " PM"), 9,100,"")</f>
        <v/>
      </c>
      <c r="I2673" s="195" t="e">
        <f>TIMEVALUE(RTATimings[[#This Row],[Dep Tm Txt]])</f>
        <v>#VALUE!</v>
      </c>
      <c r="N26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74" spans="1:14" x14ac:dyDescent="0.35">
      <c r="A2674" s="113"/>
      <c r="B2674" s="119"/>
      <c r="C2674" s="119"/>
      <c r="D2674" s="185" t="e">
        <f>IF(ISBLANK(RTATimings[[#This Row],[Vehicle No.]]), VLOOKUP(RTATimings[[#This Row],[Rotation Group]], Table9[#All], 4, FALSE), VLOOKUP(RTATimings[[#This Row],[Vehicle No.]], VehLicense,2,FALSE))</f>
        <v>#N/A</v>
      </c>
      <c r="E2674" s="126"/>
      <c r="F2674" s="185" t="e">
        <f>VLOOKUP(RTATimings[[#This Row],[Route Code]], TrueRouteCodes[], 2, FALSE)</f>
        <v>#N/A</v>
      </c>
      <c r="H2674" s="194" t="str">
        <f>REPLACE(SUBSTITUTE(SUBSTITUTE(SUBSTITUTE(SUBSTITUTE(SUBSTITUTE(TRIM(RTATimings[[#This Row],[Dep Txt]]), ": ",":"), "a.m", "AM",1), "p.m", "PM"),"  AM"," AM"),"  PM", " PM"), 9,100,"")</f>
        <v/>
      </c>
      <c r="I2674" s="195" t="e">
        <f>TIMEVALUE(RTATimings[[#This Row],[Dep Tm Txt]])</f>
        <v>#VALUE!</v>
      </c>
      <c r="N26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75" spans="1:14" x14ac:dyDescent="0.35">
      <c r="A2675" s="113"/>
      <c r="B2675" s="119"/>
      <c r="C2675" s="119"/>
      <c r="D2675" s="185" t="e">
        <f>IF(ISBLANK(RTATimings[[#This Row],[Vehicle No.]]), VLOOKUP(RTATimings[[#This Row],[Rotation Group]], Table9[#All], 4, FALSE), VLOOKUP(RTATimings[[#This Row],[Vehicle No.]], VehLicense,2,FALSE))</f>
        <v>#N/A</v>
      </c>
      <c r="E2675" s="126"/>
      <c r="F2675" s="185" t="e">
        <f>VLOOKUP(RTATimings[[#This Row],[Route Code]], TrueRouteCodes[], 2, FALSE)</f>
        <v>#N/A</v>
      </c>
      <c r="H2675" s="194" t="str">
        <f>REPLACE(SUBSTITUTE(SUBSTITUTE(SUBSTITUTE(SUBSTITUTE(SUBSTITUTE(TRIM(RTATimings[[#This Row],[Dep Txt]]), ": ",":"), "a.m", "AM",1), "p.m", "PM"),"  AM"," AM"),"  PM", " PM"), 9,100,"")</f>
        <v/>
      </c>
      <c r="I2675" s="195" t="e">
        <f>TIMEVALUE(RTATimings[[#This Row],[Dep Tm Txt]])</f>
        <v>#VALUE!</v>
      </c>
      <c r="N26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76" spans="1:14" x14ac:dyDescent="0.35">
      <c r="A2676" s="113"/>
      <c r="B2676" s="119"/>
      <c r="C2676" s="119"/>
      <c r="D2676" s="185" t="e">
        <f>IF(ISBLANK(RTATimings[[#This Row],[Vehicle No.]]), VLOOKUP(RTATimings[[#This Row],[Rotation Group]], Table9[#All], 4, FALSE), VLOOKUP(RTATimings[[#This Row],[Vehicle No.]], VehLicense,2,FALSE))</f>
        <v>#N/A</v>
      </c>
      <c r="E2676" s="126"/>
      <c r="F2676" s="185" t="e">
        <f>VLOOKUP(RTATimings[[#This Row],[Route Code]], TrueRouteCodes[], 2, FALSE)</f>
        <v>#N/A</v>
      </c>
      <c r="H2676" s="194" t="str">
        <f>REPLACE(SUBSTITUTE(SUBSTITUTE(SUBSTITUTE(SUBSTITUTE(SUBSTITUTE(TRIM(RTATimings[[#This Row],[Dep Txt]]), ": ",":"), "a.m", "AM",1), "p.m", "PM"),"  AM"," AM"),"  PM", " PM"), 9,100,"")</f>
        <v/>
      </c>
      <c r="I2676" s="195" t="e">
        <f>TIMEVALUE(RTATimings[[#This Row],[Dep Tm Txt]])</f>
        <v>#VALUE!</v>
      </c>
      <c r="N26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77" spans="1:14" x14ac:dyDescent="0.35">
      <c r="A2677" s="113"/>
      <c r="B2677" s="119"/>
      <c r="C2677" s="119"/>
      <c r="D2677" s="185" t="e">
        <f>IF(ISBLANK(RTATimings[[#This Row],[Vehicle No.]]), VLOOKUP(RTATimings[[#This Row],[Rotation Group]], Table9[#All], 4, FALSE), VLOOKUP(RTATimings[[#This Row],[Vehicle No.]], VehLicense,2,FALSE))</f>
        <v>#N/A</v>
      </c>
      <c r="E2677" s="126"/>
      <c r="F2677" s="185" t="e">
        <f>VLOOKUP(RTATimings[[#This Row],[Route Code]], TrueRouteCodes[], 2, FALSE)</f>
        <v>#N/A</v>
      </c>
      <c r="H2677" s="194" t="str">
        <f>REPLACE(SUBSTITUTE(SUBSTITUTE(SUBSTITUTE(SUBSTITUTE(SUBSTITUTE(TRIM(RTATimings[[#This Row],[Dep Txt]]), ": ",":"), "a.m", "AM",1), "p.m", "PM"),"  AM"," AM"),"  PM", " PM"), 9,100,"")</f>
        <v/>
      </c>
      <c r="I2677" s="195" t="e">
        <f>TIMEVALUE(RTATimings[[#This Row],[Dep Tm Txt]])</f>
        <v>#VALUE!</v>
      </c>
      <c r="N26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78" spans="1:14" x14ac:dyDescent="0.35">
      <c r="A2678" s="113"/>
      <c r="B2678" s="119"/>
      <c r="C2678" s="119"/>
      <c r="D2678" s="185" t="e">
        <f>IF(ISBLANK(RTATimings[[#This Row],[Vehicle No.]]), VLOOKUP(RTATimings[[#This Row],[Rotation Group]], Table9[#All], 4, FALSE), VLOOKUP(RTATimings[[#This Row],[Vehicle No.]], VehLicense,2,FALSE))</f>
        <v>#N/A</v>
      </c>
      <c r="E2678" s="126"/>
      <c r="F2678" s="185" t="e">
        <f>VLOOKUP(RTATimings[[#This Row],[Route Code]], TrueRouteCodes[], 2, FALSE)</f>
        <v>#N/A</v>
      </c>
      <c r="H2678" s="194" t="str">
        <f>REPLACE(SUBSTITUTE(SUBSTITUTE(SUBSTITUTE(SUBSTITUTE(SUBSTITUTE(TRIM(RTATimings[[#This Row],[Dep Txt]]), ": ",":"), "a.m", "AM",1), "p.m", "PM"),"  AM"," AM"),"  PM", " PM"), 9,100,"")</f>
        <v/>
      </c>
      <c r="I2678" s="195" t="e">
        <f>TIMEVALUE(RTATimings[[#This Row],[Dep Tm Txt]])</f>
        <v>#VALUE!</v>
      </c>
      <c r="N26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79" spans="1:14" x14ac:dyDescent="0.35">
      <c r="A2679" s="113"/>
      <c r="B2679" s="119"/>
      <c r="C2679" s="119"/>
      <c r="D2679" s="185" t="e">
        <f>IF(ISBLANK(RTATimings[[#This Row],[Vehicle No.]]), VLOOKUP(RTATimings[[#This Row],[Rotation Group]], Table9[#All], 4, FALSE), VLOOKUP(RTATimings[[#This Row],[Vehicle No.]], VehLicense,2,FALSE))</f>
        <v>#N/A</v>
      </c>
      <c r="E2679" s="126"/>
      <c r="F2679" s="185" t="e">
        <f>VLOOKUP(RTATimings[[#This Row],[Route Code]], TrueRouteCodes[], 2, FALSE)</f>
        <v>#N/A</v>
      </c>
      <c r="H2679" s="194" t="str">
        <f>REPLACE(SUBSTITUTE(SUBSTITUTE(SUBSTITUTE(SUBSTITUTE(SUBSTITUTE(TRIM(RTATimings[[#This Row],[Dep Txt]]), ": ",":"), "a.m", "AM",1), "p.m", "PM"),"  AM"," AM"),"  PM", " PM"), 9,100,"")</f>
        <v/>
      </c>
      <c r="I2679" s="195" t="e">
        <f>TIMEVALUE(RTATimings[[#This Row],[Dep Tm Txt]])</f>
        <v>#VALUE!</v>
      </c>
      <c r="N26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80" spans="1:14" x14ac:dyDescent="0.35">
      <c r="A2680" s="113"/>
      <c r="B2680" s="119"/>
      <c r="C2680" s="119"/>
      <c r="D2680" s="185" t="e">
        <f>IF(ISBLANK(RTATimings[[#This Row],[Vehicle No.]]), VLOOKUP(RTATimings[[#This Row],[Rotation Group]], Table9[#All], 4, FALSE), VLOOKUP(RTATimings[[#This Row],[Vehicle No.]], VehLicense,2,FALSE))</f>
        <v>#N/A</v>
      </c>
      <c r="E2680" s="126"/>
      <c r="F2680" s="185" t="e">
        <f>VLOOKUP(RTATimings[[#This Row],[Route Code]], TrueRouteCodes[], 2, FALSE)</f>
        <v>#N/A</v>
      </c>
      <c r="H2680" s="194" t="str">
        <f>REPLACE(SUBSTITUTE(SUBSTITUTE(SUBSTITUTE(SUBSTITUTE(SUBSTITUTE(TRIM(RTATimings[[#This Row],[Dep Txt]]), ": ",":"), "a.m", "AM",1), "p.m", "PM"),"  AM"," AM"),"  PM", " PM"), 9,100,"")</f>
        <v/>
      </c>
      <c r="I2680" s="195" t="e">
        <f>TIMEVALUE(RTATimings[[#This Row],[Dep Tm Txt]])</f>
        <v>#VALUE!</v>
      </c>
      <c r="N26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81" spans="1:14" x14ac:dyDescent="0.35">
      <c r="A2681" s="113"/>
      <c r="B2681" s="119"/>
      <c r="C2681" s="119"/>
      <c r="D2681" s="185" t="e">
        <f>IF(ISBLANK(RTATimings[[#This Row],[Vehicle No.]]), VLOOKUP(RTATimings[[#This Row],[Rotation Group]], Table9[#All], 4, FALSE), VLOOKUP(RTATimings[[#This Row],[Vehicle No.]], VehLicense,2,FALSE))</f>
        <v>#N/A</v>
      </c>
      <c r="E2681" s="126"/>
      <c r="F2681" s="185" t="e">
        <f>VLOOKUP(RTATimings[[#This Row],[Route Code]], TrueRouteCodes[], 2, FALSE)</f>
        <v>#N/A</v>
      </c>
      <c r="H2681" s="194" t="str">
        <f>REPLACE(SUBSTITUTE(SUBSTITUTE(SUBSTITUTE(SUBSTITUTE(SUBSTITUTE(TRIM(RTATimings[[#This Row],[Dep Txt]]), ": ",":"), "a.m", "AM",1), "p.m", "PM"),"  AM"," AM"),"  PM", " PM"), 9,100,"")</f>
        <v/>
      </c>
      <c r="I2681" s="195" t="e">
        <f>TIMEVALUE(RTATimings[[#This Row],[Dep Tm Txt]])</f>
        <v>#VALUE!</v>
      </c>
      <c r="N26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82" spans="1:14" x14ac:dyDescent="0.35">
      <c r="A2682" s="113"/>
      <c r="B2682" s="119"/>
      <c r="C2682" s="119"/>
      <c r="D2682" s="185" t="e">
        <f>IF(ISBLANK(RTATimings[[#This Row],[Vehicle No.]]), VLOOKUP(RTATimings[[#This Row],[Rotation Group]], Table9[#All], 4, FALSE), VLOOKUP(RTATimings[[#This Row],[Vehicle No.]], VehLicense,2,FALSE))</f>
        <v>#N/A</v>
      </c>
      <c r="E2682" s="126"/>
      <c r="F2682" s="185" t="e">
        <f>VLOOKUP(RTATimings[[#This Row],[Route Code]], TrueRouteCodes[], 2, FALSE)</f>
        <v>#N/A</v>
      </c>
      <c r="H2682" s="194" t="str">
        <f>REPLACE(SUBSTITUTE(SUBSTITUTE(SUBSTITUTE(SUBSTITUTE(SUBSTITUTE(TRIM(RTATimings[[#This Row],[Dep Txt]]), ": ",":"), "a.m", "AM",1), "p.m", "PM"),"  AM"," AM"),"  PM", " PM"), 9,100,"")</f>
        <v/>
      </c>
      <c r="I2682" s="195" t="e">
        <f>TIMEVALUE(RTATimings[[#This Row],[Dep Tm Txt]])</f>
        <v>#VALUE!</v>
      </c>
      <c r="N26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83" spans="1:14" x14ac:dyDescent="0.35">
      <c r="A2683" s="113"/>
      <c r="B2683" s="119"/>
      <c r="C2683" s="119"/>
      <c r="D2683" s="185" t="e">
        <f>IF(ISBLANK(RTATimings[[#This Row],[Vehicle No.]]), VLOOKUP(RTATimings[[#This Row],[Rotation Group]], Table9[#All], 4, FALSE), VLOOKUP(RTATimings[[#This Row],[Vehicle No.]], VehLicense,2,FALSE))</f>
        <v>#N/A</v>
      </c>
      <c r="E2683" s="126"/>
      <c r="F2683" s="185" t="e">
        <f>VLOOKUP(RTATimings[[#This Row],[Route Code]], TrueRouteCodes[], 2, FALSE)</f>
        <v>#N/A</v>
      </c>
      <c r="H2683" s="194" t="str">
        <f>REPLACE(SUBSTITUTE(SUBSTITUTE(SUBSTITUTE(SUBSTITUTE(SUBSTITUTE(TRIM(RTATimings[[#This Row],[Dep Txt]]), ": ",":"), "a.m", "AM",1), "p.m", "PM"),"  AM"," AM"),"  PM", " PM"), 9,100,"")</f>
        <v/>
      </c>
      <c r="I2683" s="195" t="e">
        <f>TIMEVALUE(RTATimings[[#This Row],[Dep Tm Txt]])</f>
        <v>#VALUE!</v>
      </c>
      <c r="N26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84" spans="1:14" x14ac:dyDescent="0.35">
      <c r="A2684" s="113"/>
      <c r="B2684" s="119"/>
      <c r="C2684" s="119"/>
      <c r="D2684" s="185" t="e">
        <f>IF(ISBLANK(RTATimings[[#This Row],[Vehicle No.]]), VLOOKUP(RTATimings[[#This Row],[Rotation Group]], Table9[#All], 4, FALSE), VLOOKUP(RTATimings[[#This Row],[Vehicle No.]], VehLicense,2,FALSE))</f>
        <v>#N/A</v>
      </c>
      <c r="E2684" s="126"/>
      <c r="F2684" s="185" t="e">
        <f>VLOOKUP(RTATimings[[#This Row],[Route Code]], TrueRouteCodes[], 2, FALSE)</f>
        <v>#N/A</v>
      </c>
      <c r="H2684" s="194" t="str">
        <f>REPLACE(SUBSTITUTE(SUBSTITUTE(SUBSTITUTE(SUBSTITUTE(SUBSTITUTE(TRIM(RTATimings[[#This Row],[Dep Txt]]), ": ",":"), "a.m", "AM",1), "p.m", "PM"),"  AM"," AM"),"  PM", " PM"), 9,100,"")</f>
        <v/>
      </c>
      <c r="I2684" s="195" t="e">
        <f>TIMEVALUE(RTATimings[[#This Row],[Dep Tm Txt]])</f>
        <v>#VALUE!</v>
      </c>
      <c r="N26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85" spans="1:14" x14ac:dyDescent="0.35">
      <c r="A2685" s="113"/>
      <c r="B2685" s="119"/>
      <c r="C2685" s="119"/>
      <c r="D2685" s="185" t="e">
        <f>IF(ISBLANK(RTATimings[[#This Row],[Vehicle No.]]), VLOOKUP(RTATimings[[#This Row],[Rotation Group]], Table9[#All], 4, FALSE), VLOOKUP(RTATimings[[#This Row],[Vehicle No.]], VehLicense,2,FALSE))</f>
        <v>#N/A</v>
      </c>
      <c r="E2685" s="126"/>
      <c r="F2685" s="185" t="e">
        <f>VLOOKUP(RTATimings[[#This Row],[Route Code]], TrueRouteCodes[], 2, FALSE)</f>
        <v>#N/A</v>
      </c>
      <c r="H2685" s="194" t="str">
        <f>REPLACE(SUBSTITUTE(SUBSTITUTE(SUBSTITUTE(SUBSTITUTE(SUBSTITUTE(TRIM(RTATimings[[#This Row],[Dep Txt]]), ": ",":"), "a.m", "AM",1), "p.m", "PM"),"  AM"," AM"),"  PM", " PM"), 9,100,"")</f>
        <v/>
      </c>
      <c r="I2685" s="195" t="e">
        <f>TIMEVALUE(RTATimings[[#This Row],[Dep Tm Txt]])</f>
        <v>#VALUE!</v>
      </c>
      <c r="N26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86" spans="1:14" x14ac:dyDescent="0.35">
      <c r="A2686" s="113"/>
      <c r="B2686" s="119"/>
      <c r="C2686" s="119"/>
      <c r="D2686" s="185" t="e">
        <f>IF(ISBLANK(RTATimings[[#This Row],[Vehicle No.]]), VLOOKUP(RTATimings[[#This Row],[Rotation Group]], Table9[#All], 4, FALSE), VLOOKUP(RTATimings[[#This Row],[Vehicle No.]], VehLicense,2,FALSE))</f>
        <v>#N/A</v>
      </c>
      <c r="E2686" s="126"/>
      <c r="F2686" s="185" t="e">
        <f>VLOOKUP(RTATimings[[#This Row],[Route Code]], TrueRouteCodes[], 2, FALSE)</f>
        <v>#N/A</v>
      </c>
      <c r="H2686" s="194" t="str">
        <f>REPLACE(SUBSTITUTE(SUBSTITUTE(SUBSTITUTE(SUBSTITUTE(SUBSTITUTE(TRIM(RTATimings[[#This Row],[Dep Txt]]), ": ",":"), "a.m", "AM",1), "p.m", "PM"),"  AM"," AM"),"  PM", " PM"), 9,100,"")</f>
        <v/>
      </c>
      <c r="I2686" s="195" t="e">
        <f>TIMEVALUE(RTATimings[[#This Row],[Dep Tm Txt]])</f>
        <v>#VALUE!</v>
      </c>
      <c r="N26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87" spans="1:14" x14ac:dyDescent="0.35">
      <c r="A2687" s="113"/>
      <c r="B2687" s="119"/>
      <c r="C2687" s="119"/>
      <c r="D2687" s="185" t="e">
        <f>IF(ISBLANK(RTATimings[[#This Row],[Vehicle No.]]), VLOOKUP(RTATimings[[#This Row],[Rotation Group]], Table9[#All], 4, FALSE), VLOOKUP(RTATimings[[#This Row],[Vehicle No.]], VehLicense,2,FALSE))</f>
        <v>#N/A</v>
      </c>
      <c r="E2687" s="126"/>
      <c r="F2687" s="185" t="e">
        <f>VLOOKUP(RTATimings[[#This Row],[Route Code]], TrueRouteCodes[], 2, FALSE)</f>
        <v>#N/A</v>
      </c>
      <c r="H2687" s="194" t="str">
        <f>REPLACE(SUBSTITUTE(SUBSTITUTE(SUBSTITUTE(SUBSTITUTE(SUBSTITUTE(TRIM(RTATimings[[#This Row],[Dep Txt]]), ": ",":"), "a.m", "AM",1), "p.m", "PM"),"  AM"," AM"),"  PM", " PM"), 9,100,"")</f>
        <v/>
      </c>
      <c r="I2687" s="195" t="e">
        <f>TIMEVALUE(RTATimings[[#This Row],[Dep Tm Txt]])</f>
        <v>#VALUE!</v>
      </c>
      <c r="N26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88" spans="1:14" x14ac:dyDescent="0.35">
      <c r="A2688" s="113"/>
      <c r="B2688" s="119"/>
      <c r="C2688" s="119"/>
      <c r="D2688" s="185" t="e">
        <f>IF(ISBLANK(RTATimings[[#This Row],[Vehicle No.]]), VLOOKUP(RTATimings[[#This Row],[Rotation Group]], Table9[#All], 4, FALSE), VLOOKUP(RTATimings[[#This Row],[Vehicle No.]], VehLicense,2,FALSE))</f>
        <v>#N/A</v>
      </c>
      <c r="E2688" s="126"/>
      <c r="F2688" s="185" t="e">
        <f>VLOOKUP(RTATimings[[#This Row],[Route Code]], TrueRouteCodes[], 2, FALSE)</f>
        <v>#N/A</v>
      </c>
      <c r="H2688" s="194" t="str">
        <f>REPLACE(SUBSTITUTE(SUBSTITUTE(SUBSTITUTE(SUBSTITUTE(SUBSTITUTE(TRIM(RTATimings[[#This Row],[Dep Txt]]), ": ",":"), "a.m", "AM",1), "p.m", "PM"),"  AM"," AM"),"  PM", " PM"), 9,100,"")</f>
        <v/>
      </c>
      <c r="I2688" s="195" t="e">
        <f>TIMEVALUE(RTATimings[[#This Row],[Dep Tm Txt]])</f>
        <v>#VALUE!</v>
      </c>
      <c r="N26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89" spans="1:14" x14ac:dyDescent="0.35">
      <c r="A2689" s="113"/>
      <c r="B2689" s="119"/>
      <c r="C2689" s="119"/>
      <c r="D2689" s="185" t="e">
        <f>IF(ISBLANK(RTATimings[[#This Row],[Vehicle No.]]), VLOOKUP(RTATimings[[#This Row],[Rotation Group]], Table9[#All], 4, FALSE), VLOOKUP(RTATimings[[#This Row],[Vehicle No.]], VehLicense,2,FALSE))</f>
        <v>#N/A</v>
      </c>
      <c r="E2689" s="126"/>
      <c r="F2689" s="185" t="e">
        <f>VLOOKUP(RTATimings[[#This Row],[Route Code]], TrueRouteCodes[], 2, FALSE)</f>
        <v>#N/A</v>
      </c>
      <c r="H2689" s="194" t="str">
        <f>REPLACE(SUBSTITUTE(SUBSTITUTE(SUBSTITUTE(SUBSTITUTE(SUBSTITUTE(TRIM(RTATimings[[#This Row],[Dep Txt]]), ": ",":"), "a.m", "AM",1), "p.m", "PM"),"  AM"," AM"),"  PM", " PM"), 9,100,"")</f>
        <v/>
      </c>
      <c r="I2689" s="195" t="e">
        <f>TIMEVALUE(RTATimings[[#This Row],[Dep Tm Txt]])</f>
        <v>#VALUE!</v>
      </c>
      <c r="N26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90" spans="1:14" x14ac:dyDescent="0.35">
      <c r="A2690" s="113"/>
      <c r="B2690" s="119"/>
      <c r="C2690" s="119"/>
      <c r="D2690" s="185" t="e">
        <f>IF(ISBLANK(RTATimings[[#This Row],[Vehicle No.]]), VLOOKUP(RTATimings[[#This Row],[Rotation Group]], Table9[#All], 4, FALSE), VLOOKUP(RTATimings[[#This Row],[Vehicle No.]], VehLicense,2,FALSE))</f>
        <v>#N/A</v>
      </c>
      <c r="E2690" s="126"/>
      <c r="F2690" s="185" t="e">
        <f>VLOOKUP(RTATimings[[#This Row],[Route Code]], TrueRouteCodes[], 2, FALSE)</f>
        <v>#N/A</v>
      </c>
      <c r="H2690" s="194" t="str">
        <f>REPLACE(SUBSTITUTE(SUBSTITUTE(SUBSTITUTE(SUBSTITUTE(SUBSTITUTE(TRIM(RTATimings[[#This Row],[Dep Txt]]), ": ",":"), "a.m", "AM",1), "p.m", "PM"),"  AM"," AM"),"  PM", " PM"), 9,100,"")</f>
        <v/>
      </c>
      <c r="I2690" s="195" t="e">
        <f>TIMEVALUE(RTATimings[[#This Row],[Dep Tm Txt]])</f>
        <v>#VALUE!</v>
      </c>
      <c r="N26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91" spans="1:14" x14ac:dyDescent="0.35">
      <c r="A2691" s="113"/>
      <c r="B2691" s="119"/>
      <c r="C2691" s="119"/>
      <c r="D2691" s="185" t="e">
        <f>IF(ISBLANK(RTATimings[[#This Row],[Vehicle No.]]), VLOOKUP(RTATimings[[#This Row],[Rotation Group]], Table9[#All], 4, FALSE), VLOOKUP(RTATimings[[#This Row],[Vehicle No.]], VehLicense,2,FALSE))</f>
        <v>#N/A</v>
      </c>
      <c r="E2691" s="126"/>
      <c r="F2691" s="185" t="e">
        <f>VLOOKUP(RTATimings[[#This Row],[Route Code]], TrueRouteCodes[], 2, FALSE)</f>
        <v>#N/A</v>
      </c>
      <c r="H2691" s="194" t="str">
        <f>REPLACE(SUBSTITUTE(SUBSTITUTE(SUBSTITUTE(SUBSTITUTE(SUBSTITUTE(TRIM(RTATimings[[#This Row],[Dep Txt]]), ": ",":"), "a.m", "AM",1), "p.m", "PM"),"  AM"," AM"),"  PM", " PM"), 9,100,"")</f>
        <v/>
      </c>
      <c r="I2691" s="195" t="e">
        <f>TIMEVALUE(RTATimings[[#This Row],[Dep Tm Txt]])</f>
        <v>#VALUE!</v>
      </c>
      <c r="N26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92" spans="1:14" x14ac:dyDescent="0.35">
      <c r="A2692" s="113"/>
      <c r="B2692" s="119"/>
      <c r="C2692" s="119"/>
      <c r="D2692" s="185" t="e">
        <f>IF(ISBLANK(RTATimings[[#This Row],[Vehicle No.]]), VLOOKUP(RTATimings[[#This Row],[Rotation Group]], Table9[#All], 4, FALSE), VLOOKUP(RTATimings[[#This Row],[Vehicle No.]], VehLicense,2,FALSE))</f>
        <v>#N/A</v>
      </c>
      <c r="E2692" s="126"/>
      <c r="F2692" s="185" t="e">
        <f>VLOOKUP(RTATimings[[#This Row],[Route Code]], TrueRouteCodes[], 2, FALSE)</f>
        <v>#N/A</v>
      </c>
      <c r="H2692" s="194" t="str">
        <f>REPLACE(SUBSTITUTE(SUBSTITUTE(SUBSTITUTE(SUBSTITUTE(SUBSTITUTE(TRIM(RTATimings[[#This Row],[Dep Txt]]), ": ",":"), "a.m", "AM",1), "p.m", "PM"),"  AM"," AM"),"  PM", " PM"), 9,100,"")</f>
        <v/>
      </c>
      <c r="I2692" s="195" t="e">
        <f>TIMEVALUE(RTATimings[[#This Row],[Dep Tm Txt]])</f>
        <v>#VALUE!</v>
      </c>
      <c r="N26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93" spans="1:14" x14ac:dyDescent="0.35">
      <c r="A2693" s="113"/>
      <c r="B2693" s="119"/>
      <c r="C2693" s="119"/>
      <c r="D2693" s="185" t="e">
        <f>IF(ISBLANK(RTATimings[[#This Row],[Vehicle No.]]), VLOOKUP(RTATimings[[#This Row],[Rotation Group]], Table9[#All], 4, FALSE), VLOOKUP(RTATimings[[#This Row],[Vehicle No.]], VehLicense,2,FALSE))</f>
        <v>#N/A</v>
      </c>
      <c r="E2693" s="126"/>
      <c r="F2693" s="185" t="e">
        <f>VLOOKUP(RTATimings[[#This Row],[Route Code]], TrueRouteCodes[], 2, FALSE)</f>
        <v>#N/A</v>
      </c>
      <c r="H2693" s="194" t="str">
        <f>REPLACE(SUBSTITUTE(SUBSTITUTE(SUBSTITUTE(SUBSTITUTE(SUBSTITUTE(TRIM(RTATimings[[#This Row],[Dep Txt]]), ": ",":"), "a.m", "AM",1), "p.m", "PM"),"  AM"," AM"),"  PM", " PM"), 9,100,"")</f>
        <v/>
      </c>
      <c r="I2693" s="195" t="e">
        <f>TIMEVALUE(RTATimings[[#This Row],[Dep Tm Txt]])</f>
        <v>#VALUE!</v>
      </c>
      <c r="N26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94" spans="1:14" x14ac:dyDescent="0.35">
      <c r="A2694" s="113"/>
      <c r="B2694" s="119"/>
      <c r="C2694" s="119"/>
      <c r="D2694" s="185" t="e">
        <f>IF(ISBLANK(RTATimings[[#This Row],[Vehicle No.]]), VLOOKUP(RTATimings[[#This Row],[Rotation Group]], Table9[#All], 4, FALSE), VLOOKUP(RTATimings[[#This Row],[Vehicle No.]], VehLicense,2,FALSE))</f>
        <v>#N/A</v>
      </c>
      <c r="E2694" s="126"/>
      <c r="F2694" s="185" t="e">
        <f>VLOOKUP(RTATimings[[#This Row],[Route Code]], TrueRouteCodes[], 2, FALSE)</f>
        <v>#N/A</v>
      </c>
      <c r="H2694" s="194" t="str">
        <f>REPLACE(SUBSTITUTE(SUBSTITUTE(SUBSTITUTE(SUBSTITUTE(SUBSTITUTE(TRIM(RTATimings[[#This Row],[Dep Txt]]), ": ",":"), "a.m", "AM",1), "p.m", "PM"),"  AM"," AM"),"  PM", " PM"), 9,100,"")</f>
        <v/>
      </c>
      <c r="I2694" s="195" t="e">
        <f>TIMEVALUE(RTATimings[[#This Row],[Dep Tm Txt]])</f>
        <v>#VALUE!</v>
      </c>
      <c r="N26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95" spans="1:14" x14ac:dyDescent="0.35">
      <c r="A2695" s="113"/>
      <c r="B2695" s="119"/>
      <c r="C2695" s="119"/>
      <c r="D2695" s="185" t="e">
        <f>IF(ISBLANK(RTATimings[[#This Row],[Vehicle No.]]), VLOOKUP(RTATimings[[#This Row],[Rotation Group]], Table9[#All], 4, FALSE), VLOOKUP(RTATimings[[#This Row],[Vehicle No.]], VehLicense,2,FALSE))</f>
        <v>#N/A</v>
      </c>
      <c r="E2695" s="126"/>
      <c r="F2695" s="185" t="e">
        <f>VLOOKUP(RTATimings[[#This Row],[Route Code]], TrueRouteCodes[], 2, FALSE)</f>
        <v>#N/A</v>
      </c>
      <c r="H2695" s="194" t="str">
        <f>REPLACE(SUBSTITUTE(SUBSTITUTE(SUBSTITUTE(SUBSTITUTE(SUBSTITUTE(TRIM(RTATimings[[#This Row],[Dep Txt]]), ": ",":"), "a.m", "AM",1), "p.m", "PM"),"  AM"," AM"),"  PM", " PM"), 9,100,"")</f>
        <v/>
      </c>
      <c r="I2695" s="195" t="e">
        <f>TIMEVALUE(RTATimings[[#This Row],[Dep Tm Txt]])</f>
        <v>#VALUE!</v>
      </c>
      <c r="N26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96" spans="1:14" x14ac:dyDescent="0.35">
      <c r="A2696" s="113"/>
      <c r="B2696" s="119"/>
      <c r="C2696" s="119"/>
      <c r="D2696" s="185" t="e">
        <f>IF(ISBLANK(RTATimings[[#This Row],[Vehicle No.]]), VLOOKUP(RTATimings[[#This Row],[Rotation Group]], Table9[#All], 4, FALSE), VLOOKUP(RTATimings[[#This Row],[Vehicle No.]], VehLicense,2,FALSE))</f>
        <v>#N/A</v>
      </c>
      <c r="E2696" s="126"/>
      <c r="F2696" s="185" t="e">
        <f>VLOOKUP(RTATimings[[#This Row],[Route Code]], TrueRouteCodes[], 2, FALSE)</f>
        <v>#N/A</v>
      </c>
      <c r="H2696" s="194" t="str">
        <f>REPLACE(SUBSTITUTE(SUBSTITUTE(SUBSTITUTE(SUBSTITUTE(SUBSTITUTE(TRIM(RTATimings[[#This Row],[Dep Txt]]), ": ",":"), "a.m", "AM",1), "p.m", "PM"),"  AM"," AM"),"  PM", " PM"), 9,100,"")</f>
        <v/>
      </c>
      <c r="I2696" s="195" t="e">
        <f>TIMEVALUE(RTATimings[[#This Row],[Dep Tm Txt]])</f>
        <v>#VALUE!</v>
      </c>
      <c r="N26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97" spans="1:14" x14ac:dyDescent="0.35">
      <c r="A2697" s="113"/>
      <c r="B2697" s="119"/>
      <c r="C2697" s="119"/>
      <c r="D2697" s="185" t="e">
        <f>IF(ISBLANK(RTATimings[[#This Row],[Vehicle No.]]), VLOOKUP(RTATimings[[#This Row],[Rotation Group]], Table9[#All], 4, FALSE), VLOOKUP(RTATimings[[#This Row],[Vehicle No.]], VehLicense,2,FALSE))</f>
        <v>#N/A</v>
      </c>
      <c r="E2697" s="126"/>
      <c r="F2697" s="185" t="e">
        <f>VLOOKUP(RTATimings[[#This Row],[Route Code]], TrueRouteCodes[], 2, FALSE)</f>
        <v>#N/A</v>
      </c>
      <c r="H2697" s="194" t="str">
        <f>REPLACE(SUBSTITUTE(SUBSTITUTE(SUBSTITUTE(SUBSTITUTE(SUBSTITUTE(TRIM(RTATimings[[#This Row],[Dep Txt]]), ": ",":"), "a.m", "AM",1), "p.m", "PM"),"  AM"," AM"),"  PM", " PM"), 9,100,"")</f>
        <v/>
      </c>
      <c r="I2697" s="195" t="e">
        <f>TIMEVALUE(RTATimings[[#This Row],[Dep Tm Txt]])</f>
        <v>#VALUE!</v>
      </c>
      <c r="N26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98" spans="1:14" x14ac:dyDescent="0.35">
      <c r="A2698" s="113"/>
      <c r="B2698" s="119"/>
      <c r="C2698" s="119"/>
      <c r="D2698" s="185" t="e">
        <f>IF(ISBLANK(RTATimings[[#This Row],[Vehicle No.]]), VLOOKUP(RTATimings[[#This Row],[Rotation Group]], Table9[#All], 4, FALSE), VLOOKUP(RTATimings[[#This Row],[Vehicle No.]], VehLicense,2,FALSE))</f>
        <v>#N/A</v>
      </c>
      <c r="E2698" s="126"/>
      <c r="F2698" s="185" t="e">
        <f>VLOOKUP(RTATimings[[#This Row],[Route Code]], TrueRouteCodes[], 2, FALSE)</f>
        <v>#N/A</v>
      </c>
      <c r="H2698" s="194" t="str">
        <f>REPLACE(SUBSTITUTE(SUBSTITUTE(SUBSTITUTE(SUBSTITUTE(SUBSTITUTE(TRIM(RTATimings[[#This Row],[Dep Txt]]), ": ",":"), "a.m", "AM",1), "p.m", "PM"),"  AM"," AM"),"  PM", " PM"), 9,100,"")</f>
        <v/>
      </c>
      <c r="I2698" s="195" t="e">
        <f>TIMEVALUE(RTATimings[[#This Row],[Dep Tm Txt]])</f>
        <v>#VALUE!</v>
      </c>
      <c r="N26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699" spans="1:14" x14ac:dyDescent="0.35">
      <c r="A2699" s="113"/>
      <c r="B2699" s="119"/>
      <c r="C2699" s="119"/>
      <c r="D2699" s="185" t="e">
        <f>IF(ISBLANK(RTATimings[[#This Row],[Vehicle No.]]), VLOOKUP(RTATimings[[#This Row],[Rotation Group]], Table9[#All], 4, FALSE), VLOOKUP(RTATimings[[#This Row],[Vehicle No.]], VehLicense,2,FALSE))</f>
        <v>#N/A</v>
      </c>
      <c r="E2699" s="126"/>
      <c r="F2699" s="185" t="e">
        <f>VLOOKUP(RTATimings[[#This Row],[Route Code]], TrueRouteCodes[], 2, FALSE)</f>
        <v>#N/A</v>
      </c>
      <c r="H2699" s="194" t="str">
        <f>REPLACE(SUBSTITUTE(SUBSTITUTE(SUBSTITUTE(SUBSTITUTE(SUBSTITUTE(TRIM(RTATimings[[#This Row],[Dep Txt]]), ": ",":"), "a.m", "AM",1), "p.m", "PM"),"  AM"," AM"),"  PM", " PM"), 9,100,"")</f>
        <v/>
      </c>
      <c r="I2699" s="195" t="e">
        <f>TIMEVALUE(RTATimings[[#This Row],[Dep Tm Txt]])</f>
        <v>#VALUE!</v>
      </c>
      <c r="N26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00" spans="1:14" x14ac:dyDescent="0.35">
      <c r="A2700" s="113"/>
      <c r="B2700" s="119"/>
      <c r="C2700" s="119"/>
      <c r="D2700" s="185" t="e">
        <f>IF(ISBLANK(RTATimings[[#This Row],[Vehicle No.]]), VLOOKUP(RTATimings[[#This Row],[Rotation Group]], Table9[#All], 4, FALSE), VLOOKUP(RTATimings[[#This Row],[Vehicle No.]], VehLicense,2,FALSE))</f>
        <v>#N/A</v>
      </c>
      <c r="E2700" s="126"/>
      <c r="F2700" s="185" t="e">
        <f>VLOOKUP(RTATimings[[#This Row],[Route Code]], TrueRouteCodes[], 2, FALSE)</f>
        <v>#N/A</v>
      </c>
      <c r="H2700" s="194" t="str">
        <f>REPLACE(SUBSTITUTE(SUBSTITUTE(SUBSTITUTE(SUBSTITUTE(SUBSTITUTE(TRIM(RTATimings[[#This Row],[Dep Txt]]), ": ",":"), "a.m", "AM",1), "p.m", "PM"),"  AM"," AM"),"  PM", " PM"), 9,100,"")</f>
        <v/>
      </c>
      <c r="I2700" s="195" t="e">
        <f>TIMEVALUE(RTATimings[[#This Row],[Dep Tm Txt]])</f>
        <v>#VALUE!</v>
      </c>
      <c r="N27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01" spans="1:14" x14ac:dyDescent="0.35">
      <c r="A2701" s="113"/>
      <c r="B2701" s="119"/>
      <c r="C2701" s="119"/>
      <c r="D2701" s="185" t="e">
        <f>IF(ISBLANK(RTATimings[[#This Row],[Vehicle No.]]), VLOOKUP(RTATimings[[#This Row],[Rotation Group]], Table9[#All], 4, FALSE), VLOOKUP(RTATimings[[#This Row],[Vehicle No.]], VehLicense,2,FALSE))</f>
        <v>#N/A</v>
      </c>
      <c r="E2701" s="126"/>
      <c r="F2701" s="185" t="e">
        <f>VLOOKUP(RTATimings[[#This Row],[Route Code]], TrueRouteCodes[], 2, FALSE)</f>
        <v>#N/A</v>
      </c>
      <c r="H2701" s="194" t="str">
        <f>REPLACE(SUBSTITUTE(SUBSTITUTE(SUBSTITUTE(SUBSTITUTE(SUBSTITUTE(TRIM(RTATimings[[#This Row],[Dep Txt]]), ": ",":"), "a.m", "AM",1), "p.m", "PM"),"  AM"," AM"),"  PM", " PM"), 9,100,"")</f>
        <v/>
      </c>
      <c r="I2701" s="195" t="e">
        <f>TIMEVALUE(RTATimings[[#This Row],[Dep Tm Txt]])</f>
        <v>#VALUE!</v>
      </c>
      <c r="N27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02" spans="1:14" x14ac:dyDescent="0.35">
      <c r="A2702" s="113"/>
      <c r="B2702" s="119"/>
      <c r="C2702" s="119"/>
      <c r="D2702" s="185" t="e">
        <f>IF(ISBLANK(RTATimings[[#This Row],[Vehicle No.]]), VLOOKUP(RTATimings[[#This Row],[Rotation Group]], Table9[#All], 4, FALSE), VLOOKUP(RTATimings[[#This Row],[Vehicle No.]], VehLicense,2,FALSE))</f>
        <v>#N/A</v>
      </c>
      <c r="E2702" s="126"/>
      <c r="F2702" s="185" t="e">
        <f>VLOOKUP(RTATimings[[#This Row],[Route Code]], TrueRouteCodes[], 2, FALSE)</f>
        <v>#N/A</v>
      </c>
      <c r="H2702" s="194" t="str">
        <f>REPLACE(SUBSTITUTE(SUBSTITUTE(SUBSTITUTE(SUBSTITUTE(SUBSTITUTE(TRIM(RTATimings[[#This Row],[Dep Txt]]), ": ",":"), "a.m", "AM",1), "p.m", "PM"),"  AM"," AM"),"  PM", " PM"), 9,100,"")</f>
        <v/>
      </c>
      <c r="I2702" s="195" t="e">
        <f>TIMEVALUE(RTATimings[[#This Row],[Dep Tm Txt]])</f>
        <v>#VALUE!</v>
      </c>
      <c r="N27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03" spans="1:14" x14ac:dyDescent="0.35">
      <c r="A2703" s="113"/>
      <c r="B2703" s="119"/>
      <c r="C2703" s="119"/>
      <c r="D2703" s="185" t="e">
        <f>IF(ISBLANK(RTATimings[[#This Row],[Vehicle No.]]), VLOOKUP(RTATimings[[#This Row],[Rotation Group]], Table9[#All], 4, FALSE), VLOOKUP(RTATimings[[#This Row],[Vehicle No.]], VehLicense,2,FALSE))</f>
        <v>#N/A</v>
      </c>
      <c r="E2703" s="126"/>
      <c r="F2703" s="185" t="e">
        <f>VLOOKUP(RTATimings[[#This Row],[Route Code]], TrueRouteCodes[], 2, FALSE)</f>
        <v>#N/A</v>
      </c>
      <c r="H2703" s="194" t="str">
        <f>REPLACE(SUBSTITUTE(SUBSTITUTE(SUBSTITUTE(SUBSTITUTE(SUBSTITUTE(TRIM(RTATimings[[#This Row],[Dep Txt]]), ": ",":"), "a.m", "AM",1), "p.m", "PM"),"  AM"," AM"),"  PM", " PM"), 9,100,"")</f>
        <v/>
      </c>
      <c r="I2703" s="195" t="e">
        <f>TIMEVALUE(RTATimings[[#This Row],[Dep Tm Txt]])</f>
        <v>#VALUE!</v>
      </c>
      <c r="N27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04" spans="1:14" x14ac:dyDescent="0.35">
      <c r="A2704" s="113"/>
      <c r="B2704" s="119"/>
      <c r="C2704" s="119"/>
      <c r="D2704" s="185" t="e">
        <f>IF(ISBLANK(RTATimings[[#This Row],[Vehicle No.]]), VLOOKUP(RTATimings[[#This Row],[Rotation Group]], Table9[#All], 4, FALSE), VLOOKUP(RTATimings[[#This Row],[Vehicle No.]], VehLicense,2,FALSE))</f>
        <v>#N/A</v>
      </c>
      <c r="E2704" s="126"/>
      <c r="F2704" s="185" t="e">
        <f>VLOOKUP(RTATimings[[#This Row],[Route Code]], TrueRouteCodes[], 2, FALSE)</f>
        <v>#N/A</v>
      </c>
      <c r="H2704" s="194" t="str">
        <f>REPLACE(SUBSTITUTE(SUBSTITUTE(SUBSTITUTE(SUBSTITUTE(SUBSTITUTE(TRIM(RTATimings[[#This Row],[Dep Txt]]), ": ",":"), "a.m", "AM",1), "p.m", "PM"),"  AM"," AM"),"  PM", " PM"), 9,100,"")</f>
        <v/>
      </c>
      <c r="I2704" s="195" t="e">
        <f>TIMEVALUE(RTATimings[[#This Row],[Dep Tm Txt]])</f>
        <v>#VALUE!</v>
      </c>
      <c r="N27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05" spans="1:14" x14ac:dyDescent="0.35">
      <c r="A2705" s="113"/>
      <c r="B2705" s="119"/>
      <c r="C2705" s="119"/>
      <c r="D2705" s="185" t="e">
        <f>IF(ISBLANK(RTATimings[[#This Row],[Vehicle No.]]), VLOOKUP(RTATimings[[#This Row],[Rotation Group]], Table9[#All], 4, FALSE), VLOOKUP(RTATimings[[#This Row],[Vehicle No.]], VehLicense,2,FALSE))</f>
        <v>#N/A</v>
      </c>
      <c r="E2705" s="126"/>
      <c r="F2705" s="185" t="e">
        <f>VLOOKUP(RTATimings[[#This Row],[Route Code]], TrueRouteCodes[], 2, FALSE)</f>
        <v>#N/A</v>
      </c>
      <c r="H2705" s="194" t="str">
        <f>REPLACE(SUBSTITUTE(SUBSTITUTE(SUBSTITUTE(SUBSTITUTE(SUBSTITUTE(TRIM(RTATimings[[#This Row],[Dep Txt]]), ": ",":"), "a.m", "AM",1), "p.m", "PM"),"  AM"," AM"),"  PM", " PM"), 9,100,"")</f>
        <v/>
      </c>
      <c r="I2705" s="195" t="e">
        <f>TIMEVALUE(RTATimings[[#This Row],[Dep Tm Txt]])</f>
        <v>#VALUE!</v>
      </c>
      <c r="N27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06" spans="1:14" x14ac:dyDescent="0.35">
      <c r="A2706" s="113"/>
      <c r="B2706" s="119"/>
      <c r="C2706" s="119"/>
      <c r="D2706" s="185" t="e">
        <f>IF(ISBLANK(RTATimings[[#This Row],[Vehicle No.]]), VLOOKUP(RTATimings[[#This Row],[Rotation Group]], Table9[#All], 4, FALSE), VLOOKUP(RTATimings[[#This Row],[Vehicle No.]], VehLicense,2,FALSE))</f>
        <v>#N/A</v>
      </c>
      <c r="E2706" s="126"/>
      <c r="F2706" s="185" t="e">
        <f>VLOOKUP(RTATimings[[#This Row],[Route Code]], TrueRouteCodes[], 2, FALSE)</f>
        <v>#N/A</v>
      </c>
      <c r="H2706" s="194" t="str">
        <f>REPLACE(SUBSTITUTE(SUBSTITUTE(SUBSTITUTE(SUBSTITUTE(SUBSTITUTE(TRIM(RTATimings[[#This Row],[Dep Txt]]), ": ",":"), "a.m", "AM",1), "p.m", "PM"),"  AM"," AM"),"  PM", " PM"), 9,100,"")</f>
        <v/>
      </c>
      <c r="I2706" s="195" t="e">
        <f>TIMEVALUE(RTATimings[[#This Row],[Dep Tm Txt]])</f>
        <v>#VALUE!</v>
      </c>
      <c r="N27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07" spans="1:14" x14ac:dyDescent="0.35">
      <c r="A2707" s="113"/>
      <c r="B2707" s="119"/>
      <c r="C2707" s="119"/>
      <c r="D2707" s="185" t="e">
        <f>IF(ISBLANK(RTATimings[[#This Row],[Vehicle No.]]), VLOOKUP(RTATimings[[#This Row],[Rotation Group]], Table9[#All], 4, FALSE), VLOOKUP(RTATimings[[#This Row],[Vehicle No.]], VehLicense,2,FALSE))</f>
        <v>#N/A</v>
      </c>
      <c r="E2707" s="126"/>
      <c r="F2707" s="185" t="e">
        <f>VLOOKUP(RTATimings[[#This Row],[Route Code]], TrueRouteCodes[], 2, FALSE)</f>
        <v>#N/A</v>
      </c>
      <c r="H2707" s="194" t="str">
        <f>REPLACE(SUBSTITUTE(SUBSTITUTE(SUBSTITUTE(SUBSTITUTE(SUBSTITUTE(TRIM(RTATimings[[#This Row],[Dep Txt]]), ": ",":"), "a.m", "AM",1), "p.m", "PM"),"  AM"," AM"),"  PM", " PM"), 9,100,"")</f>
        <v/>
      </c>
      <c r="I2707" s="195" t="e">
        <f>TIMEVALUE(RTATimings[[#This Row],[Dep Tm Txt]])</f>
        <v>#VALUE!</v>
      </c>
      <c r="N27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08" spans="1:14" x14ac:dyDescent="0.35">
      <c r="A2708" s="113"/>
      <c r="B2708" s="119"/>
      <c r="C2708" s="119"/>
      <c r="D2708" s="185" t="e">
        <f>IF(ISBLANK(RTATimings[[#This Row],[Vehicle No.]]), VLOOKUP(RTATimings[[#This Row],[Rotation Group]], Table9[#All], 4, FALSE), VLOOKUP(RTATimings[[#This Row],[Vehicle No.]], VehLicense,2,FALSE))</f>
        <v>#N/A</v>
      </c>
      <c r="E2708" s="126"/>
      <c r="F2708" s="185" t="e">
        <f>VLOOKUP(RTATimings[[#This Row],[Route Code]], TrueRouteCodes[], 2, FALSE)</f>
        <v>#N/A</v>
      </c>
      <c r="H2708" s="194" t="str">
        <f>REPLACE(SUBSTITUTE(SUBSTITUTE(SUBSTITUTE(SUBSTITUTE(SUBSTITUTE(TRIM(RTATimings[[#This Row],[Dep Txt]]), ": ",":"), "a.m", "AM",1), "p.m", "PM"),"  AM"," AM"),"  PM", " PM"), 9,100,"")</f>
        <v/>
      </c>
      <c r="I2708" s="195" t="e">
        <f>TIMEVALUE(RTATimings[[#This Row],[Dep Tm Txt]])</f>
        <v>#VALUE!</v>
      </c>
      <c r="N27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09" spans="1:14" x14ac:dyDescent="0.35">
      <c r="A2709" s="113"/>
      <c r="B2709" s="119"/>
      <c r="C2709" s="119"/>
      <c r="D2709" s="185" t="e">
        <f>IF(ISBLANK(RTATimings[[#This Row],[Vehicle No.]]), VLOOKUP(RTATimings[[#This Row],[Rotation Group]], Table9[#All], 4, FALSE), VLOOKUP(RTATimings[[#This Row],[Vehicle No.]], VehLicense,2,FALSE))</f>
        <v>#N/A</v>
      </c>
      <c r="E2709" s="126"/>
      <c r="F2709" s="185" t="e">
        <f>VLOOKUP(RTATimings[[#This Row],[Route Code]], TrueRouteCodes[], 2, FALSE)</f>
        <v>#N/A</v>
      </c>
      <c r="H2709" s="194" t="str">
        <f>REPLACE(SUBSTITUTE(SUBSTITUTE(SUBSTITUTE(SUBSTITUTE(SUBSTITUTE(TRIM(RTATimings[[#This Row],[Dep Txt]]), ": ",":"), "a.m", "AM",1), "p.m", "PM"),"  AM"," AM"),"  PM", " PM"), 9,100,"")</f>
        <v/>
      </c>
      <c r="I2709" s="195" t="e">
        <f>TIMEVALUE(RTATimings[[#This Row],[Dep Tm Txt]])</f>
        <v>#VALUE!</v>
      </c>
      <c r="N27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10" spans="1:14" x14ac:dyDescent="0.35">
      <c r="A2710" s="113"/>
      <c r="B2710" s="119"/>
      <c r="C2710" s="119"/>
      <c r="D2710" s="185" t="e">
        <f>IF(ISBLANK(RTATimings[[#This Row],[Vehicle No.]]), VLOOKUP(RTATimings[[#This Row],[Rotation Group]], Table9[#All], 4, FALSE), VLOOKUP(RTATimings[[#This Row],[Vehicle No.]], VehLicense,2,FALSE))</f>
        <v>#N/A</v>
      </c>
      <c r="E2710" s="126"/>
      <c r="F2710" s="185" t="e">
        <f>VLOOKUP(RTATimings[[#This Row],[Route Code]], TrueRouteCodes[], 2, FALSE)</f>
        <v>#N/A</v>
      </c>
      <c r="H2710" s="194" t="str">
        <f>REPLACE(SUBSTITUTE(SUBSTITUTE(SUBSTITUTE(SUBSTITUTE(SUBSTITUTE(TRIM(RTATimings[[#This Row],[Dep Txt]]), ": ",":"), "a.m", "AM",1), "p.m", "PM"),"  AM"," AM"),"  PM", " PM"), 9,100,"")</f>
        <v/>
      </c>
      <c r="I2710" s="195" t="e">
        <f>TIMEVALUE(RTATimings[[#This Row],[Dep Tm Txt]])</f>
        <v>#VALUE!</v>
      </c>
      <c r="N27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11" spans="1:14" x14ac:dyDescent="0.35">
      <c r="A2711" s="113"/>
      <c r="B2711" s="119"/>
      <c r="C2711" s="119"/>
      <c r="D2711" s="185" t="e">
        <f>IF(ISBLANK(RTATimings[[#This Row],[Vehicle No.]]), VLOOKUP(RTATimings[[#This Row],[Rotation Group]], Table9[#All], 4, FALSE), VLOOKUP(RTATimings[[#This Row],[Vehicle No.]], VehLicense,2,FALSE))</f>
        <v>#N/A</v>
      </c>
      <c r="E2711" s="126"/>
      <c r="F2711" s="185" t="e">
        <f>VLOOKUP(RTATimings[[#This Row],[Route Code]], TrueRouteCodes[], 2, FALSE)</f>
        <v>#N/A</v>
      </c>
      <c r="H2711" s="194" t="str">
        <f>REPLACE(SUBSTITUTE(SUBSTITUTE(SUBSTITUTE(SUBSTITUTE(SUBSTITUTE(TRIM(RTATimings[[#This Row],[Dep Txt]]), ": ",":"), "a.m", "AM",1), "p.m", "PM"),"  AM"," AM"),"  PM", " PM"), 9,100,"")</f>
        <v/>
      </c>
      <c r="I2711" s="195" t="e">
        <f>TIMEVALUE(RTATimings[[#This Row],[Dep Tm Txt]])</f>
        <v>#VALUE!</v>
      </c>
      <c r="N27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12" spans="1:14" x14ac:dyDescent="0.35">
      <c r="A2712" s="113"/>
      <c r="B2712" s="119"/>
      <c r="C2712" s="119"/>
      <c r="D2712" s="185" t="e">
        <f>IF(ISBLANK(RTATimings[[#This Row],[Vehicle No.]]), VLOOKUP(RTATimings[[#This Row],[Rotation Group]], Table9[#All], 4, FALSE), VLOOKUP(RTATimings[[#This Row],[Vehicle No.]], VehLicense,2,FALSE))</f>
        <v>#N/A</v>
      </c>
      <c r="E2712" s="126"/>
      <c r="F2712" s="185" t="e">
        <f>VLOOKUP(RTATimings[[#This Row],[Route Code]], TrueRouteCodes[], 2, FALSE)</f>
        <v>#N/A</v>
      </c>
      <c r="H2712" s="194" t="str">
        <f>REPLACE(SUBSTITUTE(SUBSTITUTE(SUBSTITUTE(SUBSTITUTE(SUBSTITUTE(TRIM(RTATimings[[#This Row],[Dep Txt]]), ": ",":"), "a.m", "AM",1), "p.m", "PM"),"  AM"," AM"),"  PM", " PM"), 9,100,"")</f>
        <v/>
      </c>
      <c r="I2712" s="195" t="e">
        <f>TIMEVALUE(RTATimings[[#This Row],[Dep Tm Txt]])</f>
        <v>#VALUE!</v>
      </c>
      <c r="N27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13" spans="1:14" x14ac:dyDescent="0.35">
      <c r="A2713" s="113"/>
      <c r="B2713" s="119"/>
      <c r="C2713" s="119"/>
      <c r="D2713" s="185" t="e">
        <f>IF(ISBLANK(RTATimings[[#This Row],[Vehicle No.]]), VLOOKUP(RTATimings[[#This Row],[Rotation Group]], Table9[#All], 4, FALSE), VLOOKUP(RTATimings[[#This Row],[Vehicle No.]], VehLicense,2,FALSE))</f>
        <v>#N/A</v>
      </c>
      <c r="E2713" s="126"/>
      <c r="F2713" s="185" t="e">
        <f>VLOOKUP(RTATimings[[#This Row],[Route Code]], TrueRouteCodes[], 2, FALSE)</f>
        <v>#N/A</v>
      </c>
      <c r="H2713" s="194" t="str">
        <f>REPLACE(SUBSTITUTE(SUBSTITUTE(SUBSTITUTE(SUBSTITUTE(SUBSTITUTE(TRIM(RTATimings[[#This Row],[Dep Txt]]), ": ",":"), "a.m", "AM",1), "p.m", "PM"),"  AM"," AM"),"  PM", " PM"), 9,100,"")</f>
        <v/>
      </c>
      <c r="I2713" s="195" t="e">
        <f>TIMEVALUE(RTATimings[[#This Row],[Dep Tm Txt]])</f>
        <v>#VALUE!</v>
      </c>
      <c r="N27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14" spans="1:14" x14ac:dyDescent="0.35">
      <c r="A2714" s="113"/>
      <c r="B2714" s="119"/>
      <c r="C2714" s="119"/>
      <c r="D2714" s="185" t="e">
        <f>IF(ISBLANK(RTATimings[[#This Row],[Vehicle No.]]), VLOOKUP(RTATimings[[#This Row],[Rotation Group]], Table9[#All], 4, FALSE), VLOOKUP(RTATimings[[#This Row],[Vehicle No.]], VehLicense,2,FALSE))</f>
        <v>#N/A</v>
      </c>
      <c r="E2714" s="126"/>
      <c r="F2714" s="185" t="e">
        <f>VLOOKUP(RTATimings[[#This Row],[Route Code]], TrueRouteCodes[], 2, FALSE)</f>
        <v>#N/A</v>
      </c>
      <c r="H2714" s="194" t="str">
        <f>REPLACE(SUBSTITUTE(SUBSTITUTE(SUBSTITUTE(SUBSTITUTE(SUBSTITUTE(TRIM(RTATimings[[#This Row],[Dep Txt]]), ": ",":"), "a.m", "AM",1), "p.m", "PM"),"  AM"," AM"),"  PM", " PM"), 9,100,"")</f>
        <v/>
      </c>
      <c r="I2714" s="195" t="e">
        <f>TIMEVALUE(RTATimings[[#This Row],[Dep Tm Txt]])</f>
        <v>#VALUE!</v>
      </c>
      <c r="N27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15" spans="1:14" x14ac:dyDescent="0.35">
      <c r="A2715" s="113"/>
      <c r="B2715" s="119"/>
      <c r="C2715" s="119"/>
      <c r="D2715" s="185" t="e">
        <f>IF(ISBLANK(RTATimings[[#This Row],[Vehicle No.]]), VLOOKUP(RTATimings[[#This Row],[Rotation Group]], Table9[#All], 4, FALSE), VLOOKUP(RTATimings[[#This Row],[Vehicle No.]], VehLicense,2,FALSE))</f>
        <v>#N/A</v>
      </c>
      <c r="E2715" s="126"/>
      <c r="F2715" s="185" t="e">
        <f>VLOOKUP(RTATimings[[#This Row],[Route Code]], TrueRouteCodes[], 2, FALSE)</f>
        <v>#N/A</v>
      </c>
      <c r="H2715" s="194" t="str">
        <f>REPLACE(SUBSTITUTE(SUBSTITUTE(SUBSTITUTE(SUBSTITUTE(SUBSTITUTE(TRIM(RTATimings[[#This Row],[Dep Txt]]), ": ",":"), "a.m", "AM",1), "p.m", "PM"),"  AM"," AM"),"  PM", " PM"), 9,100,"")</f>
        <v/>
      </c>
      <c r="I2715" s="195" t="e">
        <f>TIMEVALUE(RTATimings[[#This Row],[Dep Tm Txt]])</f>
        <v>#VALUE!</v>
      </c>
      <c r="N27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16" spans="1:14" x14ac:dyDescent="0.35">
      <c r="A2716" s="113"/>
      <c r="B2716" s="119"/>
      <c r="C2716" s="119"/>
      <c r="D2716" s="185" t="e">
        <f>IF(ISBLANK(RTATimings[[#This Row],[Vehicle No.]]), VLOOKUP(RTATimings[[#This Row],[Rotation Group]], Table9[#All], 4, FALSE), VLOOKUP(RTATimings[[#This Row],[Vehicle No.]], VehLicense,2,FALSE))</f>
        <v>#N/A</v>
      </c>
      <c r="E2716" s="126"/>
      <c r="F2716" s="185" t="e">
        <f>VLOOKUP(RTATimings[[#This Row],[Route Code]], TrueRouteCodes[], 2, FALSE)</f>
        <v>#N/A</v>
      </c>
      <c r="H2716" s="194" t="str">
        <f>REPLACE(SUBSTITUTE(SUBSTITUTE(SUBSTITUTE(SUBSTITUTE(SUBSTITUTE(TRIM(RTATimings[[#This Row],[Dep Txt]]), ": ",":"), "a.m", "AM",1), "p.m", "PM"),"  AM"," AM"),"  PM", " PM"), 9,100,"")</f>
        <v/>
      </c>
      <c r="I2716" s="195" t="e">
        <f>TIMEVALUE(RTATimings[[#This Row],[Dep Tm Txt]])</f>
        <v>#VALUE!</v>
      </c>
      <c r="N27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17" spans="1:14" x14ac:dyDescent="0.35">
      <c r="A2717" s="113"/>
      <c r="B2717" s="119"/>
      <c r="C2717" s="119"/>
      <c r="D2717" s="185" t="e">
        <f>IF(ISBLANK(RTATimings[[#This Row],[Vehicle No.]]), VLOOKUP(RTATimings[[#This Row],[Rotation Group]], Table9[#All], 4, FALSE), VLOOKUP(RTATimings[[#This Row],[Vehicle No.]], VehLicense,2,FALSE))</f>
        <v>#N/A</v>
      </c>
      <c r="E2717" s="126"/>
      <c r="F2717" s="185" t="e">
        <f>VLOOKUP(RTATimings[[#This Row],[Route Code]], TrueRouteCodes[], 2, FALSE)</f>
        <v>#N/A</v>
      </c>
      <c r="H2717" s="194" t="str">
        <f>REPLACE(SUBSTITUTE(SUBSTITUTE(SUBSTITUTE(SUBSTITUTE(SUBSTITUTE(TRIM(RTATimings[[#This Row],[Dep Txt]]), ": ",":"), "a.m", "AM",1), "p.m", "PM"),"  AM"," AM"),"  PM", " PM"), 9,100,"")</f>
        <v/>
      </c>
      <c r="I2717" s="195" t="e">
        <f>TIMEVALUE(RTATimings[[#This Row],[Dep Tm Txt]])</f>
        <v>#VALUE!</v>
      </c>
      <c r="N27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18" spans="1:14" x14ac:dyDescent="0.35">
      <c r="A2718" s="113"/>
      <c r="B2718" s="119"/>
      <c r="C2718" s="119"/>
      <c r="D2718" s="185" t="e">
        <f>IF(ISBLANK(RTATimings[[#This Row],[Vehicle No.]]), VLOOKUP(RTATimings[[#This Row],[Rotation Group]], Table9[#All], 4, FALSE), VLOOKUP(RTATimings[[#This Row],[Vehicle No.]], VehLicense,2,FALSE))</f>
        <v>#N/A</v>
      </c>
      <c r="E2718" s="126"/>
      <c r="F2718" s="185" t="e">
        <f>VLOOKUP(RTATimings[[#This Row],[Route Code]], TrueRouteCodes[], 2, FALSE)</f>
        <v>#N/A</v>
      </c>
      <c r="H2718" s="194" t="str">
        <f>REPLACE(SUBSTITUTE(SUBSTITUTE(SUBSTITUTE(SUBSTITUTE(SUBSTITUTE(TRIM(RTATimings[[#This Row],[Dep Txt]]), ": ",":"), "a.m", "AM",1), "p.m", "PM"),"  AM"," AM"),"  PM", " PM"), 9,100,"")</f>
        <v/>
      </c>
      <c r="I2718" s="195" t="e">
        <f>TIMEVALUE(RTATimings[[#This Row],[Dep Tm Txt]])</f>
        <v>#VALUE!</v>
      </c>
      <c r="N27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19" spans="1:14" x14ac:dyDescent="0.35">
      <c r="A2719" s="113"/>
      <c r="B2719" s="119"/>
      <c r="C2719" s="119"/>
      <c r="D2719" s="185" t="e">
        <f>IF(ISBLANK(RTATimings[[#This Row],[Vehicle No.]]), VLOOKUP(RTATimings[[#This Row],[Rotation Group]], Table9[#All], 4, FALSE), VLOOKUP(RTATimings[[#This Row],[Vehicle No.]], VehLicense,2,FALSE))</f>
        <v>#N/A</v>
      </c>
      <c r="E2719" s="126"/>
      <c r="F2719" s="185" t="e">
        <f>VLOOKUP(RTATimings[[#This Row],[Route Code]], TrueRouteCodes[], 2, FALSE)</f>
        <v>#N/A</v>
      </c>
      <c r="H2719" s="194" t="str">
        <f>REPLACE(SUBSTITUTE(SUBSTITUTE(SUBSTITUTE(SUBSTITUTE(SUBSTITUTE(TRIM(RTATimings[[#This Row],[Dep Txt]]), ": ",":"), "a.m", "AM",1), "p.m", "PM"),"  AM"," AM"),"  PM", " PM"), 9,100,"")</f>
        <v/>
      </c>
      <c r="I2719" s="195" t="e">
        <f>TIMEVALUE(RTATimings[[#This Row],[Dep Tm Txt]])</f>
        <v>#VALUE!</v>
      </c>
      <c r="N27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20" spans="1:14" x14ac:dyDescent="0.35">
      <c r="A2720" s="113"/>
      <c r="B2720" s="119"/>
      <c r="C2720" s="119"/>
      <c r="D2720" s="185" t="e">
        <f>IF(ISBLANK(RTATimings[[#This Row],[Vehicle No.]]), VLOOKUP(RTATimings[[#This Row],[Rotation Group]], Table9[#All], 4, FALSE), VLOOKUP(RTATimings[[#This Row],[Vehicle No.]], VehLicense,2,FALSE))</f>
        <v>#N/A</v>
      </c>
      <c r="E2720" s="126"/>
      <c r="F2720" s="185" t="e">
        <f>VLOOKUP(RTATimings[[#This Row],[Route Code]], TrueRouteCodes[], 2, FALSE)</f>
        <v>#N/A</v>
      </c>
      <c r="H2720" s="194" t="str">
        <f>REPLACE(SUBSTITUTE(SUBSTITUTE(SUBSTITUTE(SUBSTITUTE(SUBSTITUTE(TRIM(RTATimings[[#This Row],[Dep Txt]]), ": ",":"), "a.m", "AM",1), "p.m", "PM"),"  AM"," AM"),"  PM", " PM"), 9,100,"")</f>
        <v/>
      </c>
      <c r="I2720" s="195" t="e">
        <f>TIMEVALUE(RTATimings[[#This Row],[Dep Tm Txt]])</f>
        <v>#VALUE!</v>
      </c>
      <c r="N27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21" spans="1:14" x14ac:dyDescent="0.35">
      <c r="A2721" s="113"/>
      <c r="B2721" s="119"/>
      <c r="C2721" s="119"/>
      <c r="D2721" s="185" t="e">
        <f>IF(ISBLANK(RTATimings[[#This Row],[Vehicle No.]]), VLOOKUP(RTATimings[[#This Row],[Rotation Group]], Table9[#All], 4, FALSE), VLOOKUP(RTATimings[[#This Row],[Vehicle No.]], VehLicense,2,FALSE))</f>
        <v>#N/A</v>
      </c>
      <c r="E2721" s="126"/>
      <c r="F2721" s="185" t="e">
        <f>VLOOKUP(RTATimings[[#This Row],[Route Code]], TrueRouteCodes[], 2, FALSE)</f>
        <v>#N/A</v>
      </c>
      <c r="H2721" s="194" t="str">
        <f>REPLACE(SUBSTITUTE(SUBSTITUTE(SUBSTITUTE(SUBSTITUTE(SUBSTITUTE(TRIM(RTATimings[[#This Row],[Dep Txt]]), ": ",":"), "a.m", "AM",1), "p.m", "PM"),"  AM"," AM"),"  PM", " PM"), 9,100,"")</f>
        <v/>
      </c>
      <c r="I2721" s="195" t="e">
        <f>TIMEVALUE(RTATimings[[#This Row],[Dep Tm Txt]])</f>
        <v>#VALUE!</v>
      </c>
      <c r="N27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22" spans="1:14" x14ac:dyDescent="0.35">
      <c r="A2722" s="113"/>
      <c r="B2722" s="119"/>
      <c r="C2722" s="119"/>
      <c r="D2722" s="185" t="e">
        <f>IF(ISBLANK(RTATimings[[#This Row],[Vehicle No.]]), VLOOKUP(RTATimings[[#This Row],[Rotation Group]], Table9[#All], 4, FALSE), VLOOKUP(RTATimings[[#This Row],[Vehicle No.]], VehLicense,2,FALSE))</f>
        <v>#N/A</v>
      </c>
      <c r="E2722" s="126"/>
      <c r="F2722" s="185" t="e">
        <f>VLOOKUP(RTATimings[[#This Row],[Route Code]], TrueRouteCodes[], 2, FALSE)</f>
        <v>#N/A</v>
      </c>
      <c r="H2722" s="194" t="str">
        <f>REPLACE(SUBSTITUTE(SUBSTITUTE(SUBSTITUTE(SUBSTITUTE(SUBSTITUTE(TRIM(RTATimings[[#This Row],[Dep Txt]]), ": ",":"), "a.m", "AM",1), "p.m", "PM"),"  AM"," AM"),"  PM", " PM"), 9,100,"")</f>
        <v/>
      </c>
      <c r="I2722" s="195" t="e">
        <f>TIMEVALUE(RTATimings[[#This Row],[Dep Tm Txt]])</f>
        <v>#VALUE!</v>
      </c>
      <c r="N27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23" spans="1:14" x14ac:dyDescent="0.35">
      <c r="A2723" s="113"/>
      <c r="B2723" s="119"/>
      <c r="C2723" s="119"/>
      <c r="D2723" s="185" t="e">
        <f>IF(ISBLANK(RTATimings[[#This Row],[Vehicle No.]]), VLOOKUP(RTATimings[[#This Row],[Rotation Group]], Table9[#All], 4, FALSE), VLOOKUP(RTATimings[[#This Row],[Vehicle No.]], VehLicense,2,FALSE))</f>
        <v>#N/A</v>
      </c>
      <c r="E2723" s="126"/>
      <c r="F2723" s="185" t="e">
        <f>VLOOKUP(RTATimings[[#This Row],[Route Code]], TrueRouteCodes[], 2, FALSE)</f>
        <v>#N/A</v>
      </c>
      <c r="H2723" s="194" t="str">
        <f>REPLACE(SUBSTITUTE(SUBSTITUTE(SUBSTITUTE(SUBSTITUTE(SUBSTITUTE(TRIM(RTATimings[[#This Row],[Dep Txt]]), ": ",":"), "a.m", "AM",1), "p.m", "PM"),"  AM"," AM"),"  PM", " PM"), 9,100,"")</f>
        <v/>
      </c>
      <c r="I2723" s="195" t="e">
        <f>TIMEVALUE(RTATimings[[#This Row],[Dep Tm Txt]])</f>
        <v>#VALUE!</v>
      </c>
      <c r="N27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24" spans="1:14" x14ac:dyDescent="0.35">
      <c r="A2724" s="113"/>
      <c r="B2724" s="119"/>
      <c r="C2724" s="119"/>
      <c r="D2724" s="185" t="e">
        <f>IF(ISBLANK(RTATimings[[#This Row],[Vehicle No.]]), VLOOKUP(RTATimings[[#This Row],[Rotation Group]], Table9[#All], 4, FALSE), VLOOKUP(RTATimings[[#This Row],[Vehicle No.]], VehLicense,2,FALSE))</f>
        <v>#N/A</v>
      </c>
      <c r="E2724" s="126"/>
      <c r="F2724" s="185" t="e">
        <f>VLOOKUP(RTATimings[[#This Row],[Route Code]], TrueRouteCodes[], 2, FALSE)</f>
        <v>#N/A</v>
      </c>
      <c r="H2724" s="194" t="str">
        <f>REPLACE(SUBSTITUTE(SUBSTITUTE(SUBSTITUTE(SUBSTITUTE(SUBSTITUTE(TRIM(RTATimings[[#This Row],[Dep Txt]]), ": ",":"), "a.m", "AM",1), "p.m", "PM"),"  AM"," AM"),"  PM", " PM"), 9,100,"")</f>
        <v/>
      </c>
      <c r="I2724" s="195" t="e">
        <f>TIMEVALUE(RTATimings[[#This Row],[Dep Tm Txt]])</f>
        <v>#VALUE!</v>
      </c>
      <c r="N27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25" spans="1:14" x14ac:dyDescent="0.35">
      <c r="A2725" s="113"/>
      <c r="B2725" s="119"/>
      <c r="C2725" s="119"/>
      <c r="D2725" s="185" t="e">
        <f>IF(ISBLANK(RTATimings[[#This Row],[Vehicle No.]]), VLOOKUP(RTATimings[[#This Row],[Rotation Group]], Table9[#All], 4, FALSE), VLOOKUP(RTATimings[[#This Row],[Vehicle No.]], VehLicense,2,FALSE))</f>
        <v>#N/A</v>
      </c>
      <c r="E2725" s="126"/>
      <c r="F2725" s="185" t="e">
        <f>VLOOKUP(RTATimings[[#This Row],[Route Code]], TrueRouteCodes[], 2, FALSE)</f>
        <v>#N/A</v>
      </c>
      <c r="H2725" s="194" t="str">
        <f>REPLACE(SUBSTITUTE(SUBSTITUTE(SUBSTITUTE(SUBSTITUTE(SUBSTITUTE(TRIM(RTATimings[[#This Row],[Dep Txt]]), ": ",":"), "a.m", "AM",1), "p.m", "PM"),"  AM"," AM"),"  PM", " PM"), 9,100,"")</f>
        <v/>
      </c>
      <c r="I2725" s="195" t="e">
        <f>TIMEVALUE(RTATimings[[#This Row],[Dep Tm Txt]])</f>
        <v>#VALUE!</v>
      </c>
      <c r="N27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26" spans="1:14" x14ac:dyDescent="0.35">
      <c r="A2726" s="113"/>
      <c r="B2726" s="119"/>
      <c r="C2726" s="119"/>
      <c r="D2726" s="185" t="e">
        <f>IF(ISBLANK(RTATimings[[#This Row],[Vehicle No.]]), VLOOKUP(RTATimings[[#This Row],[Rotation Group]], Table9[#All], 4, FALSE), VLOOKUP(RTATimings[[#This Row],[Vehicle No.]], VehLicense,2,FALSE))</f>
        <v>#N/A</v>
      </c>
      <c r="E2726" s="126"/>
      <c r="F2726" s="185" t="e">
        <f>VLOOKUP(RTATimings[[#This Row],[Route Code]], TrueRouteCodes[], 2, FALSE)</f>
        <v>#N/A</v>
      </c>
      <c r="H2726" s="194" t="str">
        <f>REPLACE(SUBSTITUTE(SUBSTITUTE(SUBSTITUTE(SUBSTITUTE(SUBSTITUTE(TRIM(RTATimings[[#This Row],[Dep Txt]]), ": ",":"), "a.m", "AM",1), "p.m", "PM"),"  AM"," AM"),"  PM", " PM"), 9,100,"")</f>
        <v/>
      </c>
      <c r="I2726" s="195" t="e">
        <f>TIMEVALUE(RTATimings[[#This Row],[Dep Tm Txt]])</f>
        <v>#VALUE!</v>
      </c>
      <c r="N27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27" spans="1:14" x14ac:dyDescent="0.35">
      <c r="A2727" s="113"/>
      <c r="B2727" s="119"/>
      <c r="C2727" s="119"/>
      <c r="D2727" s="185" t="e">
        <f>IF(ISBLANK(RTATimings[[#This Row],[Vehicle No.]]), VLOOKUP(RTATimings[[#This Row],[Rotation Group]], Table9[#All], 4, FALSE), VLOOKUP(RTATimings[[#This Row],[Vehicle No.]], VehLicense,2,FALSE))</f>
        <v>#N/A</v>
      </c>
      <c r="E2727" s="126"/>
      <c r="F2727" s="185" t="e">
        <f>VLOOKUP(RTATimings[[#This Row],[Route Code]], TrueRouteCodes[], 2, FALSE)</f>
        <v>#N/A</v>
      </c>
      <c r="H2727" s="194" t="str">
        <f>REPLACE(SUBSTITUTE(SUBSTITUTE(SUBSTITUTE(SUBSTITUTE(SUBSTITUTE(TRIM(RTATimings[[#This Row],[Dep Txt]]), ": ",":"), "a.m", "AM",1), "p.m", "PM"),"  AM"," AM"),"  PM", " PM"), 9,100,"")</f>
        <v/>
      </c>
      <c r="I2727" s="195" t="e">
        <f>TIMEVALUE(RTATimings[[#This Row],[Dep Tm Txt]])</f>
        <v>#VALUE!</v>
      </c>
      <c r="N27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28" spans="1:14" x14ac:dyDescent="0.35">
      <c r="A2728" s="113"/>
      <c r="B2728" s="119"/>
      <c r="C2728" s="119"/>
      <c r="D2728" s="185" t="e">
        <f>IF(ISBLANK(RTATimings[[#This Row],[Vehicle No.]]), VLOOKUP(RTATimings[[#This Row],[Rotation Group]], Table9[#All], 4, FALSE), VLOOKUP(RTATimings[[#This Row],[Vehicle No.]], VehLicense,2,FALSE))</f>
        <v>#N/A</v>
      </c>
      <c r="E2728" s="126"/>
      <c r="F2728" s="185" t="e">
        <f>VLOOKUP(RTATimings[[#This Row],[Route Code]], TrueRouteCodes[], 2, FALSE)</f>
        <v>#N/A</v>
      </c>
      <c r="H2728" s="194" t="str">
        <f>REPLACE(SUBSTITUTE(SUBSTITUTE(SUBSTITUTE(SUBSTITUTE(SUBSTITUTE(TRIM(RTATimings[[#This Row],[Dep Txt]]), ": ",":"), "a.m", "AM",1), "p.m", "PM"),"  AM"," AM"),"  PM", " PM"), 9,100,"")</f>
        <v/>
      </c>
      <c r="I2728" s="195" t="e">
        <f>TIMEVALUE(RTATimings[[#This Row],[Dep Tm Txt]])</f>
        <v>#VALUE!</v>
      </c>
      <c r="N27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29" spans="1:14" x14ac:dyDescent="0.35">
      <c r="A2729" s="113"/>
      <c r="B2729" s="119"/>
      <c r="C2729" s="119"/>
      <c r="D2729" s="185" t="e">
        <f>IF(ISBLANK(RTATimings[[#This Row],[Vehicle No.]]), VLOOKUP(RTATimings[[#This Row],[Rotation Group]], Table9[#All], 4, FALSE), VLOOKUP(RTATimings[[#This Row],[Vehicle No.]], VehLicense,2,FALSE))</f>
        <v>#N/A</v>
      </c>
      <c r="E2729" s="126"/>
      <c r="F2729" s="185" t="e">
        <f>VLOOKUP(RTATimings[[#This Row],[Route Code]], TrueRouteCodes[], 2, FALSE)</f>
        <v>#N/A</v>
      </c>
      <c r="H2729" s="194" t="str">
        <f>REPLACE(SUBSTITUTE(SUBSTITUTE(SUBSTITUTE(SUBSTITUTE(SUBSTITUTE(TRIM(RTATimings[[#This Row],[Dep Txt]]), ": ",":"), "a.m", "AM",1), "p.m", "PM"),"  AM"," AM"),"  PM", " PM"), 9,100,"")</f>
        <v/>
      </c>
      <c r="I2729" s="195" t="e">
        <f>TIMEVALUE(RTATimings[[#This Row],[Dep Tm Txt]])</f>
        <v>#VALUE!</v>
      </c>
      <c r="N27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30" spans="1:14" x14ac:dyDescent="0.35">
      <c r="A2730" s="113"/>
      <c r="B2730" s="119"/>
      <c r="C2730" s="119"/>
      <c r="D2730" s="185" t="e">
        <f>IF(ISBLANK(RTATimings[[#This Row],[Vehicle No.]]), VLOOKUP(RTATimings[[#This Row],[Rotation Group]], Table9[#All], 4, FALSE), VLOOKUP(RTATimings[[#This Row],[Vehicle No.]], VehLicense,2,FALSE))</f>
        <v>#N/A</v>
      </c>
      <c r="E2730" s="126"/>
      <c r="F2730" s="185" t="e">
        <f>VLOOKUP(RTATimings[[#This Row],[Route Code]], TrueRouteCodes[], 2, FALSE)</f>
        <v>#N/A</v>
      </c>
      <c r="H2730" s="194" t="str">
        <f>REPLACE(SUBSTITUTE(SUBSTITUTE(SUBSTITUTE(SUBSTITUTE(SUBSTITUTE(TRIM(RTATimings[[#This Row],[Dep Txt]]), ": ",":"), "a.m", "AM",1), "p.m", "PM"),"  AM"," AM"),"  PM", " PM"), 9,100,"")</f>
        <v/>
      </c>
      <c r="I2730" s="195" t="e">
        <f>TIMEVALUE(RTATimings[[#This Row],[Dep Tm Txt]])</f>
        <v>#VALUE!</v>
      </c>
      <c r="N27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31" spans="1:14" x14ac:dyDescent="0.35">
      <c r="A2731" s="113"/>
      <c r="B2731" s="119"/>
      <c r="C2731" s="119"/>
      <c r="D2731" s="185" t="e">
        <f>IF(ISBLANK(RTATimings[[#This Row],[Vehicle No.]]), VLOOKUP(RTATimings[[#This Row],[Rotation Group]], Table9[#All], 4, FALSE), VLOOKUP(RTATimings[[#This Row],[Vehicle No.]], VehLicense,2,FALSE))</f>
        <v>#N/A</v>
      </c>
      <c r="E2731" s="126"/>
      <c r="F2731" s="185" t="e">
        <f>VLOOKUP(RTATimings[[#This Row],[Route Code]], TrueRouteCodes[], 2, FALSE)</f>
        <v>#N/A</v>
      </c>
      <c r="H2731" s="194" t="str">
        <f>REPLACE(SUBSTITUTE(SUBSTITUTE(SUBSTITUTE(SUBSTITUTE(SUBSTITUTE(TRIM(RTATimings[[#This Row],[Dep Txt]]), ": ",":"), "a.m", "AM",1), "p.m", "PM"),"  AM"," AM"),"  PM", " PM"), 9,100,"")</f>
        <v/>
      </c>
      <c r="I2731" s="195" t="e">
        <f>TIMEVALUE(RTATimings[[#This Row],[Dep Tm Txt]])</f>
        <v>#VALUE!</v>
      </c>
      <c r="N27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32" spans="1:14" x14ac:dyDescent="0.35">
      <c r="A2732" s="113"/>
      <c r="B2732" s="119"/>
      <c r="C2732" s="119"/>
      <c r="D2732" s="185" t="e">
        <f>IF(ISBLANK(RTATimings[[#This Row],[Vehicle No.]]), VLOOKUP(RTATimings[[#This Row],[Rotation Group]], Table9[#All], 4, FALSE), VLOOKUP(RTATimings[[#This Row],[Vehicle No.]], VehLicense,2,FALSE))</f>
        <v>#N/A</v>
      </c>
      <c r="E2732" s="126"/>
      <c r="F2732" s="185" t="e">
        <f>VLOOKUP(RTATimings[[#This Row],[Route Code]], TrueRouteCodes[], 2, FALSE)</f>
        <v>#N/A</v>
      </c>
      <c r="H2732" s="194" t="str">
        <f>REPLACE(SUBSTITUTE(SUBSTITUTE(SUBSTITUTE(SUBSTITUTE(SUBSTITUTE(TRIM(RTATimings[[#This Row],[Dep Txt]]), ": ",":"), "a.m", "AM",1), "p.m", "PM"),"  AM"," AM"),"  PM", " PM"), 9,100,"")</f>
        <v/>
      </c>
      <c r="I2732" s="195" t="e">
        <f>TIMEVALUE(RTATimings[[#This Row],[Dep Tm Txt]])</f>
        <v>#VALUE!</v>
      </c>
      <c r="N27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33" spans="1:14" x14ac:dyDescent="0.35">
      <c r="A2733" s="113"/>
      <c r="B2733" s="119"/>
      <c r="C2733" s="119"/>
      <c r="D2733" s="185" t="e">
        <f>IF(ISBLANK(RTATimings[[#This Row],[Vehicle No.]]), VLOOKUP(RTATimings[[#This Row],[Rotation Group]], Table9[#All], 4, FALSE), VLOOKUP(RTATimings[[#This Row],[Vehicle No.]], VehLicense,2,FALSE))</f>
        <v>#N/A</v>
      </c>
      <c r="E2733" s="126"/>
      <c r="F2733" s="185" t="e">
        <f>VLOOKUP(RTATimings[[#This Row],[Route Code]], TrueRouteCodes[], 2, FALSE)</f>
        <v>#N/A</v>
      </c>
      <c r="H2733" s="194" t="str">
        <f>REPLACE(SUBSTITUTE(SUBSTITUTE(SUBSTITUTE(SUBSTITUTE(SUBSTITUTE(TRIM(RTATimings[[#This Row],[Dep Txt]]), ": ",":"), "a.m", "AM",1), "p.m", "PM"),"  AM"," AM"),"  PM", " PM"), 9,100,"")</f>
        <v/>
      </c>
      <c r="I2733" s="195" t="e">
        <f>TIMEVALUE(RTATimings[[#This Row],[Dep Tm Txt]])</f>
        <v>#VALUE!</v>
      </c>
      <c r="N27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34" spans="1:14" x14ac:dyDescent="0.35">
      <c r="A2734" s="113"/>
      <c r="B2734" s="119"/>
      <c r="C2734" s="119"/>
      <c r="D2734" s="185" t="e">
        <f>IF(ISBLANK(RTATimings[[#This Row],[Vehicle No.]]), VLOOKUP(RTATimings[[#This Row],[Rotation Group]], Table9[#All], 4, FALSE), VLOOKUP(RTATimings[[#This Row],[Vehicle No.]], VehLicense,2,FALSE))</f>
        <v>#N/A</v>
      </c>
      <c r="E2734" s="126"/>
      <c r="F2734" s="185" t="e">
        <f>VLOOKUP(RTATimings[[#This Row],[Route Code]], TrueRouteCodes[], 2, FALSE)</f>
        <v>#N/A</v>
      </c>
      <c r="H2734" s="194" t="str">
        <f>REPLACE(SUBSTITUTE(SUBSTITUTE(SUBSTITUTE(SUBSTITUTE(SUBSTITUTE(TRIM(RTATimings[[#This Row],[Dep Txt]]), ": ",":"), "a.m", "AM",1), "p.m", "PM"),"  AM"," AM"),"  PM", " PM"), 9,100,"")</f>
        <v/>
      </c>
      <c r="I2734" s="195" t="e">
        <f>TIMEVALUE(RTATimings[[#This Row],[Dep Tm Txt]])</f>
        <v>#VALUE!</v>
      </c>
      <c r="N27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35" spans="1:14" x14ac:dyDescent="0.35">
      <c r="A2735" s="113"/>
      <c r="B2735" s="119"/>
      <c r="C2735" s="119"/>
      <c r="D2735" s="185" t="e">
        <f>IF(ISBLANK(RTATimings[[#This Row],[Vehicle No.]]), VLOOKUP(RTATimings[[#This Row],[Rotation Group]], Table9[#All], 4, FALSE), VLOOKUP(RTATimings[[#This Row],[Vehicle No.]], VehLicense,2,FALSE))</f>
        <v>#N/A</v>
      </c>
      <c r="E2735" s="126"/>
      <c r="F2735" s="185" t="e">
        <f>VLOOKUP(RTATimings[[#This Row],[Route Code]], TrueRouteCodes[], 2, FALSE)</f>
        <v>#N/A</v>
      </c>
      <c r="H2735" s="194" t="str">
        <f>REPLACE(SUBSTITUTE(SUBSTITUTE(SUBSTITUTE(SUBSTITUTE(SUBSTITUTE(TRIM(RTATimings[[#This Row],[Dep Txt]]), ": ",":"), "a.m", "AM",1), "p.m", "PM"),"  AM"," AM"),"  PM", " PM"), 9,100,"")</f>
        <v/>
      </c>
      <c r="I2735" s="195" t="e">
        <f>TIMEVALUE(RTATimings[[#This Row],[Dep Tm Txt]])</f>
        <v>#VALUE!</v>
      </c>
      <c r="N27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36" spans="1:14" x14ac:dyDescent="0.35">
      <c r="A2736" s="113"/>
      <c r="B2736" s="119"/>
      <c r="C2736" s="119"/>
      <c r="D2736" s="185" t="e">
        <f>IF(ISBLANK(RTATimings[[#This Row],[Vehicle No.]]), VLOOKUP(RTATimings[[#This Row],[Rotation Group]], Table9[#All], 4, FALSE), VLOOKUP(RTATimings[[#This Row],[Vehicle No.]], VehLicense,2,FALSE))</f>
        <v>#N/A</v>
      </c>
      <c r="E2736" s="126"/>
      <c r="F2736" s="185" t="e">
        <f>VLOOKUP(RTATimings[[#This Row],[Route Code]], TrueRouteCodes[], 2, FALSE)</f>
        <v>#N/A</v>
      </c>
      <c r="H2736" s="194" t="str">
        <f>REPLACE(SUBSTITUTE(SUBSTITUTE(SUBSTITUTE(SUBSTITUTE(SUBSTITUTE(TRIM(RTATimings[[#This Row],[Dep Txt]]), ": ",":"), "a.m", "AM",1), "p.m", "PM"),"  AM"," AM"),"  PM", " PM"), 9,100,"")</f>
        <v/>
      </c>
      <c r="I2736" s="195" t="e">
        <f>TIMEVALUE(RTATimings[[#This Row],[Dep Tm Txt]])</f>
        <v>#VALUE!</v>
      </c>
      <c r="N27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37" spans="1:14" x14ac:dyDescent="0.35">
      <c r="A2737" s="113"/>
      <c r="B2737" s="119"/>
      <c r="C2737" s="119"/>
      <c r="D2737" s="185" t="e">
        <f>IF(ISBLANK(RTATimings[[#This Row],[Vehicle No.]]), VLOOKUP(RTATimings[[#This Row],[Rotation Group]], Table9[#All], 4, FALSE), VLOOKUP(RTATimings[[#This Row],[Vehicle No.]], VehLicense,2,FALSE))</f>
        <v>#N/A</v>
      </c>
      <c r="E2737" s="126"/>
      <c r="F2737" s="185" t="e">
        <f>VLOOKUP(RTATimings[[#This Row],[Route Code]], TrueRouteCodes[], 2, FALSE)</f>
        <v>#N/A</v>
      </c>
      <c r="H2737" s="194" t="str">
        <f>REPLACE(SUBSTITUTE(SUBSTITUTE(SUBSTITUTE(SUBSTITUTE(SUBSTITUTE(TRIM(RTATimings[[#This Row],[Dep Txt]]), ": ",":"), "a.m", "AM",1), "p.m", "PM"),"  AM"," AM"),"  PM", " PM"), 9,100,"")</f>
        <v/>
      </c>
      <c r="I2737" s="195" t="e">
        <f>TIMEVALUE(RTATimings[[#This Row],[Dep Tm Txt]])</f>
        <v>#VALUE!</v>
      </c>
      <c r="N27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38" spans="1:14" x14ac:dyDescent="0.35">
      <c r="A2738" s="113"/>
      <c r="B2738" s="119"/>
      <c r="C2738" s="119"/>
      <c r="D2738" s="185" t="e">
        <f>IF(ISBLANK(RTATimings[[#This Row],[Vehicle No.]]), VLOOKUP(RTATimings[[#This Row],[Rotation Group]], Table9[#All], 4, FALSE), VLOOKUP(RTATimings[[#This Row],[Vehicle No.]], VehLicense,2,FALSE))</f>
        <v>#N/A</v>
      </c>
      <c r="E2738" s="126"/>
      <c r="F2738" s="185" t="e">
        <f>VLOOKUP(RTATimings[[#This Row],[Route Code]], TrueRouteCodes[], 2, FALSE)</f>
        <v>#N/A</v>
      </c>
      <c r="H2738" s="194" t="str">
        <f>REPLACE(SUBSTITUTE(SUBSTITUTE(SUBSTITUTE(SUBSTITUTE(SUBSTITUTE(TRIM(RTATimings[[#This Row],[Dep Txt]]), ": ",":"), "a.m", "AM",1), "p.m", "PM"),"  AM"," AM"),"  PM", " PM"), 9,100,"")</f>
        <v/>
      </c>
      <c r="I2738" s="195" t="e">
        <f>TIMEVALUE(RTATimings[[#This Row],[Dep Tm Txt]])</f>
        <v>#VALUE!</v>
      </c>
      <c r="N27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39" spans="1:14" x14ac:dyDescent="0.35">
      <c r="A2739" s="113"/>
      <c r="B2739" s="119"/>
      <c r="C2739" s="119"/>
      <c r="D2739" s="185" t="e">
        <f>IF(ISBLANK(RTATimings[[#This Row],[Vehicle No.]]), VLOOKUP(RTATimings[[#This Row],[Rotation Group]], Table9[#All], 4, FALSE), VLOOKUP(RTATimings[[#This Row],[Vehicle No.]], VehLicense,2,FALSE))</f>
        <v>#N/A</v>
      </c>
      <c r="E2739" s="126"/>
      <c r="F2739" s="185" t="e">
        <f>VLOOKUP(RTATimings[[#This Row],[Route Code]], TrueRouteCodes[], 2, FALSE)</f>
        <v>#N/A</v>
      </c>
      <c r="H2739" s="194" t="str">
        <f>REPLACE(SUBSTITUTE(SUBSTITUTE(SUBSTITUTE(SUBSTITUTE(SUBSTITUTE(TRIM(RTATimings[[#This Row],[Dep Txt]]), ": ",":"), "a.m", "AM",1), "p.m", "PM"),"  AM"," AM"),"  PM", " PM"), 9,100,"")</f>
        <v/>
      </c>
      <c r="I2739" s="195" t="e">
        <f>TIMEVALUE(RTATimings[[#This Row],[Dep Tm Txt]])</f>
        <v>#VALUE!</v>
      </c>
      <c r="N27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40" spans="1:14" x14ac:dyDescent="0.35">
      <c r="A2740" s="113"/>
      <c r="B2740" s="119"/>
      <c r="C2740" s="119"/>
      <c r="D2740" s="185" t="e">
        <f>IF(ISBLANK(RTATimings[[#This Row],[Vehicle No.]]), VLOOKUP(RTATimings[[#This Row],[Rotation Group]], Table9[#All], 4, FALSE), VLOOKUP(RTATimings[[#This Row],[Vehicle No.]], VehLicense,2,FALSE))</f>
        <v>#N/A</v>
      </c>
      <c r="E2740" s="126"/>
      <c r="F2740" s="185" t="e">
        <f>VLOOKUP(RTATimings[[#This Row],[Route Code]], TrueRouteCodes[], 2, FALSE)</f>
        <v>#N/A</v>
      </c>
      <c r="H2740" s="194" t="str">
        <f>REPLACE(SUBSTITUTE(SUBSTITUTE(SUBSTITUTE(SUBSTITUTE(SUBSTITUTE(TRIM(RTATimings[[#This Row],[Dep Txt]]), ": ",":"), "a.m", "AM",1), "p.m", "PM"),"  AM"," AM"),"  PM", " PM"), 9,100,"")</f>
        <v/>
      </c>
      <c r="I2740" s="195" t="e">
        <f>TIMEVALUE(RTATimings[[#This Row],[Dep Tm Txt]])</f>
        <v>#VALUE!</v>
      </c>
      <c r="N27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41" spans="1:14" x14ac:dyDescent="0.35">
      <c r="A2741" s="113"/>
      <c r="B2741" s="119"/>
      <c r="C2741" s="119"/>
      <c r="D2741" s="185" t="e">
        <f>IF(ISBLANK(RTATimings[[#This Row],[Vehicle No.]]), VLOOKUP(RTATimings[[#This Row],[Rotation Group]], Table9[#All], 4, FALSE), VLOOKUP(RTATimings[[#This Row],[Vehicle No.]], VehLicense,2,FALSE))</f>
        <v>#N/A</v>
      </c>
      <c r="E2741" s="126"/>
      <c r="F2741" s="185" t="e">
        <f>VLOOKUP(RTATimings[[#This Row],[Route Code]], TrueRouteCodes[], 2, FALSE)</f>
        <v>#N/A</v>
      </c>
      <c r="H2741" s="194" t="str">
        <f>REPLACE(SUBSTITUTE(SUBSTITUTE(SUBSTITUTE(SUBSTITUTE(SUBSTITUTE(TRIM(RTATimings[[#This Row],[Dep Txt]]), ": ",":"), "a.m", "AM",1), "p.m", "PM"),"  AM"," AM"),"  PM", " PM"), 9,100,"")</f>
        <v/>
      </c>
      <c r="I2741" s="195" t="e">
        <f>TIMEVALUE(RTATimings[[#This Row],[Dep Tm Txt]])</f>
        <v>#VALUE!</v>
      </c>
      <c r="N27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42" spans="1:14" x14ac:dyDescent="0.35">
      <c r="A2742" s="113"/>
      <c r="B2742" s="119"/>
      <c r="C2742" s="119"/>
      <c r="D2742" s="185" t="e">
        <f>IF(ISBLANK(RTATimings[[#This Row],[Vehicle No.]]), VLOOKUP(RTATimings[[#This Row],[Rotation Group]], Table9[#All], 4, FALSE), VLOOKUP(RTATimings[[#This Row],[Vehicle No.]], VehLicense,2,FALSE))</f>
        <v>#N/A</v>
      </c>
      <c r="E2742" s="126"/>
      <c r="F2742" s="185" t="e">
        <f>VLOOKUP(RTATimings[[#This Row],[Route Code]], TrueRouteCodes[], 2, FALSE)</f>
        <v>#N/A</v>
      </c>
      <c r="H2742" s="194" t="str">
        <f>REPLACE(SUBSTITUTE(SUBSTITUTE(SUBSTITUTE(SUBSTITUTE(SUBSTITUTE(TRIM(RTATimings[[#This Row],[Dep Txt]]), ": ",":"), "a.m", "AM",1), "p.m", "PM"),"  AM"," AM"),"  PM", " PM"), 9,100,"")</f>
        <v/>
      </c>
      <c r="I2742" s="195" t="e">
        <f>TIMEVALUE(RTATimings[[#This Row],[Dep Tm Txt]])</f>
        <v>#VALUE!</v>
      </c>
      <c r="N27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43" spans="1:14" x14ac:dyDescent="0.35">
      <c r="A2743" s="113"/>
      <c r="B2743" s="119"/>
      <c r="C2743" s="119"/>
      <c r="D2743" s="185" t="e">
        <f>IF(ISBLANK(RTATimings[[#This Row],[Vehicle No.]]), VLOOKUP(RTATimings[[#This Row],[Rotation Group]], Table9[#All], 4, FALSE), VLOOKUP(RTATimings[[#This Row],[Vehicle No.]], VehLicense,2,FALSE))</f>
        <v>#N/A</v>
      </c>
      <c r="E2743" s="126"/>
      <c r="F2743" s="185" t="e">
        <f>VLOOKUP(RTATimings[[#This Row],[Route Code]], TrueRouteCodes[], 2, FALSE)</f>
        <v>#N/A</v>
      </c>
      <c r="H2743" s="194" t="str">
        <f>REPLACE(SUBSTITUTE(SUBSTITUTE(SUBSTITUTE(SUBSTITUTE(SUBSTITUTE(TRIM(RTATimings[[#This Row],[Dep Txt]]), ": ",":"), "a.m", "AM",1), "p.m", "PM"),"  AM"," AM"),"  PM", " PM"), 9,100,"")</f>
        <v/>
      </c>
      <c r="I2743" s="195" t="e">
        <f>TIMEVALUE(RTATimings[[#This Row],[Dep Tm Txt]])</f>
        <v>#VALUE!</v>
      </c>
      <c r="N27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44" spans="1:14" x14ac:dyDescent="0.35">
      <c r="A2744" s="113"/>
      <c r="B2744" s="119"/>
      <c r="C2744" s="119"/>
      <c r="D2744" s="185" t="e">
        <f>IF(ISBLANK(RTATimings[[#This Row],[Vehicle No.]]), VLOOKUP(RTATimings[[#This Row],[Rotation Group]], Table9[#All], 4, FALSE), VLOOKUP(RTATimings[[#This Row],[Vehicle No.]], VehLicense,2,FALSE))</f>
        <v>#N/A</v>
      </c>
      <c r="E2744" s="126"/>
      <c r="F2744" s="185" t="e">
        <f>VLOOKUP(RTATimings[[#This Row],[Route Code]], TrueRouteCodes[], 2, FALSE)</f>
        <v>#N/A</v>
      </c>
      <c r="H2744" s="194" t="str">
        <f>REPLACE(SUBSTITUTE(SUBSTITUTE(SUBSTITUTE(SUBSTITUTE(SUBSTITUTE(TRIM(RTATimings[[#This Row],[Dep Txt]]), ": ",":"), "a.m", "AM",1), "p.m", "PM"),"  AM"," AM"),"  PM", " PM"), 9,100,"")</f>
        <v/>
      </c>
      <c r="I2744" s="195" t="e">
        <f>TIMEVALUE(RTATimings[[#This Row],[Dep Tm Txt]])</f>
        <v>#VALUE!</v>
      </c>
      <c r="N27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45" spans="1:14" x14ac:dyDescent="0.35">
      <c r="A2745" s="113"/>
      <c r="B2745" s="119"/>
      <c r="C2745" s="119"/>
      <c r="D2745" s="185" t="e">
        <f>IF(ISBLANK(RTATimings[[#This Row],[Vehicle No.]]), VLOOKUP(RTATimings[[#This Row],[Rotation Group]], Table9[#All], 4, FALSE), VLOOKUP(RTATimings[[#This Row],[Vehicle No.]], VehLicense,2,FALSE))</f>
        <v>#N/A</v>
      </c>
      <c r="E2745" s="126"/>
      <c r="F2745" s="185" t="e">
        <f>VLOOKUP(RTATimings[[#This Row],[Route Code]], TrueRouteCodes[], 2, FALSE)</f>
        <v>#N/A</v>
      </c>
      <c r="H2745" s="194" t="str">
        <f>REPLACE(SUBSTITUTE(SUBSTITUTE(SUBSTITUTE(SUBSTITUTE(SUBSTITUTE(TRIM(RTATimings[[#This Row],[Dep Txt]]), ": ",":"), "a.m", "AM",1), "p.m", "PM"),"  AM"," AM"),"  PM", " PM"), 9,100,"")</f>
        <v/>
      </c>
      <c r="I2745" s="195" t="e">
        <f>TIMEVALUE(RTATimings[[#This Row],[Dep Tm Txt]])</f>
        <v>#VALUE!</v>
      </c>
      <c r="N27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46" spans="1:14" x14ac:dyDescent="0.35">
      <c r="A2746" s="113"/>
      <c r="B2746" s="119"/>
      <c r="C2746" s="119"/>
      <c r="D2746" s="185" t="e">
        <f>IF(ISBLANK(RTATimings[[#This Row],[Vehicle No.]]), VLOOKUP(RTATimings[[#This Row],[Rotation Group]], Table9[#All], 4, FALSE), VLOOKUP(RTATimings[[#This Row],[Vehicle No.]], VehLicense,2,FALSE))</f>
        <v>#N/A</v>
      </c>
      <c r="E2746" s="126"/>
      <c r="F2746" s="185" t="e">
        <f>VLOOKUP(RTATimings[[#This Row],[Route Code]], TrueRouteCodes[], 2, FALSE)</f>
        <v>#N/A</v>
      </c>
      <c r="H2746" s="194" t="str">
        <f>REPLACE(SUBSTITUTE(SUBSTITUTE(SUBSTITUTE(SUBSTITUTE(SUBSTITUTE(TRIM(RTATimings[[#This Row],[Dep Txt]]), ": ",":"), "a.m", "AM",1), "p.m", "PM"),"  AM"," AM"),"  PM", " PM"), 9,100,"")</f>
        <v/>
      </c>
      <c r="I2746" s="195" t="e">
        <f>TIMEVALUE(RTATimings[[#This Row],[Dep Tm Txt]])</f>
        <v>#VALUE!</v>
      </c>
      <c r="N27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47" spans="1:14" x14ac:dyDescent="0.35">
      <c r="A2747" s="113"/>
      <c r="B2747" s="119"/>
      <c r="C2747" s="119"/>
      <c r="D2747" s="185" t="e">
        <f>IF(ISBLANK(RTATimings[[#This Row],[Vehicle No.]]), VLOOKUP(RTATimings[[#This Row],[Rotation Group]], Table9[#All], 4, FALSE), VLOOKUP(RTATimings[[#This Row],[Vehicle No.]], VehLicense,2,FALSE))</f>
        <v>#N/A</v>
      </c>
      <c r="E2747" s="126"/>
      <c r="F2747" s="185" t="e">
        <f>VLOOKUP(RTATimings[[#This Row],[Route Code]], TrueRouteCodes[], 2, FALSE)</f>
        <v>#N/A</v>
      </c>
      <c r="H2747" s="194" t="str">
        <f>REPLACE(SUBSTITUTE(SUBSTITUTE(SUBSTITUTE(SUBSTITUTE(SUBSTITUTE(TRIM(RTATimings[[#This Row],[Dep Txt]]), ": ",":"), "a.m", "AM",1), "p.m", "PM"),"  AM"," AM"),"  PM", " PM"), 9,100,"")</f>
        <v/>
      </c>
      <c r="I2747" s="195" t="e">
        <f>TIMEVALUE(RTATimings[[#This Row],[Dep Tm Txt]])</f>
        <v>#VALUE!</v>
      </c>
      <c r="N27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48" spans="1:14" x14ac:dyDescent="0.35">
      <c r="A2748" s="113"/>
      <c r="B2748" s="119"/>
      <c r="C2748" s="119"/>
      <c r="D2748" s="185" t="e">
        <f>IF(ISBLANK(RTATimings[[#This Row],[Vehicle No.]]), VLOOKUP(RTATimings[[#This Row],[Rotation Group]], Table9[#All], 4, FALSE), VLOOKUP(RTATimings[[#This Row],[Vehicle No.]], VehLicense,2,FALSE))</f>
        <v>#N/A</v>
      </c>
      <c r="E2748" s="126"/>
      <c r="F2748" s="185" t="e">
        <f>VLOOKUP(RTATimings[[#This Row],[Route Code]], TrueRouteCodes[], 2, FALSE)</f>
        <v>#N/A</v>
      </c>
      <c r="H2748" s="194" t="str">
        <f>REPLACE(SUBSTITUTE(SUBSTITUTE(SUBSTITUTE(SUBSTITUTE(SUBSTITUTE(TRIM(RTATimings[[#This Row],[Dep Txt]]), ": ",":"), "a.m", "AM",1), "p.m", "PM"),"  AM"," AM"),"  PM", " PM"), 9,100,"")</f>
        <v/>
      </c>
      <c r="I2748" s="195" t="e">
        <f>TIMEVALUE(RTATimings[[#This Row],[Dep Tm Txt]])</f>
        <v>#VALUE!</v>
      </c>
      <c r="N27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49" spans="1:14" x14ac:dyDescent="0.35">
      <c r="A2749" s="113"/>
      <c r="B2749" s="119"/>
      <c r="C2749" s="119"/>
      <c r="D2749" s="185" t="e">
        <f>IF(ISBLANK(RTATimings[[#This Row],[Vehicle No.]]), VLOOKUP(RTATimings[[#This Row],[Rotation Group]], Table9[#All], 4, FALSE), VLOOKUP(RTATimings[[#This Row],[Vehicle No.]], VehLicense,2,FALSE))</f>
        <v>#N/A</v>
      </c>
      <c r="E2749" s="126"/>
      <c r="F2749" s="185" t="e">
        <f>VLOOKUP(RTATimings[[#This Row],[Route Code]], TrueRouteCodes[], 2, FALSE)</f>
        <v>#N/A</v>
      </c>
      <c r="H2749" s="194" t="str">
        <f>REPLACE(SUBSTITUTE(SUBSTITUTE(SUBSTITUTE(SUBSTITUTE(SUBSTITUTE(TRIM(RTATimings[[#This Row],[Dep Txt]]), ": ",":"), "a.m", "AM",1), "p.m", "PM"),"  AM"," AM"),"  PM", " PM"), 9,100,"")</f>
        <v/>
      </c>
      <c r="I2749" s="195" t="e">
        <f>TIMEVALUE(RTATimings[[#This Row],[Dep Tm Txt]])</f>
        <v>#VALUE!</v>
      </c>
      <c r="N27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50" spans="1:14" x14ac:dyDescent="0.35">
      <c r="A2750" s="113"/>
      <c r="B2750" s="119"/>
      <c r="C2750" s="119"/>
      <c r="D2750" s="185" t="e">
        <f>IF(ISBLANK(RTATimings[[#This Row],[Vehicle No.]]), VLOOKUP(RTATimings[[#This Row],[Rotation Group]], Table9[#All], 4, FALSE), VLOOKUP(RTATimings[[#This Row],[Vehicle No.]], VehLicense,2,FALSE))</f>
        <v>#N/A</v>
      </c>
      <c r="E2750" s="126"/>
      <c r="F2750" s="185" t="e">
        <f>VLOOKUP(RTATimings[[#This Row],[Route Code]], TrueRouteCodes[], 2, FALSE)</f>
        <v>#N/A</v>
      </c>
      <c r="H2750" s="194" t="str">
        <f>REPLACE(SUBSTITUTE(SUBSTITUTE(SUBSTITUTE(SUBSTITUTE(SUBSTITUTE(TRIM(RTATimings[[#This Row],[Dep Txt]]), ": ",":"), "a.m", "AM",1), "p.m", "PM"),"  AM"," AM"),"  PM", " PM"), 9,100,"")</f>
        <v/>
      </c>
      <c r="I2750" s="195" t="e">
        <f>TIMEVALUE(RTATimings[[#This Row],[Dep Tm Txt]])</f>
        <v>#VALUE!</v>
      </c>
      <c r="N27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51" spans="1:14" x14ac:dyDescent="0.35">
      <c r="A2751" s="113"/>
      <c r="B2751" s="119"/>
      <c r="C2751" s="119"/>
      <c r="D2751" s="185" t="e">
        <f>IF(ISBLANK(RTATimings[[#This Row],[Vehicle No.]]), VLOOKUP(RTATimings[[#This Row],[Rotation Group]], Table9[#All], 4, FALSE), VLOOKUP(RTATimings[[#This Row],[Vehicle No.]], VehLicense,2,FALSE))</f>
        <v>#N/A</v>
      </c>
      <c r="E2751" s="126"/>
      <c r="F2751" s="185" t="e">
        <f>VLOOKUP(RTATimings[[#This Row],[Route Code]], TrueRouteCodes[], 2, FALSE)</f>
        <v>#N/A</v>
      </c>
      <c r="H2751" s="194" t="str">
        <f>REPLACE(SUBSTITUTE(SUBSTITUTE(SUBSTITUTE(SUBSTITUTE(SUBSTITUTE(TRIM(RTATimings[[#This Row],[Dep Txt]]), ": ",":"), "a.m", "AM",1), "p.m", "PM"),"  AM"," AM"),"  PM", " PM"), 9,100,"")</f>
        <v/>
      </c>
      <c r="I2751" s="195" t="e">
        <f>TIMEVALUE(RTATimings[[#This Row],[Dep Tm Txt]])</f>
        <v>#VALUE!</v>
      </c>
      <c r="N27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52" spans="1:14" x14ac:dyDescent="0.35">
      <c r="A2752" s="113"/>
      <c r="B2752" s="119"/>
      <c r="C2752" s="119"/>
      <c r="D2752" s="185" t="e">
        <f>IF(ISBLANK(RTATimings[[#This Row],[Vehicle No.]]), VLOOKUP(RTATimings[[#This Row],[Rotation Group]], Table9[#All], 4, FALSE), VLOOKUP(RTATimings[[#This Row],[Vehicle No.]], VehLicense,2,FALSE))</f>
        <v>#N/A</v>
      </c>
      <c r="E2752" s="126"/>
      <c r="F2752" s="185" t="e">
        <f>VLOOKUP(RTATimings[[#This Row],[Route Code]], TrueRouteCodes[], 2, FALSE)</f>
        <v>#N/A</v>
      </c>
      <c r="H2752" s="194" t="str">
        <f>REPLACE(SUBSTITUTE(SUBSTITUTE(SUBSTITUTE(SUBSTITUTE(SUBSTITUTE(TRIM(RTATimings[[#This Row],[Dep Txt]]), ": ",":"), "a.m", "AM",1), "p.m", "PM"),"  AM"," AM"),"  PM", " PM"), 9,100,"")</f>
        <v/>
      </c>
      <c r="I2752" s="195" t="e">
        <f>TIMEVALUE(RTATimings[[#This Row],[Dep Tm Txt]])</f>
        <v>#VALUE!</v>
      </c>
      <c r="N27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53" spans="1:14" x14ac:dyDescent="0.35">
      <c r="A2753" s="113"/>
      <c r="B2753" s="119"/>
      <c r="C2753" s="119"/>
      <c r="D2753" s="185" t="e">
        <f>IF(ISBLANK(RTATimings[[#This Row],[Vehicle No.]]), VLOOKUP(RTATimings[[#This Row],[Rotation Group]], Table9[#All], 4, FALSE), VLOOKUP(RTATimings[[#This Row],[Vehicle No.]], VehLicense,2,FALSE))</f>
        <v>#N/A</v>
      </c>
      <c r="E2753" s="126"/>
      <c r="F2753" s="185" t="e">
        <f>VLOOKUP(RTATimings[[#This Row],[Route Code]], TrueRouteCodes[], 2, FALSE)</f>
        <v>#N/A</v>
      </c>
      <c r="H2753" s="194" t="str">
        <f>REPLACE(SUBSTITUTE(SUBSTITUTE(SUBSTITUTE(SUBSTITUTE(SUBSTITUTE(TRIM(RTATimings[[#This Row],[Dep Txt]]), ": ",":"), "a.m", "AM",1), "p.m", "PM"),"  AM"," AM"),"  PM", " PM"), 9,100,"")</f>
        <v/>
      </c>
      <c r="I2753" s="195" t="e">
        <f>TIMEVALUE(RTATimings[[#This Row],[Dep Tm Txt]])</f>
        <v>#VALUE!</v>
      </c>
      <c r="N27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54" spans="1:14" x14ac:dyDescent="0.35">
      <c r="A2754" s="113"/>
      <c r="B2754" s="119"/>
      <c r="C2754" s="119"/>
      <c r="D2754" s="185" t="e">
        <f>IF(ISBLANK(RTATimings[[#This Row],[Vehicle No.]]), VLOOKUP(RTATimings[[#This Row],[Rotation Group]], Table9[#All], 4, FALSE), VLOOKUP(RTATimings[[#This Row],[Vehicle No.]], VehLicense,2,FALSE))</f>
        <v>#N/A</v>
      </c>
      <c r="E2754" s="126"/>
      <c r="F2754" s="185" t="e">
        <f>VLOOKUP(RTATimings[[#This Row],[Route Code]], TrueRouteCodes[], 2, FALSE)</f>
        <v>#N/A</v>
      </c>
      <c r="H2754" s="194" t="str">
        <f>REPLACE(SUBSTITUTE(SUBSTITUTE(SUBSTITUTE(SUBSTITUTE(SUBSTITUTE(TRIM(RTATimings[[#This Row],[Dep Txt]]), ": ",":"), "a.m", "AM",1), "p.m", "PM"),"  AM"," AM"),"  PM", " PM"), 9,100,"")</f>
        <v/>
      </c>
      <c r="I2754" s="195" t="e">
        <f>TIMEVALUE(RTATimings[[#This Row],[Dep Tm Txt]])</f>
        <v>#VALUE!</v>
      </c>
      <c r="N27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55" spans="1:14" x14ac:dyDescent="0.35">
      <c r="A2755" s="113"/>
      <c r="B2755" s="119"/>
      <c r="C2755" s="119"/>
      <c r="D2755" s="185" t="e">
        <f>IF(ISBLANK(RTATimings[[#This Row],[Vehicle No.]]), VLOOKUP(RTATimings[[#This Row],[Rotation Group]], Table9[#All], 4, FALSE), VLOOKUP(RTATimings[[#This Row],[Vehicle No.]], VehLicense,2,FALSE))</f>
        <v>#N/A</v>
      </c>
      <c r="E2755" s="126"/>
      <c r="F2755" s="185" t="e">
        <f>VLOOKUP(RTATimings[[#This Row],[Route Code]], TrueRouteCodes[], 2, FALSE)</f>
        <v>#N/A</v>
      </c>
      <c r="H2755" s="194" t="str">
        <f>REPLACE(SUBSTITUTE(SUBSTITUTE(SUBSTITUTE(SUBSTITUTE(SUBSTITUTE(TRIM(RTATimings[[#This Row],[Dep Txt]]), ": ",":"), "a.m", "AM",1), "p.m", "PM"),"  AM"," AM"),"  PM", " PM"), 9,100,"")</f>
        <v/>
      </c>
      <c r="I2755" s="195" t="e">
        <f>TIMEVALUE(RTATimings[[#This Row],[Dep Tm Txt]])</f>
        <v>#VALUE!</v>
      </c>
      <c r="N27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56" spans="1:14" x14ac:dyDescent="0.35">
      <c r="A2756" s="113"/>
      <c r="B2756" s="119"/>
      <c r="C2756" s="119"/>
      <c r="D2756" s="185" t="e">
        <f>IF(ISBLANK(RTATimings[[#This Row],[Vehicle No.]]), VLOOKUP(RTATimings[[#This Row],[Rotation Group]], Table9[#All], 4, FALSE), VLOOKUP(RTATimings[[#This Row],[Vehicle No.]], VehLicense,2,FALSE))</f>
        <v>#N/A</v>
      </c>
      <c r="E2756" s="126"/>
      <c r="F2756" s="185" t="e">
        <f>VLOOKUP(RTATimings[[#This Row],[Route Code]], TrueRouteCodes[], 2, FALSE)</f>
        <v>#N/A</v>
      </c>
      <c r="H2756" s="194" t="str">
        <f>REPLACE(SUBSTITUTE(SUBSTITUTE(SUBSTITUTE(SUBSTITUTE(SUBSTITUTE(TRIM(RTATimings[[#This Row],[Dep Txt]]), ": ",":"), "a.m", "AM",1), "p.m", "PM"),"  AM"," AM"),"  PM", " PM"), 9,100,"")</f>
        <v/>
      </c>
      <c r="I2756" s="195" t="e">
        <f>TIMEVALUE(RTATimings[[#This Row],[Dep Tm Txt]])</f>
        <v>#VALUE!</v>
      </c>
      <c r="N27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57" spans="1:14" x14ac:dyDescent="0.35">
      <c r="A2757" s="113"/>
      <c r="B2757" s="119"/>
      <c r="C2757" s="119"/>
      <c r="D2757" s="185" t="e">
        <f>IF(ISBLANK(RTATimings[[#This Row],[Vehicle No.]]), VLOOKUP(RTATimings[[#This Row],[Rotation Group]], Table9[#All], 4, FALSE), VLOOKUP(RTATimings[[#This Row],[Vehicle No.]], VehLicense,2,FALSE))</f>
        <v>#N/A</v>
      </c>
      <c r="E2757" s="126"/>
      <c r="F2757" s="185" t="e">
        <f>VLOOKUP(RTATimings[[#This Row],[Route Code]], TrueRouteCodes[], 2, FALSE)</f>
        <v>#N/A</v>
      </c>
      <c r="H2757" s="194" t="str">
        <f>REPLACE(SUBSTITUTE(SUBSTITUTE(SUBSTITUTE(SUBSTITUTE(SUBSTITUTE(TRIM(RTATimings[[#This Row],[Dep Txt]]), ": ",":"), "a.m", "AM",1), "p.m", "PM"),"  AM"," AM"),"  PM", " PM"), 9,100,"")</f>
        <v/>
      </c>
      <c r="I2757" s="195" t="e">
        <f>TIMEVALUE(RTATimings[[#This Row],[Dep Tm Txt]])</f>
        <v>#VALUE!</v>
      </c>
      <c r="N27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58" spans="1:14" x14ac:dyDescent="0.35">
      <c r="A2758" s="113"/>
      <c r="B2758" s="119"/>
      <c r="C2758" s="119"/>
      <c r="D2758" s="185" t="e">
        <f>IF(ISBLANK(RTATimings[[#This Row],[Vehicle No.]]), VLOOKUP(RTATimings[[#This Row],[Rotation Group]], Table9[#All], 4, FALSE), VLOOKUP(RTATimings[[#This Row],[Vehicle No.]], VehLicense,2,FALSE))</f>
        <v>#N/A</v>
      </c>
      <c r="E2758" s="126"/>
      <c r="F2758" s="185" t="e">
        <f>VLOOKUP(RTATimings[[#This Row],[Route Code]], TrueRouteCodes[], 2, FALSE)</f>
        <v>#N/A</v>
      </c>
      <c r="H2758" s="194" t="str">
        <f>REPLACE(SUBSTITUTE(SUBSTITUTE(SUBSTITUTE(SUBSTITUTE(SUBSTITUTE(TRIM(RTATimings[[#This Row],[Dep Txt]]), ": ",":"), "a.m", "AM",1), "p.m", "PM"),"  AM"," AM"),"  PM", " PM"), 9,100,"")</f>
        <v/>
      </c>
      <c r="I2758" s="195" t="e">
        <f>TIMEVALUE(RTATimings[[#This Row],[Dep Tm Txt]])</f>
        <v>#VALUE!</v>
      </c>
      <c r="N27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59" spans="1:14" x14ac:dyDescent="0.35">
      <c r="A2759" s="113"/>
      <c r="B2759" s="119"/>
      <c r="C2759" s="119"/>
      <c r="D2759" s="185" t="e">
        <f>IF(ISBLANK(RTATimings[[#This Row],[Vehicle No.]]), VLOOKUP(RTATimings[[#This Row],[Rotation Group]], Table9[#All], 4, FALSE), VLOOKUP(RTATimings[[#This Row],[Vehicle No.]], VehLicense,2,FALSE))</f>
        <v>#N/A</v>
      </c>
      <c r="E2759" s="126"/>
      <c r="F2759" s="185" t="e">
        <f>VLOOKUP(RTATimings[[#This Row],[Route Code]], TrueRouteCodes[], 2, FALSE)</f>
        <v>#N/A</v>
      </c>
      <c r="H2759" s="194" t="str">
        <f>REPLACE(SUBSTITUTE(SUBSTITUTE(SUBSTITUTE(SUBSTITUTE(SUBSTITUTE(TRIM(RTATimings[[#This Row],[Dep Txt]]), ": ",":"), "a.m", "AM",1), "p.m", "PM"),"  AM"," AM"),"  PM", " PM"), 9,100,"")</f>
        <v/>
      </c>
      <c r="I2759" s="195" t="e">
        <f>TIMEVALUE(RTATimings[[#This Row],[Dep Tm Txt]])</f>
        <v>#VALUE!</v>
      </c>
      <c r="N27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60" spans="1:14" x14ac:dyDescent="0.35">
      <c r="A2760" s="113"/>
      <c r="B2760" s="119"/>
      <c r="C2760" s="119"/>
      <c r="D2760" s="185" t="e">
        <f>IF(ISBLANK(RTATimings[[#This Row],[Vehicle No.]]), VLOOKUP(RTATimings[[#This Row],[Rotation Group]], Table9[#All], 4, FALSE), VLOOKUP(RTATimings[[#This Row],[Vehicle No.]], VehLicense,2,FALSE))</f>
        <v>#N/A</v>
      </c>
      <c r="E2760" s="126"/>
      <c r="F2760" s="185" t="e">
        <f>VLOOKUP(RTATimings[[#This Row],[Route Code]], TrueRouteCodes[], 2, FALSE)</f>
        <v>#N/A</v>
      </c>
      <c r="H2760" s="194" t="str">
        <f>REPLACE(SUBSTITUTE(SUBSTITUTE(SUBSTITUTE(SUBSTITUTE(SUBSTITUTE(TRIM(RTATimings[[#This Row],[Dep Txt]]), ": ",":"), "a.m", "AM",1), "p.m", "PM"),"  AM"," AM"),"  PM", " PM"), 9,100,"")</f>
        <v/>
      </c>
      <c r="I2760" s="195" t="e">
        <f>TIMEVALUE(RTATimings[[#This Row],[Dep Tm Txt]])</f>
        <v>#VALUE!</v>
      </c>
      <c r="N27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61" spans="1:14" x14ac:dyDescent="0.35">
      <c r="A2761" s="113"/>
      <c r="B2761" s="119"/>
      <c r="C2761" s="119"/>
      <c r="D2761" s="185" t="e">
        <f>IF(ISBLANK(RTATimings[[#This Row],[Vehicle No.]]), VLOOKUP(RTATimings[[#This Row],[Rotation Group]], Table9[#All], 4, FALSE), VLOOKUP(RTATimings[[#This Row],[Vehicle No.]], VehLicense,2,FALSE))</f>
        <v>#N/A</v>
      </c>
      <c r="E2761" s="126"/>
      <c r="F2761" s="185" t="e">
        <f>VLOOKUP(RTATimings[[#This Row],[Route Code]], TrueRouteCodes[], 2, FALSE)</f>
        <v>#N/A</v>
      </c>
      <c r="H2761" s="194" t="str">
        <f>REPLACE(SUBSTITUTE(SUBSTITUTE(SUBSTITUTE(SUBSTITUTE(SUBSTITUTE(TRIM(RTATimings[[#This Row],[Dep Txt]]), ": ",":"), "a.m", "AM",1), "p.m", "PM"),"  AM"," AM"),"  PM", " PM"), 9,100,"")</f>
        <v/>
      </c>
      <c r="I2761" s="195" t="e">
        <f>TIMEVALUE(RTATimings[[#This Row],[Dep Tm Txt]])</f>
        <v>#VALUE!</v>
      </c>
      <c r="N27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62" spans="1:14" x14ac:dyDescent="0.35">
      <c r="A2762" s="113"/>
      <c r="B2762" s="119"/>
      <c r="C2762" s="119"/>
      <c r="D2762" s="185" t="e">
        <f>IF(ISBLANK(RTATimings[[#This Row],[Vehicle No.]]), VLOOKUP(RTATimings[[#This Row],[Rotation Group]], Table9[#All], 4, FALSE), VLOOKUP(RTATimings[[#This Row],[Vehicle No.]], VehLicense,2,FALSE))</f>
        <v>#N/A</v>
      </c>
      <c r="E2762" s="126"/>
      <c r="F2762" s="185" t="e">
        <f>VLOOKUP(RTATimings[[#This Row],[Route Code]], TrueRouteCodes[], 2, FALSE)</f>
        <v>#N/A</v>
      </c>
      <c r="H2762" s="194" t="str">
        <f>REPLACE(SUBSTITUTE(SUBSTITUTE(SUBSTITUTE(SUBSTITUTE(SUBSTITUTE(TRIM(RTATimings[[#This Row],[Dep Txt]]), ": ",":"), "a.m", "AM",1), "p.m", "PM"),"  AM"," AM"),"  PM", " PM"), 9,100,"")</f>
        <v/>
      </c>
      <c r="I2762" s="195" t="e">
        <f>TIMEVALUE(RTATimings[[#This Row],[Dep Tm Txt]])</f>
        <v>#VALUE!</v>
      </c>
      <c r="N27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63" spans="1:14" x14ac:dyDescent="0.35">
      <c r="A2763" s="113"/>
      <c r="B2763" s="119"/>
      <c r="C2763" s="119"/>
      <c r="D2763" s="185" t="e">
        <f>IF(ISBLANK(RTATimings[[#This Row],[Vehicle No.]]), VLOOKUP(RTATimings[[#This Row],[Rotation Group]], Table9[#All], 4, FALSE), VLOOKUP(RTATimings[[#This Row],[Vehicle No.]], VehLicense,2,FALSE))</f>
        <v>#N/A</v>
      </c>
      <c r="E2763" s="126"/>
      <c r="F2763" s="185" t="e">
        <f>VLOOKUP(RTATimings[[#This Row],[Route Code]], TrueRouteCodes[], 2, FALSE)</f>
        <v>#N/A</v>
      </c>
      <c r="H2763" s="194" t="str">
        <f>REPLACE(SUBSTITUTE(SUBSTITUTE(SUBSTITUTE(SUBSTITUTE(SUBSTITUTE(TRIM(RTATimings[[#This Row],[Dep Txt]]), ": ",":"), "a.m", "AM",1), "p.m", "PM"),"  AM"," AM"),"  PM", " PM"), 9,100,"")</f>
        <v/>
      </c>
      <c r="I2763" s="195" t="e">
        <f>TIMEVALUE(RTATimings[[#This Row],[Dep Tm Txt]])</f>
        <v>#VALUE!</v>
      </c>
      <c r="N27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64" spans="1:14" x14ac:dyDescent="0.35">
      <c r="A2764" s="113"/>
      <c r="B2764" s="119"/>
      <c r="C2764" s="119"/>
      <c r="D2764" s="185" t="e">
        <f>IF(ISBLANK(RTATimings[[#This Row],[Vehicle No.]]), VLOOKUP(RTATimings[[#This Row],[Rotation Group]], Table9[#All], 4, FALSE), VLOOKUP(RTATimings[[#This Row],[Vehicle No.]], VehLicense,2,FALSE))</f>
        <v>#N/A</v>
      </c>
      <c r="E2764" s="126"/>
      <c r="F2764" s="185" t="e">
        <f>VLOOKUP(RTATimings[[#This Row],[Route Code]], TrueRouteCodes[], 2, FALSE)</f>
        <v>#N/A</v>
      </c>
      <c r="H2764" s="194" t="str">
        <f>REPLACE(SUBSTITUTE(SUBSTITUTE(SUBSTITUTE(SUBSTITUTE(SUBSTITUTE(TRIM(RTATimings[[#This Row],[Dep Txt]]), ": ",":"), "a.m", "AM",1), "p.m", "PM"),"  AM"," AM"),"  PM", " PM"), 9,100,"")</f>
        <v/>
      </c>
      <c r="I2764" s="195" t="e">
        <f>TIMEVALUE(RTATimings[[#This Row],[Dep Tm Txt]])</f>
        <v>#VALUE!</v>
      </c>
      <c r="N27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65" spans="1:14" x14ac:dyDescent="0.35">
      <c r="A2765" s="113"/>
      <c r="B2765" s="119"/>
      <c r="C2765" s="119"/>
      <c r="D2765" s="185" t="e">
        <f>IF(ISBLANK(RTATimings[[#This Row],[Vehicle No.]]), VLOOKUP(RTATimings[[#This Row],[Rotation Group]], Table9[#All], 4, FALSE), VLOOKUP(RTATimings[[#This Row],[Vehicle No.]], VehLicense,2,FALSE))</f>
        <v>#N/A</v>
      </c>
      <c r="E2765" s="126"/>
      <c r="F2765" s="185" t="e">
        <f>VLOOKUP(RTATimings[[#This Row],[Route Code]], TrueRouteCodes[], 2, FALSE)</f>
        <v>#N/A</v>
      </c>
      <c r="H2765" s="194" t="str">
        <f>REPLACE(SUBSTITUTE(SUBSTITUTE(SUBSTITUTE(SUBSTITUTE(SUBSTITUTE(TRIM(RTATimings[[#This Row],[Dep Txt]]), ": ",":"), "a.m", "AM",1), "p.m", "PM"),"  AM"," AM"),"  PM", " PM"), 9,100,"")</f>
        <v/>
      </c>
      <c r="I2765" s="195" t="e">
        <f>TIMEVALUE(RTATimings[[#This Row],[Dep Tm Txt]])</f>
        <v>#VALUE!</v>
      </c>
      <c r="N27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66" spans="1:14" x14ac:dyDescent="0.35">
      <c r="A2766" s="113"/>
      <c r="B2766" s="119"/>
      <c r="C2766" s="119"/>
      <c r="D2766" s="185" t="e">
        <f>IF(ISBLANK(RTATimings[[#This Row],[Vehicle No.]]), VLOOKUP(RTATimings[[#This Row],[Rotation Group]], Table9[#All], 4, FALSE), VLOOKUP(RTATimings[[#This Row],[Vehicle No.]], VehLicense,2,FALSE))</f>
        <v>#N/A</v>
      </c>
      <c r="E2766" s="126"/>
      <c r="F2766" s="185" t="e">
        <f>VLOOKUP(RTATimings[[#This Row],[Route Code]], TrueRouteCodes[], 2, FALSE)</f>
        <v>#N/A</v>
      </c>
      <c r="H2766" s="194" t="str">
        <f>REPLACE(SUBSTITUTE(SUBSTITUTE(SUBSTITUTE(SUBSTITUTE(SUBSTITUTE(TRIM(RTATimings[[#This Row],[Dep Txt]]), ": ",":"), "a.m", "AM",1), "p.m", "PM"),"  AM"," AM"),"  PM", " PM"), 9,100,"")</f>
        <v/>
      </c>
      <c r="I2766" s="195" t="e">
        <f>TIMEVALUE(RTATimings[[#This Row],[Dep Tm Txt]])</f>
        <v>#VALUE!</v>
      </c>
      <c r="N27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67" spans="1:14" x14ac:dyDescent="0.35">
      <c r="A2767" s="113"/>
      <c r="B2767" s="119"/>
      <c r="C2767" s="119"/>
      <c r="D2767" s="185" t="e">
        <f>IF(ISBLANK(RTATimings[[#This Row],[Vehicle No.]]), VLOOKUP(RTATimings[[#This Row],[Rotation Group]], Table9[#All], 4, FALSE), VLOOKUP(RTATimings[[#This Row],[Vehicle No.]], VehLicense,2,FALSE))</f>
        <v>#N/A</v>
      </c>
      <c r="E2767" s="126"/>
      <c r="F2767" s="185" t="e">
        <f>VLOOKUP(RTATimings[[#This Row],[Route Code]], TrueRouteCodes[], 2, FALSE)</f>
        <v>#N/A</v>
      </c>
      <c r="H2767" s="194" t="str">
        <f>REPLACE(SUBSTITUTE(SUBSTITUTE(SUBSTITUTE(SUBSTITUTE(SUBSTITUTE(TRIM(RTATimings[[#This Row],[Dep Txt]]), ": ",":"), "a.m", "AM",1), "p.m", "PM"),"  AM"," AM"),"  PM", " PM"), 9,100,"")</f>
        <v/>
      </c>
      <c r="I2767" s="195" t="e">
        <f>TIMEVALUE(RTATimings[[#This Row],[Dep Tm Txt]])</f>
        <v>#VALUE!</v>
      </c>
      <c r="N27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68" spans="1:14" x14ac:dyDescent="0.35">
      <c r="A2768" s="113"/>
      <c r="B2768" s="119"/>
      <c r="C2768" s="119"/>
      <c r="D2768" s="185" t="e">
        <f>IF(ISBLANK(RTATimings[[#This Row],[Vehicle No.]]), VLOOKUP(RTATimings[[#This Row],[Rotation Group]], Table9[#All], 4, FALSE), VLOOKUP(RTATimings[[#This Row],[Vehicle No.]], VehLicense,2,FALSE))</f>
        <v>#N/A</v>
      </c>
      <c r="E2768" s="126"/>
      <c r="F2768" s="185" t="e">
        <f>VLOOKUP(RTATimings[[#This Row],[Route Code]], TrueRouteCodes[], 2, FALSE)</f>
        <v>#N/A</v>
      </c>
      <c r="H2768" s="194" t="str">
        <f>REPLACE(SUBSTITUTE(SUBSTITUTE(SUBSTITUTE(SUBSTITUTE(SUBSTITUTE(TRIM(RTATimings[[#This Row],[Dep Txt]]), ": ",":"), "a.m", "AM",1), "p.m", "PM"),"  AM"," AM"),"  PM", " PM"), 9,100,"")</f>
        <v/>
      </c>
      <c r="I2768" s="195" t="e">
        <f>TIMEVALUE(RTATimings[[#This Row],[Dep Tm Txt]])</f>
        <v>#VALUE!</v>
      </c>
      <c r="N27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69" spans="1:14" x14ac:dyDescent="0.35">
      <c r="A2769" s="113"/>
      <c r="B2769" s="119"/>
      <c r="C2769" s="119"/>
      <c r="D2769" s="185" t="e">
        <f>IF(ISBLANK(RTATimings[[#This Row],[Vehicle No.]]), VLOOKUP(RTATimings[[#This Row],[Rotation Group]], Table9[#All], 4, FALSE), VLOOKUP(RTATimings[[#This Row],[Vehicle No.]], VehLicense,2,FALSE))</f>
        <v>#N/A</v>
      </c>
      <c r="E2769" s="126"/>
      <c r="F2769" s="185" t="e">
        <f>VLOOKUP(RTATimings[[#This Row],[Route Code]], TrueRouteCodes[], 2, FALSE)</f>
        <v>#N/A</v>
      </c>
      <c r="H2769" s="194" t="str">
        <f>REPLACE(SUBSTITUTE(SUBSTITUTE(SUBSTITUTE(SUBSTITUTE(SUBSTITUTE(TRIM(RTATimings[[#This Row],[Dep Txt]]), ": ",":"), "a.m", "AM",1), "p.m", "PM"),"  AM"," AM"),"  PM", " PM"), 9,100,"")</f>
        <v/>
      </c>
      <c r="I2769" s="195" t="e">
        <f>TIMEVALUE(RTATimings[[#This Row],[Dep Tm Txt]])</f>
        <v>#VALUE!</v>
      </c>
      <c r="N27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70" spans="1:14" x14ac:dyDescent="0.35">
      <c r="A2770" s="113"/>
      <c r="B2770" s="119"/>
      <c r="C2770" s="119"/>
      <c r="D2770" s="185" t="e">
        <f>IF(ISBLANK(RTATimings[[#This Row],[Vehicle No.]]), VLOOKUP(RTATimings[[#This Row],[Rotation Group]], Table9[#All], 4, FALSE), VLOOKUP(RTATimings[[#This Row],[Vehicle No.]], VehLicense,2,FALSE))</f>
        <v>#N/A</v>
      </c>
      <c r="E2770" s="126"/>
      <c r="F2770" s="185" t="e">
        <f>VLOOKUP(RTATimings[[#This Row],[Route Code]], TrueRouteCodes[], 2, FALSE)</f>
        <v>#N/A</v>
      </c>
      <c r="H2770" s="194" t="str">
        <f>REPLACE(SUBSTITUTE(SUBSTITUTE(SUBSTITUTE(SUBSTITUTE(SUBSTITUTE(TRIM(RTATimings[[#This Row],[Dep Txt]]), ": ",":"), "a.m", "AM",1), "p.m", "PM"),"  AM"," AM"),"  PM", " PM"), 9,100,"")</f>
        <v/>
      </c>
      <c r="I2770" s="195" t="e">
        <f>TIMEVALUE(RTATimings[[#This Row],[Dep Tm Txt]])</f>
        <v>#VALUE!</v>
      </c>
      <c r="N27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71" spans="1:14" x14ac:dyDescent="0.35">
      <c r="A2771" s="113"/>
      <c r="B2771" s="119"/>
      <c r="C2771" s="119"/>
      <c r="D2771" s="185" t="e">
        <f>IF(ISBLANK(RTATimings[[#This Row],[Vehicle No.]]), VLOOKUP(RTATimings[[#This Row],[Rotation Group]], Table9[#All], 4, FALSE), VLOOKUP(RTATimings[[#This Row],[Vehicle No.]], VehLicense,2,FALSE))</f>
        <v>#N/A</v>
      </c>
      <c r="E2771" s="126"/>
      <c r="F2771" s="185" t="e">
        <f>VLOOKUP(RTATimings[[#This Row],[Route Code]], TrueRouteCodes[], 2, FALSE)</f>
        <v>#N/A</v>
      </c>
      <c r="H2771" s="194" t="str">
        <f>REPLACE(SUBSTITUTE(SUBSTITUTE(SUBSTITUTE(SUBSTITUTE(SUBSTITUTE(TRIM(RTATimings[[#This Row],[Dep Txt]]), ": ",":"), "a.m", "AM",1), "p.m", "PM"),"  AM"," AM"),"  PM", " PM"), 9,100,"")</f>
        <v/>
      </c>
      <c r="I2771" s="195" t="e">
        <f>TIMEVALUE(RTATimings[[#This Row],[Dep Tm Txt]])</f>
        <v>#VALUE!</v>
      </c>
      <c r="N27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72" spans="1:14" x14ac:dyDescent="0.35">
      <c r="A2772" s="113"/>
      <c r="B2772" s="119"/>
      <c r="C2772" s="119"/>
      <c r="D2772" s="185" t="e">
        <f>IF(ISBLANK(RTATimings[[#This Row],[Vehicle No.]]), VLOOKUP(RTATimings[[#This Row],[Rotation Group]], Table9[#All], 4, FALSE), VLOOKUP(RTATimings[[#This Row],[Vehicle No.]], VehLicense,2,FALSE))</f>
        <v>#N/A</v>
      </c>
      <c r="E2772" s="126"/>
      <c r="F2772" s="185" t="e">
        <f>VLOOKUP(RTATimings[[#This Row],[Route Code]], TrueRouteCodes[], 2, FALSE)</f>
        <v>#N/A</v>
      </c>
      <c r="H2772" s="194" t="str">
        <f>REPLACE(SUBSTITUTE(SUBSTITUTE(SUBSTITUTE(SUBSTITUTE(SUBSTITUTE(TRIM(RTATimings[[#This Row],[Dep Txt]]), ": ",":"), "a.m", "AM",1), "p.m", "PM"),"  AM"," AM"),"  PM", " PM"), 9,100,"")</f>
        <v/>
      </c>
      <c r="I2772" s="195" t="e">
        <f>TIMEVALUE(RTATimings[[#This Row],[Dep Tm Txt]])</f>
        <v>#VALUE!</v>
      </c>
      <c r="N27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73" spans="1:14" x14ac:dyDescent="0.35">
      <c r="A2773" s="113"/>
      <c r="B2773" s="119"/>
      <c r="C2773" s="119"/>
      <c r="D2773" s="185" t="e">
        <f>IF(ISBLANK(RTATimings[[#This Row],[Vehicle No.]]), VLOOKUP(RTATimings[[#This Row],[Rotation Group]], Table9[#All], 4, FALSE), VLOOKUP(RTATimings[[#This Row],[Vehicle No.]], VehLicense,2,FALSE))</f>
        <v>#N/A</v>
      </c>
      <c r="E2773" s="126"/>
      <c r="F2773" s="185" t="e">
        <f>VLOOKUP(RTATimings[[#This Row],[Route Code]], TrueRouteCodes[], 2, FALSE)</f>
        <v>#N/A</v>
      </c>
      <c r="H2773" s="194" t="str">
        <f>REPLACE(SUBSTITUTE(SUBSTITUTE(SUBSTITUTE(SUBSTITUTE(SUBSTITUTE(TRIM(RTATimings[[#This Row],[Dep Txt]]), ": ",":"), "a.m", "AM",1), "p.m", "PM"),"  AM"," AM"),"  PM", " PM"), 9,100,"")</f>
        <v/>
      </c>
      <c r="I2773" s="195" t="e">
        <f>TIMEVALUE(RTATimings[[#This Row],[Dep Tm Txt]])</f>
        <v>#VALUE!</v>
      </c>
      <c r="N27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74" spans="1:14" x14ac:dyDescent="0.35">
      <c r="A2774" s="113"/>
      <c r="B2774" s="119"/>
      <c r="C2774" s="119"/>
      <c r="D2774" s="185" t="e">
        <f>IF(ISBLANK(RTATimings[[#This Row],[Vehicle No.]]), VLOOKUP(RTATimings[[#This Row],[Rotation Group]], Table9[#All], 4, FALSE), VLOOKUP(RTATimings[[#This Row],[Vehicle No.]], VehLicense,2,FALSE))</f>
        <v>#N/A</v>
      </c>
      <c r="E2774" s="126"/>
      <c r="F2774" s="185" t="e">
        <f>VLOOKUP(RTATimings[[#This Row],[Route Code]], TrueRouteCodes[], 2, FALSE)</f>
        <v>#N/A</v>
      </c>
      <c r="H2774" s="194" t="str">
        <f>REPLACE(SUBSTITUTE(SUBSTITUTE(SUBSTITUTE(SUBSTITUTE(SUBSTITUTE(TRIM(RTATimings[[#This Row],[Dep Txt]]), ": ",":"), "a.m", "AM",1), "p.m", "PM"),"  AM"," AM"),"  PM", " PM"), 9,100,"")</f>
        <v/>
      </c>
      <c r="I2774" s="195" t="e">
        <f>TIMEVALUE(RTATimings[[#This Row],[Dep Tm Txt]])</f>
        <v>#VALUE!</v>
      </c>
      <c r="N27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75" spans="1:14" x14ac:dyDescent="0.35">
      <c r="A2775" s="113"/>
      <c r="B2775" s="119"/>
      <c r="C2775" s="119"/>
      <c r="D2775" s="185" t="e">
        <f>IF(ISBLANK(RTATimings[[#This Row],[Vehicle No.]]), VLOOKUP(RTATimings[[#This Row],[Rotation Group]], Table9[#All], 4, FALSE), VLOOKUP(RTATimings[[#This Row],[Vehicle No.]], VehLicense,2,FALSE))</f>
        <v>#N/A</v>
      </c>
      <c r="E2775" s="126"/>
      <c r="F2775" s="185" t="e">
        <f>VLOOKUP(RTATimings[[#This Row],[Route Code]], TrueRouteCodes[], 2, FALSE)</f>
        <v>#N/A</v>
      </c>
      <c r="H2775" s="194" t="str">
        <f>REPLACE(SUBSTITUTE(SUBSTITUTE(SUBSTITUTE(SUBSTITUTE(SUBSTITUTE(TRIM(RTATimings[[#This Row],[Dep Txt]]), ": ",":"), "a.m", "AM",1), "p.m", "PM"),"  AM"," AM"),"  PM", " PM"), 9,100,"")</f>
        <v/>
      </c>
      <c r="I2775" s="195" t="e">
        <f>TIMEVALUE(RTATimings[[#This Row],[Dep Tm Txt]])</f>
        <v>#VALUE!</v>
      </c>
      <c r="N27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76" spans="1:14" x14ac:dyDescent="0.35">
      <c r="A2776" s="113"/>
      <c r="B2776" s="119"/>
      <c r="C2776" s="119"/>
      <c r="D2776" s="185" t="e">
        <f>IF(ISBLANK(RTATimings[[#This Row],[Vehicle No.]]), VLOOKUP(RTATimings[[#This Row],[Rotation Group]], Table9[#All], 4, FALSE), VLOOKUP(RTATimings[[#This Row],[Vehicle No.]], VehLicense,2,FALSE))</f>
        <v>#N/A</v>
      </c>
      <c r="E2776" s="126"/>
      <c r="F2776" s="185" t="e">
        <f>VLOOKUP(RTATimings[[#This Row],[Route Code]], TrueRouteCodes[], 2, FALSE)</f>
        <v>#N/A</v>
      </c>
      <c r="H2776" s="194" t="str">
        <f>REPLACE(SUBSTITUTE(SUBSTITUTE(SUBSTITUTE(SUBSTITUTE(SUBSTITUTE(TRIM(RTATimings[[#This Row],[Dep Txt]]), ": ",":"), "a.m", "AM",1), "p.m", "PM"),"  AM"," AM"),"  PM", " PM"), 9,100,"")</f>
        <v/>
      </c>
      <c r="I2776" s="195" t="e">
        <f>TIMEVALUE(RTATimings[[#This Row],[Dep Tm Txt]])</f>
        <v>#VALUE!</v>
      </c>
      <c r="N27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77" spans="1:14" x14ac:dyDescent="0.35">
      <c r="A2777" s="113"/>
      <c r="B2777" s="119"/>
      <c r="C2777" s="119"/>
      <c r="D2777" s="185" t="e">
        <f>IF(ISBLANK(RTATimings[[#This Row],[Vehicle No.]]), VLOOKUP(RTATimings[[#This Row],[Rotation Group]], Table9[#All], 4, FALSE), VLOOKUP(RTATimings[[#This Row],[Vehicle No.]], VehLicense,2,FALSE))</f>
        <v>#N/A</v>
      </c>
      <c r="E2777" s="126"/>
      <c r="F2777" s="185" t="e">
        <f>VLOOKUP(RTATimings[[#This Row],[Route Code]], TrueRouteCodes[], 2, FALSE)</f>
        <v>#N/A</v>
      </c>
      <c r="H2777" s="194" t="str">
        <f>REPLACE(SUBSTITUTE(SUBSTITUTE(SUBSTITUTE(SUBSTITUTE(SUBSTITUTE(TRIM(RTATimings[[#This Row],[Dep Txt]]), ": ",":"), "a.m", "AM",1), "p.m", "PM"),"  AM"," AM"),"  PM", " PM"), 9,100,"")</f>
        <v/>
      </c>
      <c r="I2777" s="195" t="e">
        <f>TIMEVALUE(RTATimings[[#This Row],[Dep Tm Txt]])</f>
        <v>#VALUE!</v>
      </c>
      <c r="N27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78" spans="1:14" x14ac:dyDescent="0.35">
      <c r="A2778" s="113"/>
      <c r="B2778" s="119"/>
      <c r="C2778" s="119"/>
      <c r="D2778" s="185" t="e">
        <f>IF(ISBLANK(RTATimings[[#This Row],[Vehicle No.]]), VLOOKUP(RTATimings[[#This Row],[Rotation Group]], Table9[#All], 4, FALSE), VLOOKUP(RTATimings[[#This Row],[Vehicle No.]], VehLicense,2,FALSE))</f>
        <v>#N/A</v>
      </c>
      <c r="E2778" s="126"/>
      <c r="F2778" s="185" t="e">
        <f>VLOOKUP(RTATimings[[#This Row],[Route Code]], TrueRouteCodes[], 2, FALSE)</f>
        <v>#N/A</v>
      </c>
      <c r="H2778" s="194" t="str">
        <f>REPLACE(SUBSTITUTE(SUBSTITUTE(SUBSTITUTE(SUBSTITUTE(SUBSTITUTE(TRIM(RTATimings[[#This Row],[Dep Txt]]), ": ",":"), "a.m", "AM",1), "p.m", "PM"),"  AM"," AM"),"  PM", " PM"), 9,100,"")</f>
        <v/>
      </c>
      <c r="I2778" s="195" t="e">
        <f>TIMEVALUE(RTATimings[[#This Row],[Dep Tm Txt]])</f>
        <v>#VALUE!</v>
      </c>
      <c r="N27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79" spans="1:14" x14ac:dyDescent="0.35">
      <c r="A2779" s="113"/>
      <c r="B2779" s="119"/>
      <c r="C2779" s="119"/>
      <c r="D2779" s="185" t="e">
        <f>IF(ISBLANK(RTATimings[[#This Row],[Vehicle No.]]), VLOOKUP(RTATimings[[#This Row],[Rotation Group]], Table9[#All], 4, FALSE), VLOOKUP(RTATimings[[#This Row],[Vehicle No.]], VehLicense,2,FALSE))</f>
        <v>#N/A</v>
      </c>
      <c r="E2779" s="126"/>
      <c r="F2779" s="185" t="e">
        <f>VLOOKUP(RTATimings[[#This Row],[Route Code]], TrueRouteCodes[], 2, FALSE)</f>
        <v>#N/A</v>
      </c>
      <c r="H2779" s="194" t="str">
        <f>REPLACE(SUBSTITUTE(SUBSTITUTE(SUBSTITUTE(SUBSTITUTE(SUBSTITUTE(TRIM(RTATimings[[#This Row],[Dep Txt]]), ": ",":"), "a.m", "AM",1), "p.m", "PM"),"  AM"," AM"),"  PM", " PM"), 9,100,"")</f>
        <v/>
      </c>
      <c r="I2779" s="195" t="e">
        <f>TIMEVALUE(RTATimings[[#This Row],[Dep Tm Txt]])</f>
        <v>#VALUE!</v>
      </c>
      <c r="N27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80" spans="1:14" x14ac:dyDescent="0.35">
      <c r="A2780" s="113"/>
      <c r="B2780" s="119"/>
      <c r="C2780" s="119"/>
      <c r="D2780" s="185" t="e">
        <f>IF(ISBLANK(RTATimings[[#This Row],[Vehicle No.]]), VLOOKUP(RTATimings[[#This Row],[Rotation Group]], Table9[#All], 4, FALSE), VLOOKUP(RTATimings[[#This Row],[Vehicle No.]], VehLicense,2,FALSE))</f>
        <v>#N/A</v>
      </c>
      <c r="E2780" s="126"/>
      <c r="F2780" s="185" t="e">
        <f>VLOOKUP(RTATimings[[#This Row],[Route Code]], TrueRouteCodes[], 2, FALSE)</f>
        <v>#N/A</v>
      </c>
      <c r="H2780" s="194" t="str">
        <f>REPLACE(SUBSTITUTE(SUBSTITUTE(SUBSTITUTE(SUBSTITUTE(SUBSTITUTE(TRIM(RTATimings[[#This Row],[Dep Txt]]), ": ",":"), "a.m", "AM",1), "p.m", "PM"),"  AM"," AM"),"  PM", " PM"), 9,100,"")</f>
        <v/>
      </c>
      <c r="I2780" s="195" t="e">
        <f>TIMEVALUE(RTATimings[[#This Row],[Dep Tm Txt]])</f>
        <v>#VALUE!</v>
      </c>
      <c r="N27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81" spans="1:14" x14ac:dyDescent="0.35">
      <c r="A2781" s="113"/>
      <c r="B2781" s="119"/>
      <c r="C2781" s="119"/>
      <c r="D2781" s="185" t="e">
        <f>IF(ISBLANK(RTATimings[[#This Row],[Vehicle No.]]), VLOOKUP(RTATimings[[#This Row],[Rotation Group]], Table9[#All], 4, FALSE), VLOOKUP(RTATimings[[#This Row],[Vehicle No.]], VehLicense,2,FALSE))</f>
        <v>#N/A</v>
      </c>
      <c r="E2781" s="126"/>
      <c r="F2781" s="185" t="e">
        <f>VLOOKUP(RTATimings[[#This Row],[Route Code]], TrueRouteCodes[], 2, FALSE)</f>
        <v>#N/A</v>
      </c>
      <c r="H2781" s="194" t="str">
        <f>REPLACE(SUBSTITUTE(SUBSTITUTE(SUBSTITUTE(SUBSTITUTE(SUBSTITUTE(TRIM(RTATimings[[#This Row],[Dep Txt]]), ": ",":"), "a.m", "AM",1), "p.m", "PM"),"  AM"," AM"),"  PM", " PM"), 9,100,"")</f>
        <v/>
      </c>
      <c r="I2781" s="195" t="e">
        <f>TIMEVALUE(RTATimings[[#This Row],[Dep Tm Txt]])</f>
        <v>#VALUE!</v>
      </c>
      <c r="N27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82" spans="1:14" x14ac:dyDescent="0.35">
      <c r="A2782" s="113"/>
      <c r="B2782" s="119"/>
      <c r="C2782" s="119"/>
      <c r="D2782" s="185" t="e">
        <f>IF(ISBLANK(RTATimings[[#This Row],[Vehicle No.]]), VLOOKUP(RTATimings[[#This Row],[Rotation Group]], Table9[#All], 4, FALSE), VLOOKUP(RTATimings[[#This Row],[Vehicle No.]], VehLicense,2,FALSE))</f>
        <v>#N/A</v>
      </c>
      <c r="E2782" s="126"/>
      <c r="F2782" s="185" t="e">
        <f>VLOOKUP(RTATimings[[#This Row],[Route Code]], TrueRouteCodes[], 2, FALSE)</f>
        <v>#N/A</v>
      </c>
      <c r="H2782" s="194" t="str">
        <f>REPLACE(SUBSTITUTE(SUBSTITUTE(SUBSTITUTE(SUBSTITUTE(SUBSTITUTE(TRIM(RTATimings[[#This Row],[Dep Txt]]), ": ",":"), "a.m", "AM",1), "p.m", "PM"),"  AM"," AM"),"  PM", " PM"), 9,100,"")</f>
        <v/>
      </c>
      <c r="I2782" s="195" t="e">
        <f>TIMEVALUE(RTATimings[[#This Row],[Dep Tm Txt]])</f>
        <v>#VALUE!</v>
      </c>
      <c r="N27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83" spans="1:14" x14ac:dyDescent="0.35">
      <c r="A2783" s="113"/>
      <c r="B2783" s="119"/>
      <c r="C2783" s="119"/>
      <c r="D2783" s="185" t="e">
        <f>IF(ISBLANK(RTATimings[[#This Row],[Vehicle No.]]), VLOOKUP(RTATimings[[#This Row],[Rotation Group]], Table9[#All], 4, FALSE), VLOOKUP(RTATimings[[#This Row],[Vehicle No.]], VehLicense,2,FALSE))</f>
        <v>#N/A</v>
      </c>
      <c r="E2783" s="126"/>
      <c r="F2783" s="185" t="e">
        <f>VLOOKUP(RTATimings[[#This Row],[Route Code]], TrueRouteCodes[], 2, FALSE)</f>
        <v>#N/A</v>
      </c>
      <c r="H2783" s="194" t="str">
        <f>REPLACE(SUBSTITUTE(SUBSTITUTE(SUBSTITUTE(SUBSTITUTE(SUBSTITUTE(TRIM(RTATimings[[#This Row],[Dep Txt]]), ": ",":"), "a.m", "AM",1), "p.m", "PM"),"  AM"," AM"),"  PM", " PM"), 9,100,"")</f>
        <v/>
      </c>
      <c r="I2783" s="195" t="e">
        <f>TIMEVALUE(RTATimings[[#This Row],[Dep Tm Txt]])</f>
        <v>#VALUE!</v>
      </c>
      <c r="N27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84" spans="1:14" x14ac:dyDescent="0.35">
      <c r="A2784" s="113"/>
      <c r="B2784" s="119"/>
      <c r="C2784" s="119"/>
      <c r="D2784" s="185" t="e">
        <f>IF(ISBLANK(RTATimings[[#This Row],[Vehicle No.]]), VLOOKUP(RTATimings[[#This Row],[Rotation Group]], Table9[#All], 4, FALSE), VLOOKUP(RTATimings[[#This Row],[Vehicle No.]], VehLicense,2,FALSE))</f>
        <v>#N/A</v>
      </c>
      <c r="E2784" s="126"/>
      <c r="F2784" s="185" t="e">
        <f>VLOOKUP(RTATimings[[#This Row],[Route Code]], TrueRouteCodes[], 2, FALSE)</f>
        <v>#N/A</v>
      </c>
      <c r="H2784" s="194" t="str">
        <f>REPLACE(SUBSTITUTE(SUBSTITUTE(SUBSTITUTE(SUBSTITUTE(SUBSTITUTE(TRIM(RTATimings[[#This Row],[Dep Txt]]), ": ",":"), "a.m", "AM",1), "p.m", "PM"),"  AM"," AM"),"  PM", " PM"), 9,100,"")</f>
        <v/>
      </c>
      <c r="I2784" s="195" t="e">
        <f>TIMEVALUE(RTATimings[[#This Row],[Dep Tm Txt]])</f>
        <v>#VALUE!</v>
      </c>
      <c r="N27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85" spans="1:14" x14ac:dyDescent="0.35">
      <c r="A2785" s="113"/>
      <c r="B2785" s="119"/>
      <c r="C2785" s="119"/>
      <c r="D2785" s="185" t="e">
        <f>IF(ISBLANK(RTATimings[[#This Row],[Vehicle No.]]), VLOOKUP(RTATimings[[#This Row],[Rotation Group]], Table9[#All], 4, FALSE), VLOOKUP(RTATimings[[#This Row],[Vehicle No.]], VehLicense,2,FALSE))</f>
        <v>#N/A</v>
      </c>
      <c r="E2785" s="126"/>
      <c r="F2785" s="185" t="e">
        <f>VLOOKUP(RTATimings[[#This Row],[Route Code]], TrueRouteCodes[], 2, FALSE)</f>
        <v>#N/A</v>
      </c>
      <c r="H2785" s="194" t="str">
        <f>REPLACE(SUBSTITUTE(SUBSTITUTE(SUBSTITUTE(SUBSTITUTE(SUBSTITUTE(TRIM(RTATimings[[#This Row],[Dep Txt]]), ": ",":"), "a.m", "AM",1), "p.m", "PM"),"  AM"," AM"),"  PM", " PM"), 9,100,"")</f>
        <v/>
      </c>
      <c r="I2785" s="195" t="e">
        <f>TIMEVALUE(RTATimings[[#This Row],[Dep Tm Txt]])</f>
        <v>#VALUE!</v>
      </c>
      <c r="N27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86" spans="1:14" x14ac:dyDescent="0.35">
      <c r="A2786" s="113"/>
      <c r="B2786" s="119"/>
      <c r="C2786" s="119"/>
      <c r="D2786" s="185" t="e">
        <f>IF(ISBLANK(RTATimings[[#This Row],[Vehicle No.]]), VLOOKUP(RTATimings[[#This Row],[Rotation Group]], Table9[#All], 4, FALSE), VLOOKUP(RTATimings[[#This Row],[Vehicle No.]], VehLicense,2,FALSE))</f>
        <v>#N/A</v>
      </c>
      <c r="E2786" s="126"/>
      <c r="F2786" s="185" t="e">
        <f>VLOOKUP(RTATimings[[#This Row],[Route Code]], TrueRouteCodes[], 2, FALSE)</f>
        <v>#N/A</v>
      </c>
      <c r="H2786" s="194" t="str">
        <f>REPLACE(SUBSTITUTE(SUBSTITUTE(SUBSTITUTE(SUBSTITUTE(SUBSTITUTE(TRIM(RTATimings[[#This Row],[Dep Txt]]), ": ",":"), "a.m", "AM",1), "p.m", "PM"),"  AM"," AM"),"  PM", " PM"), 9,100,"")</f>
        <v/>
      </c>
      <c r="I2786" s="195" t="e">
        <f>TIMEVALUE(RTATimings[[#This Row],[Dep Tm Txt]])</f>
        <v>#VALUE!</v>
      </c>
      <c r="N27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87" spans="1:14" x14ac:dyDescent="0.35">
      <c r="A2787" s="113"/>
      <c r="B2787" s="119"/>
      <c r="C2787" s="119"/>
      <c r="D2787" s="185" t="e">
        <f>IF(ISBLANK(RTATimings[[#This Row],[Vehicle No.]]), VLOOKUP(RTATimings[[#This Row],[Rotation Group]], Table9[#All], 4, FALSE), VLOOKUP(RTATimings[[#This Row],[Vehicle No.]], VehLicense,2,FALSE))</f>
        <v>#N/A</v>
      </c>
      <c r="E2787" s="126"/>
      <c r="F2787" s="185" t="e">
        <f>VLOOKUP(RTATimings[[#This Row],[Route Code]], TrueRouteCodes[], 2, FALSE)</f>
        <v>#N/A</v>
      </c>
      <c r="H2787" s="194" t="str">
        <f>REPLACE(SUBSTITUTE(SUBSTITUTE(SUBSTITUTE(SUBSTITUTE(SUBSTITUTE(TRIM(RTATimings[[#This Row],[Dep Txt]]), ": ",":"), "a.m", "AM",1), "p.m", "PM"),"  AM"," AM"),"  PM", " PM"), 9,100,"")</f>
        <v/>
      </c>
      <c r="I2787" s="195" t="e">
        <f>TIMEVALUE(RTATimings[[#This Row],[Dep Tm Txt]])</f>
        <v>#VALUE!</v>
      </c>
      <c r="N27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88" spans="1:14" x14ac:dyDescent="0.35">
      <c r="A2788" s="113"/>
      <c r="B2788" s="119"/>
      <c r="C2788" s="119"/>
      <c r="D2788" s="185" t="e">
        <f>IF(ISBLANK(RTATimings[[#This Row],[Vehicle No.]]), VLOOKUP(RTATimings[[#This Row],[Rotation Group]], Table9[#All], 4, FALSE), VLOOKUP(RTATimings[[#This Row],[Vehicle No.]], VehLicense,2,FALSE))</f>
        <v>#N/A</v>
      </c>
      <c r="E2788" s="126"/>
      <c r="F2788" s="185" t="e">
        <f>VLOOKUP(RTATimings[[#This Row],[Route Code]], TrueRouteCodes[], 2, FALSE)</f>
        <v>#N/A</v>
      </c>
      <c r="H2788" s="194" t="str">
        <f>REPLACE(SUBSTITUTE(SUBSTITUTE(SUBSTITUTE(SUBSTITUTE(SUBSTITUTE(TRIM(RTATimings[[#This Row],[Dep Txt]]), ": ",":"), "a.m", "AM",1), "p.m", "PM"),"  AM"," AM"),"  PM", " PM"), 9,100,"")</f>
        <v/>
      </c>
      <c r="I2788" s="195" t="e">
        <f>TIMEVALUE(RTATimings[[#This Row],[Dep Tm Txt]])</f>
        <v>#VALUE!</v>
      </c>
      <c r="N27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89" spans="1:14" x14ac:dyDescent="0.35">
      <c r="A2789" s="113"/>
      <c r="B2789" s="119"/>
      <c r="C2789" s="119"/>
      <c r="D2789" s="185" t="e">
        <f>IF(ISBLANK(RTATimings[[#This Row],[Vehicle No.]]), VLOOKUP(RTATimings[[#This Row],[Rotation Group]], Table9[#All], 4, FALSE), VLOOKUP(RTATimings[[#This Row],[Vehicle No.]], VehLicense,2,FALSE))</f>
        <v>#N/A</v>
      </c>
      <c r="E2789" s="126"/>
      <c r="F2789" s="185" t="e">
        <f>VLOOKUP(RTATimings[[#This Row],[Route Code]], TrueRouteCodes[], 2, FALSE)</f>
        <v>#N/A</v>
      </c>
      <c r="H2789" s="194" t="str">
        <f>REPLACE(SUBSTITUTE(SUBSTITUTE(SUBSTITUTE(SUBSTITUTE(SUBSTITUTE(TRIM(RTATimings[[#This Row],[Dep Txt]]), ": ",":"), "a.m", "AM",1), "p.m", "PM"),"  AM"," AM"),"  PM", " PM"), 9,100,"")</f>
        <v/>
      </c>
      <c r="I2789" s="195" t="e">
        <f>TIMEVALUE(RTATimings[[#This Row],[Dep Tm Txt]])</f>
        <v>#VALUE!</v>
      </c>
      <c r="N27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90" spans="1:14" x14ac:dyDescent="0.35">
      <c r="A2790" s="113"/>
      <c r="B2790" s="119"/>
      <c r="C2790" s="119"/>
      <c r="D2790" s="185" t="e">
        <f>IF(ISBLANK(RTATimings[[#This Row],[Vehicle No.]]), VLOOKUP(RTATimings[[#This Row],[Rotation Group]], Table9[#All], 4, FALSE), VLOOKUP(RTATimings[[#This Row],[Vehicle No.]], VehLicense,2,FALSE))</f>
        <v>#N/A</v>
      </c>
      <c r="E2790" s="126"/>
      <c r="F2790" s="185" t="e">
        <f>VLOOKUP(RTATimings[[#This Row],[Route Code]], TrueRouteCodes[], 2, FALSE)</f>
        <v>#N/A</v>
      </c>
      <c r="H2790" s="194" t="str">
        <f>REPLACE(SUBSTITUTE(SUBSTITUTE(SUBSTITUTE(SUBSTITUTE(SUBSTITUTE(TRIM(RTATimings[[#This Row],[Dep Txt]]), ": ",":"), "a.m", "AM",1), "p.m", "PM"),"  AM"," AM"),"  PM", " PM"), 9,100,"")</f>
        <v/>
      </c>
      <c r="I2790" s="195" t="e">
        <f>TIMEVALUE(RTATimings[[#This Row],[Dep Tm Txt]])</f>
        <v>#VALUE!</v>
      </c>
      <c r="N27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91" spans="1:14" x14ac:dyDescent="0.35">
      <c r="A2791" s="113"/>
      <c r="B2791" s="119"/>
      <c r="C2791" s="119"/>
      <c r="D2791" s="185" t="e">
        <f>IF(ISBLANK(RTATimings[[#This Row],[Vehicle No.]]), VLOOKUP(RTATimings[[#This Row],[Rotation Group]], Table9[#All], 4, FALSE), VLOOKUP(RTATimings[[#This Row],[Vehicle No.]], VehLicense,2,FALSE))</f>
        <v>#N/A</v>
      </c>
      <c r="E2791" s="126"/>
      <c r="F2791" s="185" t="e">
        <f>VLOOKUP(RTATimings[[#This Row],[Route Code]], TrueRouteCodes[], 2, FALSE)</f>
        <v>#N/A</v>
      </c>
      <c r="H2791" s="194" t="str">
        <f>REPLACE(SUBSTITUTE(SUBSTITUTE(SUBSTITUTE(SUBSTITUTE(SUBSTITUTE(TRIM(RTATimings[[#This Row],[Dep Txt]]), ": ",":"), "a.m", "AM",1), "p.m", "PM"),"  AM"," AM"),"  PM", " PM"), 9,100,"")</f>
        <v/>
      </c>
      <c r="I2791" s="195" t="e">
        <f>TIMEVALUE(RTATimings[[#This Row],[Dep Tm Txt]])</f>
        <v>#VALUE!</v>
      </c>
      <c r="N27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92" spans="1:14" x14ac:dyDescent="0.35">
      <c r="A2792" s="113"/>
      <c r="B2792" s="119"/>
      <c r="C2792" s="119"/>
      <c r="D2792" s="185" t="e">
        <f>IF(ISBLANK(RTATimings[[#This Row],[Vehicle No.]]), VLOOKUP(RTATimings[[#This Row],[Rotation Group]], Table9[#All], 4, FALSE), VLOOKUP(RTATimings[[#This Row],[Vehicle No.]], VehLicense,2,FALSE))</f>
        <v>#N/A</v>
      </c>
      <c r="E2792" s="126"/>
      <c r="F2792" s="185" t="e">
        <f>VLOOKUP(RTATimings[[#This Row],[Route Code]], TrueRouteCodes[], 2, FALSE)</f>
        <v>#N/A</v>
      </c>
      <c r="H2792" s="194" t="str">
        <f>REPLACE(SUBSTITUTE(SUBSTITUTE(SUBSTITUTE(SUBSTITUTE(SUBSTITUTE(TRIM(RTATimings[[#This Row],[Dep Txt]]), ": ",":"), "a.m", "AM",1), "p.m", "PM"),"  AM"," AM"),"  PM", " PM"), 9,100,"")</f>
        <v/>
      </c>
      <c r="I2792" s="195" t="e">
        <f>TIMEVALUE(RTATimings[[#This Row],[Dep Tm Txt]])</f>
        <v>#VALUE!</v>
      </c>
      <c r="N27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93" spans="1:14" x14ac:dyDescent="0.35">
      <c r="A2793" s="113"/>
      <c r="B2793" s="119"/>
      <c r="C2793" s="119"/>
      <c r="D2793" s="185" t="e">
        <f>IF(ISBLANK(RTATimings[[#This Row],[Vehicle No.]]), VLOOKUP(RTATimings[[#This Row],[Rotation Group]], Table9[#All], 4, FALSE), VLOOKUP(RTATimings[[#This Row],[Vehicle No.]], VehLicense,2,FALSE))</f>
        <v>#N/A</v>
      </c>
      <c r="E2793" s="126"/>
      <c r="F2793" s="185" t="e">
        <f>VLOOKUP(RTATimings[[#This Row],[Route Code]], TrueRouteCodes[], 2, FALSE)</f>
        <v>#N/A</v>
      </c>
      <c r="H2793" s="194" t="str">
        <f>REPLACE(SUBSTITUTE(SUBSTITUTE(SUBSTITUTE(SUBSTITUTE(SUBSTITUTE(TRIM(RTATimings[[#This Row],[Dep Txt]]), ": ",":"), "a.m", "AM",1), "p.m", "PM"),"  AM"," AM"),"  PM", " PM"), 9,100,"")</f>
        <v/>
      </c>
      <c r="I2793" s="195" t="e">
        <f>TIMEVALUE(RTATimings[[#This Row],[Dep Tm Txt]])</f>
        <v>#VALUE!</v>
      </c>
      <c r="N27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94" spans="1:14" x14ac:dyDescent="0.35">
      <c r="A2794" s="113"/>
      <c r="B2794" s="119"/>
      <c r="C2794" s="119"/>
      <c r="D2794" s="185" t="e">
        <f>IF(ISBLANK(RTATimings[[#This Row],[Vehicle No.]]), VLOOKUP(RTATimings[[#This Row],[Rotation Group]], Table9[#All], 4, FALSE), VLOOKUP(RTATimings[[#This Row],[Vehicle No.]], VehLicense,2,FALSE))</f>
        <v>#N/A</v>
      </c>
      <c r="E2794" s="126"/>
      <c r="F2794" s="185" t="e">
        <f>VLOOKUP(RTATimings[[#This Row],[Route Code]], TrueRouteCodes[], 2, FALSE)</f>
        <v>#N/A</v>
      </c>
      <c r="H2794" s="194" t="str">
        <f>REPLACE(SUBSTITUTE(SUBSTITUTE(SUBSTITUTE(SUBSTITUTE(SUBSTITUTE(TRIM(RTATimings[[#This Row],[Dep Txt]]), ": ",":"), "a.m", "AM",1), "p.m", "PM"),"  AM"," AM"),"  PM", " PM"), 9,100,"")</f>
        <v/>
      </c>
      <c r="I2794" s="195" t="e">
        <f>TIMEVALUE(RTATimings[[#This Row],[Dep Tm Txt]])</f>
        <v>#VALUE!</v>
      </c>
      <c r="N27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95" spans="1:14" x14ac:dyDescent="0.35">
      <c r="A2795" s="113"/>
      <c r="B2795" s="119"/>
      <c r="C2795" s="119"/>
      <c r="D2795" s="185" t="e">
        <f>IF(ISBLANK(RTATimings[[#This Row],[Vehicle No.]]), VLOOKUP(RTATimings[[#This Row],[Rotation Group]], Table9[#All], 4, FALSE), VLOOKUP(RTATimings[[#This Row],[Vehicle No.]], VehLicense,2,FALSE))</f>
        <v>#N/A</v>
      </c>
      <c r="E2795" s="126"/>
      <c r="F2795" s="185" t="e">
        <f>VLOOKUP(RTATimings[[#This Row],[Route Code]], TrueRouteCodes[], 2, FALSE)</f>
        <v>#N/A</v>
      </c>
      <c r="H2795" s="194" t="str">
        <f>REPLACE(SUBSTITUTE(SUBSTITUTE(SUBSTITUTE(SUBSTITUTE(SUBSTITUTE(TRIM(RTATimings[[#This Row],[Dep Txt]]), ": ",":"), "a.m", "AM",1), "p.m", "PM"),"  AM"," AM"),"  PM", " PM"), 9,100,"")</f>
        <v/>
      </c>
      <c r="I2795" s="195" t="e">
        <f>TIMEVALUE(RTATimings[[#This Row],[Dep Tm Txt]])</f>
        <v>#VALUE!</v>
      </c>
      <c r="N27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96" spans="1:14" x14ac:dyDescent="0.35">
      <c r="A2796" s="113"/>
      <c r="B2796" s="119"/>
      <c r="C2796" s="119"/>
      <c r="D2796" s="185" t="e">
        <f>IF(ISBLANK(RTATimings[[#This Row],[Vehicle No.]]), VLOOKUP(RTATimings[[#This Row],[Rotation Group]], Table9[#All], 4, FALSE), VLOOKUP(RTATimings[[#This Row],[Vehicle No.]], VehLicense,2,FALSE))</f>
        <v>#N/A</v>
      </c>
      <c r="E2796" s="126"/>
      <c r="F2796" s="185" t="e">
        <f>VLOOKUP(RTATimings[[#This Row],[Route Code]], TrueRouteCodes[], 2, FALSE)</f>
        <v>#N/A</v>
      </c>
      <c r="H2796" s="194" t="str">
        <f>REPLACE(SUBSTITUTE(SUBSTITUTE(SUBSTITUTE(SUBSTITUTE(SUBSTITUTE(TRIM(RTATimings[[#This Row],[Dep Txt]]), ": ",":"), "a.m", "AM",1), "p.m", "PM"),"  AM"," AM"),"  PM", " PM"), 9,100,"")</f>
        <v/>
      </c>
      <c r="I2796" s="195" t="e">
        <f>TIMEVALUE(RTATimings[[#This Row],[Dep Tm Txt]])</f>
        <v>#VALUE!</v>
      </c>
      <c r="N27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97" spans="1:14" x14ac:dyDescent="0.35">
      <c r="A2797" s="113"/>
      <c r="B2797" s="119"/>
      <c r="C2797" s="119"/>
      <c r="D2797" s="185" t="e">
        <f>IF(ISBLANK(RTATimings[[#This Row],[Vehicle No.]]), VLOOKUP(RTATimings[[#This Row],[Rotation Group]], Table9[#All], 4, FALSE), VLOOKUP(RTATimings[[#This Row],[Vehicle No.]], VehLicense,2,FALSE))</f>
        <v>#N/A</v>
      </c>
      <c r="E2797" s="126"/>
      <c r="F2797" s="185" t="e">
        <f>VLOOKUP(RTATimings[[#This Row],[Route Code]], TrueRouteCodes[], 2, FALSE)</f>
        <v>#N/A</v>
      </c>
      <c r="H2797" s="194" t="str">
        <f>REPLACE(SUBSTITUTE(SUBSTITUTE(SUBSTITUTE(SUBSTITUTE(SUBSTITUTE(TRIM(RTATimings[[#This Row],[Dep Txt]]), ": ",":"), "a.m", "AM",1), "p.m", "PM"),"  AM"," AM"),"  PM", " PM"), 9,100,"")</f>
        <v/>
      </c>
      <c r="I2797" s="195" t="e">
        <f>TIMEVALUE(RTATimings[[#This Row],[Dep Tm Txt]])</f>
        <v>#VALUE!</v>
      </c>
      <c r="N27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98" spans="1:14" x14ac:dyDescent="0.35">
      <c r="A2798" s="113"/>
      <c r="B2798" s="119"/>
      <c r="C2798" s="119"/>
      <c r="D2798" s="185" t="e">
        <f>IF(ISBLANK(RTATimings[[#This Row],[Vehicle No.]]), VLOOKUP(RTATimings[[#This Row],[Rotation Group]], Table9[#All], 4, FALSE), VLOOKUP(RTATimings[[#This Row],[Vehicle No.]], VehLicense,2,FALSE))</f>
        <v>#N/A</v>
      </c>
      <c r="E2798" s="126"/>
      <c r="F2798" s="185" t="e">
        <f>VLOOKUP(RTATimings[[#This Row],[Route Code]], TrueRouteCodes[], 2, FALSE)</f>
        <v>#N/A</v>
      </c>
      <c r="H2798" s="194" t="str">
        <f>REPLACE(SUBSTITUTE(SUBSTITUTE(SUBSTITUTE(SUBSTITUTE(SUBSTITUTE(TRIM(RTATimings[[#This Row],[Dep Txt]]), ": ",":"), "a.m", "AM",1), "p.m", "PM"),"  AM"," AM"),"  PM", " PM"), 9,100,"")</f>
        <v/>
      </c>
      <c r="I2798" s="195" t="e">
        <f>TIMEVALUE(RTATimings[[#This Row],[Dep Tm Txt]])</f>
        <v>#VALUE!</v>
      </c>
      <c r="N27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799" spans="1:14" x14ac:dyDescent="0.35">
      <c r="A2799" s="113"/>
      <c r="B2799" s="119"/>
      <c r="C2799" s="119"/>
      <c r="D2799" s="185" t="e">
        <f>IF(ISBLANK(RTATimings[[#This Row],[Vehicle No.]]), VLOOKUP(RTATimings[[#This Row],[Rotation Group]], Table9[#All], 4, FALSE), VLOOKUP(RTATimings[[#This Row],[Vehicle No.]], VehLicense,2,FALSE))</f>
        <v>#N/A</v>
      </c>
      <c r="E2799" s="126"/>
      <c r="F2799" s="185" t="e">
        <f>VLOOKUP(RTATimings[[#This Row],[Route Code]], TrueRouteCodes[], 2, FALSE)</f>
        <v>#N/A</v>
      </c>
      <c r="H2799" s="194" t="str">
        <f>REPLACE(SUBSTITUTE(SUBSTITUTE(SUBSTITUTE(SUBSTITUTE(SUBSTITUTE(TRIM(RTATimings[[#This Row],[Dep Txt]]), ": ",":"), "a.m", "AM",1), "p.m", "PM"),"  AM"," AM"),"  PM", " PM"), 9,100,"")</f>
        <v/>
      </c>
      <c r="I2799" s="195" t="e">
        <f>TIMEVALUE(RTATimings[[#This Row],[Dep Tm Txt]])</f>
        <v>#VALUE!</v>
      </c>
      <c r="N27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00" spans="1:14" x14ac:dyDescent="0.35">
      <c r="A2800" s="113"/>
      <c r="B2800" s="119"/>
      <c r="C2800" s="119"/>
      <c r="D2800" s="185" t="e">
        <f>IF(ISBLANK(RTATimings[[#This Row],[Vehicle No.]]), VLOOKUP(RTATimings[[#This Row],[Rotation Group]], Table9[#All], 4, FALSE), VLOOKUP(RTATimings[[#This Row],[Vehicle No.]], VehLicense,2,FALSE))</f>
        <v>#N/A</v>
      </c>
      <c r="E2800" s="126"/>
      <c r="F2800" s="185" t="e">
        <f>VLOOKUP(RTATimings[[#This Row],[Route Code]], TrueRouteCodes[], 2, FALSE)</f>
        <v>#N/A</v>
      </c>
      <c r="H2800" s="194" t="str">
        <f>REPLACE(SUBSTITUTE(SUBSTITUTE(SUBSTITUTE(SUBSTITUTE(SUBSTITUTE(TRIM(RTATimings[[#This Row],[Dep Txt]]), ": ",":"), "a.m", "AM",1), "p.m", "PM"),"  AM"," AM"),"  PM", " PM"), 9,100,"")</f>
        <v/>
      </c>
      <c r="I2800" s="195" t="e">
        <f>TIMEVALUE(RTATimings[[#This Row],[Dep Tm Txt]])</f>
        <v>#VALUE!</v>
      </c>
      <c r="N28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01" spans="1:14" x14ac:dyDescent="0.35">
      <c r="A2801" s="113"/>
      <c r="B2801" s="119"/>
      <c r="C2801" s="119"/>
      <c r="D2801" s="185" t="e">
        <f>IF(ISBLANK(RTATimings[[#This Row],[Vehicle No.]]), VLOOKUP(RTATimings[[#This Row],[Rotation Group]], Table9[#All], 4, FALSE), VLOOKUP(RTATimings[[#This Row],[Vehicle No.]], VehLicense,2,FALSE))</f>
        <v>#N/A</v>
      </c>
      <c r="E2801" s="126"/>
      <c r="F2801" s="185" t="e">
        <f>VLOOKUP(RTATimings[[#This Row],[Route Code]], TrueRouteCodes[], 2, FALSE)</f>
        <v>#N/A</v>
      </c>
      <c r="H2801" s="194" t="str">
        <f>REPLACE(SUBSTITUTE(SUBSTITUTE(SUBSTITUTE(SUBSTITUTE(SUBSTITUTE(TRIM(RTATimings[[#This Row],[Dep Txt]]), ": ",":"), "a.m", "AM",1), "p.m", "PM"),"  AM"," AM"),"  PM", " PM"), 9,100,"")</f>
        <v/>
      </c>
      <c r="I2801" s="195" t="e">
        <f>TIMEVALUE(RTATimings[[#This Row],[Dep Tm Txt]])</f>
        <v>#VALUE!</v>
      </c>
      <c r="N28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02" spans="1:14" x14ac:dyDescent="0.35">
      <c r="A2802" s="113"/>
      <c r="B2802" s="119"/>
      <c r="C2802" s="119"/>
      <c r="D2802" s="185" t="e">
        <f>IF(ISBLANK(RTATimings[[#This Row],[Vehicle No.]]), VLOOKUP(RTATimings[[#This Row],[Rotation Group]], Table9[#All], 4, FALSE), VLOOKUP(RTATimings[[#This Row],[Vehicle No.]], VehLicense,2,FALSE))</f>
        <v>#N/A</v>
      </c>
      <c r="E2802" s="126"/>
      <c r="F2802" s="185" t="e">
        <f>VLOOKUP(RTATimings[[#This Row],[Route Code]], TrueRouteCodes[], 2, FALSE)</f>
        <v>#N/A</v>
      </c>
      <c r="H2802" s="194" t="str">
        <f>REPLACE(SUBSTITUTE(SUBSTITUTE(SUBSTITUTE(SUBSTITUTE(SUBSTITUTE(TRIM(RTATimings[[#This Row],[Dep Txt]]), ": ",":"), "a.m", "AM",1), "p.m", "PM"),"  AM"," AM"),"  PM", " PM"), 9,100,"")</f>
        <v/>
      </c>
      <c r="I2802" s="195" t="e">
        <f>TIMEVALUE(RTATimings[[#This Row],[Dep Tm Txt]])</f>
        <v>#VALUE!</v>
      </c>
      <c r="N28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03" spans="1:14" x14ac:dyDescent="0.35">
      <c r="A2803" s="113"/>
      <c r="B2803" s="119"/>
      <c r="C2803" s="119"/>
      <c r="D2803" s="185" t="e">
        <f>IF(ISBLANK(RTATimings[[#This Row],[Vehicle No.]]), VLOOKUP(RTATimings[[#This Row],[Rotation Group]], Table9[#All], 4, FALSE), VLOOKUP(RTATimings[[#This Row],[Vehicle No.]], VehLicense,2,FALSE))</f>
        <v>#N/A</v>
      </c>
      <c r="E2803" s="126"/>
      <c r="F2803" s="185" t="e">
        <f>VLOOKUP(RTATimings[[#This Row],[Route Code]], TrueRouteCodes[], 2, FALSE)</f>
        <v>#N/A</v>
      </c>
      <c r="H2803" s="194" t="str">
        <f>REPLACE(SUBSTITUTE(SUBSTITUTE(SUBSTITUTE(SUBSTITUTE(SUBSTITUTE(TRIM(RTATimings[[#This Row],[Dep Txt]]), ": ",":"), "a.m", "AM",1), "p.m", "PM"),"  AM"," AM"),"  PM", " PM"), 9,100,"")</f>
        <v/>
      </c>
      <c r="I2803" s="195" t="e">
        <f>TIMEVALUE(RTATimings[[#This Row],[Dep Tm Txt]])</f>
        <v>#VALUE!</v>
      </c>
      <c r="N28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04" spans="1:14" x14ac:dyDescent="0.35">
      <c r="A2804" s="113"/>
      <c r="B2804" s="119"/>
      <c r="C2804" s="119"/>
      <c r="D2804" s="185" t="e">
        <f>IF(ISBLANK(RTATimings[[#This Row],[Vehicle No.]]), VLOOKUP(RTATimings[[#This Row],[Rotation Group]], Table9[#All], 4, FALSE), VLOOKUP(RTATimings[[#This Row],[Vehicle No.]], VehLicense,2,FALSE))</f>
        <v>#N/A</v>
      </c>
      <c r="E2804" s="126"/>
      <c r="F2804" s="185" t="e">
        <f>VLOOKUP(RTATimings[[#This Row],[Route Code]], TrueRouteCodes[], 2, FALSE)</f>
        <v>#N/A</v>
      </c>
      <c r="H2804" s="194" t="str">
        <f>REPLACE(SUBSTITUTE(SUBSTITUTE(SUBSTITUTE(SUBSTITUTE(SUBSTITUTE(TRIM(RTATimings[[#This Row],[Dep Txt]]), ": ",":"), "a.m", "AM",1), "p.m", "PM"),"  AM"," AM"),"  PM", " PM"), 9,100,"")</f>
        <v/>
      </c>
      <c r="I2804" s="195" t="e">
        <f>TIMEVALUE(RTATimings[[#This Row],[Dep Tm Txt]])</f>
        <v>#VALUE!</v>
      </c>
      <c r="N28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05" spans="1:14" x14ac:dyDescent="0.35">
      <c r="A2805" s="113"/>
      <c r="B2805" s="119"/>
      <c r="C2805" s="119"/>
      <c r="D2805" s="185" t="e">
        <f>IF(ISBLANK(RTATimings[[#This Row],[Vehicle No.]]), VLOOKUP(RTATimings[[#This Row],[Rotation Group]], Table9[#All], 4, FALSE), VLOOKUP(RTATimings[[#This Row],[Vehicle No.]], VehLicense,2,FALSE))</f>
        <v>#N/A</v>
      </c>
      <c r="E2805" s="126"/>
      <c r="F2805" s="185" t="e">
        <f>VLOOKUP(RTATimings[[#This Row],[Route Code]], TrueRouteCodes[], 2, FALSE)</f>
        <v>#N/A</v>
      </c>
      <c r="H2805" s="194" t="str">
        <f>REPLACE(SUBSTITUTE(SUBSTITUTE(SUBSTITUTE(SUBSTITUTE(SUBSTITUTE(TRIM(RTATimings[[#This Row],[Dep Txt]]), ": ",":"), "a.m", "AM",1), "p.m", "PM"),"  AM"," AM"),"  PM", " PM"), 9,100,"")</f>
        <v/>
      </c>
      <c r="I2805" s="195" t="e">
        <f>TIMEVALUE(RTATimings[[#This Row],[Dep Tm Txt]])</f>
        <v>#VALUE!</v>
      </c>
      <c r="N28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06" spans="1:14" x14ac:dyDescent="0.35">
      <c r="A2806" s="113"/>
      <c r="B2806" s="119"/>
      <c r="C2806" s="119"/>
      <c r="D2806" s="185" t="e">
        <f>IF(ISBLANK(RTATimings[[#This Row],[Vehicle No.]]), VLOOKUP(RTATimings[[#This Row],[Rotation Group]], Table9[#All], 4, FALSE), VLOOKUP(RTATimings[[#This Row],[Vehicle No.]], VehLicense,2,FALSE))</f>
        <v>#N/A</v>
      </c>
      <c r="E2806" s="126"/>
      <c r="F2806" s="185" t="e">
        <f>VLOOKUP(RTATimings[[#This Row],[Route Code]], TrueRouteCodes[], 2, FALSE)</f>
        <v>#N/A</v>
      </c>
      <c r="H2806" s="194" t="str">
        <f>REPLACE(SUBSTITUTE(SUBSTITUTE(SUBSTITUTE(SUBSTITUTE(SUBSTITUTE(TRIM(RTATimings[[#This Row],[Dep Txt]]), ": ",":"), "a.m", "AM",1), "p.m", "PM"),"  AM"," AM"),"  PM", " PM"), 9,100,"")</f>
        <v/>
      </c>
      <c r="I2806" s="195" t="e">
        <f>TIMEVALUE(RTATimings[[#This Row],[Dep Tm Txt]])</f>
        <v>#VALUE!</v>
      </c>
      <c r="N28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07" spans="1:14" x14ac:dyDescent="0.35">
      <c r="A2807" s="113"/>
      <c r="B2807" s="119"/>
      <c r="C2807" s="119"/>
      <c r="D2807" s="185" t="e">
        <f>IF(ISBLANK(RTATimings[[#This Row],[Vehicle No.]]), VLOOKUP(RTATimings[[#This Row],[Rotation Group]], Table9[#All], 4, FALSE), VLOOKUP(RTATimings[[#This Row],[Vehicle No.]], VehLicense,2,FALSE))</f>
        <v>#N/A</v>
      </c>
      <c r="E2807" s="126"/>
      <c r="F2807" s="185" t="e">
        <f>VLOOKUP(RTATimings[[#This Row],[Route Code]], TrueRouteCodes[], 2, FALSE)</f>
        <v>#N/A</v>
      </c>
      <c r="H2807" s="194" t="str">
        <f>REPLACE(SUBSTITUTE(SUBSTITUTE(SUBSTITUTE(SUBSTITUTE(SUBSTITUTE(TRIM(RTATimings[[#This Row],[Dep Txt]]), ": ",":"), "a.m", "AM",1), "p.m", "PM"),"  AM"," AM"),"  PM", " PM"), 9,100,"")</f>
        <v/>
      </c>
      <c r="I2807" s="195" t="e">
        <f>TIMEVALUE(RTATimings[[#This Row],[Dep Tm Txt]])</f>
        <v>#VALUE!</v>
      </c>
      <c r="N28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08" spans="1:14" x14ac:dyDescent="0.35">
      <c r="A2808" s="113"/>
      <c r="B2808" s="119"/>
      <c r="C2808" s="119"/>
      <c r="D2808" s="185" t="e">
        <f>IF(ISBLANK(RTATimings[[#This Row],[Vehicle No.]]), VLOOKUP(RTATimings[[#This Row],[Rotation Group]], Table9[#All], 4, FALSE), VLOOKUP(RTATimings[[#This Row],[Vehicle No.]], VehLicense,2,FALSE))</f>
        <v>#N/A</v>
      </c>
      <c r="E2808" s="126"/>
      <c r="F2808" s="185" t="e">
        <f>VLOOKUP(RTATimings[[#This Row],[Route Code]], TrueRouteCodes[], 2, FALSE)</f>
        <v>#N/A</v>
      </c>
      <c r="H2808" s="194" t="str">
        <f>REPLACE(SUBSTITUTE(SUBSTITUTE(SUBSTITUTE(SUBSTITUTE(SUBSTITUTE(TRIM(RTATimings[[#This Row],[Dep Txt]]), ": ",":"), "a.m", "AM",1), "p.m", "PM"),"  AM"," AM"),"  PM", " PM"), 9,100,"")</f>
        <v/>
      </c>
      <c r="I2808" s="195" t="e">
        <f>TIMEVALUE(RTATimings[[#This Row],[Dep Tm Txt]])</f>
        <v>#VALUE!</v>
      </c>
      <c r="N28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09" spans="1:14" x14ac:dyDescent="0.35">
      <c r="A2809" s="113"/>
      <c r="B2809" s="119"/>
      <c r="C2809" s="119"/>
      <c r="D2809" s="185" t="e">
        <f>IF(ISBLANK(RTATimings[[#This Row],[Vehicle No.]]), VLOOKUP(RTATimings[[#This Row],[Rotation Group]], Table9[#All], 4, FALSE), VLOOKUP(RTATimings[[#This Row],[Vehicle No.]], VehLicense,2,FALSE))</f>
        <v>#N/A</v>
      </c>
      <c r="E2809" s="126"/>
      <c r="F2809" s="185" t="e">
        <f>VLOOKUP(RTATimings[[#This Row],[Route Code]], TrueRouteCodes[], 2, FALSE)</f>
        <v>#N/A</v>
      </c>
      <c r="H2809" s="194" t="str">
        <f>REPLACE(SUBSTITUTE(SUBSTITUTE(SUBSTITUTE(SUBSTITUTE(SUBSTITUTE(TRIM(RTATimings[[#This Row],[Dep Txt]]), ": ",":"), "a.m", "AM",1), "p.m", "PM"),"  AM"," AM"),"  PM", " PM"), 9,100,"")</f>
        <v/>
      </c>
      <c r="I2809" s="195" t="e">
        <f>TIMEVALUE(RTATimings[[#This Row],[Dep Tm Txt]])</f>
        <v>#VALUE!</v>
      </c>
      <c r="N28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10" spans="1:14" x14ac:dyDescent="0.35">
      <c r="A2810" s="113"/>
      <c r="B2810" s="119"/>
      <c r="C2810" s="119"/>
      <c r="D2810" s="185" t="e">
        <f>IF(ISBLANK(RTATimings[[#This Row],[Vehicle No.]]), VLOOKUP(RTATimings[[#This Row],[Rotation Group]], Table9[#All], 4, FALSE), VLOOKUP(RTATimings[[#This Row],[Vehicle No.]], VehLicense,2,FALSE))</f>
        <v>#N/A</v>
      </c>
      <c r="E2810" s="126"/>
      <c r="F2810" s="185" t="e">
        <f>VLOOKUP(RTATimings[[#This Row],[Route Code]], TrueRouteCodes[], 2, FALSE)</f>
        <v>#N/A</v>
      </c>
      <c r="H2810" s="194" t="str">
        <f>REPLACE(SUBSTITUTE(SUBSTITUTE(SUBSTITUTE(SUBSTITUTE(SUBSTITUTE(TRIM(RTATimings[[#This Row],[Dep Txt]]), ": ",":"), "a.m", "AM",1), "p.m", "PM"),"  AM"," AM"),"  PM", " PM"), 9,100,"")</f>
        <v/>
      </c>
      <c r="I2810" s="195" t="e">
        <f>TIMEVALUE(RTATimings[[#This Row],[Dep Tm Txt]])</f>
        <v>#VALUE!</v>
      </c>
      <c r="N28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11" spans="1:14" x14ac:dyDescent="0.35">
      <c r="A2811" s="113"/>
      <c r="B2811" s="119"/>
      <c r="C2811" s="119"/>
      <c r="D2811" s="185" t="e">
        <f>IF(ISBLANK(RTATimings[[#This Row],[Vehicle No.]]), VLOOKUP(RTATimings[[#This Row],[Rotation Group]], Table9[#All], 4, FALSE), VLOOKUP(RTATimings[[#This Row],[Vehicle No.]], VehLicense,2,FALSE))</f>
        <v>#N/A</v>
      </c>
      <c r="E2811" s="126"/>
      <c r="F2811" s="185" t="e">
        <f>VLOOKUP(RTATimings[[#This Row],[Route Code]], TrueRouteCodes[], 2, FALSE)</f>
        <v>#N/A</v>
      </c>
      <c r="H2811" s="194" t="str">
        <f>REPLACE(SUBSTITUTE(SUBSTITUTE(SUBSTITUTE(SUBSTITUTE(SUBSTITUTE(TRIM(RTATimings[[#This Row],[Dep Txt]]), ": ",":"), "a.m", "AM",1), "p.m", "PM"),"  AM"," AM"),"  PM", " PM"), 9,100,"")</f>
        <v/>
      </c>
      <c r="I2811" s="195" t="e">
        <f>TIMEVALUE(RTATimings[[#This Row],[Dep Tm Txt]])</f>
        <v>#VALUE!</v>
      </c>
      <c r="N28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12" spans="1:14" x14ac:dyDescent="0.35">
      <c r="A2812" s="113"/>
      <c r="B2812" s="119"/>
      <c r="C2812" s="119"/>
      <c r="D2812" s="185" t="e">
        <f>IF(ISBLANK(RTATimings[[#This Row],[Vehicle No.]]), VLOOKUP(RTATimings[[#This Row],[Rotation Group]], Table9[#All], 4, FALSE), VLOOKUP(RTATimings[[#This Row],[Vehicle No.]], VehLicense,2,FALSE))</f>
        <v>#N/A</v>
      </c>
      <c r="E2812" s="126"/>
      <c r="F2812" s="185" t="e">
        <f>VLOOKUP(RTATimings[[#This Row],[Route Code]], TrueRouteCodes[], 2, FALSE)</f>
        <v>#N/A</v>
      </c>
      <c r="H2812" s="194" t="str">
        <f>REPLACE(SUBSTITUTE(SUBSTITUTE(SUBSTITUTE(SUBSTITUTE(SUBSTITUTE(TRIM(RTATimings[[#This Row],[Dep Txt]]), ": ",":"), "a.m", "AM",1), "p.m", "PM"),"  AM"," AM"),"  PM", " PM"), 9,100,"")</f>
        <v/>
      </c>
      <c r="I2812" s="195" t="e">
        <f>TIMEVALUE(RTATimings[[#This Row],[Dep Tm Txt]])</f>
        <v>#VALUE!</v>
      </c>
      <c r="N28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13" spans="1:14" x14ac:dyDescent="0.35">
      <c r="A2813" s="113"/>
      <c r="B2813" s="119"/>
      <c r="C2813" s="119"/>
      <c r="D2813" s="185" t="e">
        <f>IF(ISBLANK(RTATimings[[#This Row],[Vehicle No.]]), VLOOKUP(RTATimings[[#This Row],[Rotation Group]], Table9[#All], 4, FALSE), VLOOKUP(RTATimings[[#This Row],[Vehicle No.]], VehLicense,2,FALSE))</f>
        <v>#N/A</v>
      </c>
      <c r="E2813" s="126"/>
      <c r="F2813" s="185" t="e">
        <f>VLOOKUP(RTATimings[[#This Row],[Route Code]], TrueRouteCodes[], 2, FALSE)</f>
        <v>#N/A</v>
      </c>
      <c r="H2813" s="194" t="str">
        <f>REPLACE(SUBSTITUTE(SUBSTITUTE(SUBSTITUTE(SUBSTITUTE(SUBSTITUTE(TRIM(RTATimings[[#This Row],[Dep Txt]]), ": ",":"), "a.m", "AM",1), "p.m", "PM"),"  AM"," AM"),"  PM", " PM"), 9,100,"")</f>
        <v/>
      </c>
      <c r="I2813" s="195" t="e">
        <f>TIMEVALUE(RTATimings[[#This Row],[Dep Tm Txt]])</f>
        <v>#VALUE!</v>
      </c>
      <c r="N28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14" spans="1:14" x14ac:dyDescent="0.35">
      <c r="A2814" s="113"/>
      <c r="B2814" s="119"/>
      <c r="C2814" s="119"/>
      <c r="D2814" s="185" t="e">
        <f>IF(ISBLANK(RTATimings[[#This Row],[Vehicle No.]]), VLOOKUP(RTATimings[[#This Row],[Rotation Group]], Table9[#All], 4, FALSE), VLOOKUP(RTATimings[[#This Row],[Vehicle No.]], VehLicense,2,FALSE))</f>
        <v>#N/A</v>
      </c>
      <c r="E2814" s="126"/>
      <c r="F2814" s="185" t="e">
        <f>VLOOKUP(RTATimings[[#This Row],[Route Code]], TrueRouteCodes[], 2, FALSE)</f>
        <v>#N/A</v>
      </c>
      <c r="H2814" s="194" t="str">
        <f>REPLACE(SUBSTITUTE(SUBSTITUTE(SUBSTITUTE(SUBSTITUTE(SUBSTITUTE(TRIM(RTATimings[[#This Row],[Dep Txt]]), ": ",":"), "a.m", "AM",1), "p.m", "PM"),"  AM"," AM"),"  PM", " PM"), 9,100,"")</f>
        <v/>
      </c>
      <c r="I2814" s="195" t="e">
        <f>TIMEVALUE(RTATimings[[#This Row],[Dep Tm Txt]])</f>
        <v>#VALUE!</v>
      </c>
      <c r="N28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15" spans="1:14" x14ac:dyDescent="0.35">
      <c r="A2815" s="113"/>
      <c r="B2815" s="119"/>
      <c r="C2815" s="119"/>
      <c r="D2815" s="185" t="e">
        <f>IF(ISBLANK(RTATimings[[#This Row],[Vehicle No.]]), VLOOKUP(RTATimings[[#This Row],[Rotation Group]], Table9[#All], 4, FALSE), VLOOKUP(RTATimings[[#This Row],[Vehicle No.]], VehLicense,2,FALSE))</f>
        <v>#N/A</v>
      </c>
      <c r="E2815" s="126"/>
      <c r="F2815" s="185" t="e">
        <f>VLOOKUP(RTATimings[[#This Row],[Route Code]], TrueRouteCodes[], 2, FALSE)</f>
        <v>#N/A</v>
      </c>
      <c r="H2815" s="194" t="str">
        <f>REPLACE(SUBSTITUTE(SUBSTITUTE(SUBSTITUTE(SUBSTITUTE(SUBSTITUTE(TRIM(RTATimings[[#This Row],[Dep Txt]]), ": ",":"), "a.m", "AM",1), "p.m", "PM"),"  AM"," AM"),"  PM", " PM"), 9,100,"")</f>
        <v/>
      </c>
      <c r="I2815" s="195" t="e">
        <f>TIMEVALUE(RTATimings[[#This Row],[Dep Tm Txt]])</f>
        <v>#VALUE!</v>
      </c>
      <c r="N28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16" spans="1:14" x14ac:dyDescent="0.35">
      <c r="A2816" s="113"/>
      <c r="B2816" s="119"/>
      <c r="C2816" s="119"/>
      <c r="D2816" s="185" t="e">
        <f>IF(ISBLANK(RTATimings[[#This Row],[Vehicle No.]]), VLOOKUP(RTATimings[[#This Row],[Rotation Group]], Table9[#All], 4, FALSE), VLOOKUP(RTATimings[[#This Row],[Vehicle No.]], VehLicense,2,FALSE))</f>
        <v>#N/A</v>
      </c>
      <c r="E2816" s="126"/>
      <c r="F2816" s="185" t="e">
        <f>VLOOKUP(RTATimings[[#This Row],[Route Code]], TrueRouteCodes[], 2, FALSE)</f>
        <v>#N/A</v>
      </c>
      <c r="H2816" s="194" t="str">
        <f>REPLACE(SUBSTITUTE(SUBSTITUTE(SUBSTITUTE(SUBSTITUTE(SUBSTITUTE(TRIM(RTATimings[[#This Row],[Dep Txt]]), ": ",":"), "a.m", "AM",1), "p.m", "PM"),"  AM"," AM"),"  PM", " PM"), 9,100,"")</f>
        <v/>
      </c>
      <c r="I2816" s="195" t="e">
        <f>TIMEVALUE(RTATimings[[#This Row],[Dep Tm Txt]])</f>
        <v>#VALUE!</v>
      </c>
      <c r="N28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17" spans="1:14" x14ac:dyDescent="0.35">
      <c r="A2817" s="113"/>
      <c r="B2817" s="119"/>
      <c r="C2817" s="119"/>
      <c r="D2817" s="185" t="e">
        <f>IF(ISBLANK(RTATimings[[#This Row],[Vehicle No.]]), VLOOKUP(RTATimings[[#This Row],[Rotation Group]], Table9[#All], 4, FALSE), VLOOKUP(RTATimings[[#This Row],[Vehicle No.]], VehLicense,2,FALSE))</f>
        <v>#N/A</v>
      </c>
      <c r="E2817" s="126"/>
      <c r="F2817" s="185" t="e">
        <f>VLOOKUP(RTATimings[[#This Row],[Route Code]], TrueRouteCodes[], 2, FALSE)</f>
        <v>#N/A</v>
      </c>
      <c r="H2817" s="194" t="str">
        <f>REPLACE(SUBSTITUTE(SUBSTITUTE(SUBSTITUTE(SUBSTITUTE(SUBSTITUTE(TRIM(RTATimings[[#This Row],[Dep Txt]]), ": ",":"), "a.m", "AM",1), "p.m", "PM"),"  AM"," AM"),"  PM", " PM"), 9,100,"")</f>
        <v/>
      </c>
      <c r="I2817" s="195" t="e">
        <f>TIMEVALUE(RTATimings[[#This Row],[Dep Tm Txt]])</f>
        <v>#VALUE!</v>
      </c>
      <c r="N28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18" spans="1:14" x14ac:dyDescent="0.35">
      <c r="A2818" s="113"/>
      <c r="B2818" s="119"/>
      <c r="C2818" s="119"/>
      <c r="D2818" s="185" t="e">
        <f>IF(ISBLANK(RTATimings[[#This Row],[Vehicle No.]]), VLOOKUP(RTATimings[[#This Row],[Rotation Group]], Table9[#All], 4, FALSE), VLOOKUP(RTATimings[[#This Row],[Vehicle No.]], VehLicense,2,FALSE))</f>
        <v>#N/A</v>
      </c>
      <c r="E2818" s="126"/>
      <c r="F2818" s="185" t="e">
        <f>VLOOKUP(RTATimings[[#This Row],[Route Code]], TrueRouteCodes[], 2, FALSE)</f>
        <v>#N/A</v>
      </c>
      <c r="H2818" s="194" t="str">
        <f>REPLACE(SUBSTITUTE(SUBSTITUTE(SUBSTITUTE(SUBSTITUTE(SUBSTITUTE(TRIM(RTATimings[[#This Row],[Dep Txt]]), ": ",":"), "a.m", "AM",1), "p.m", "PM"),"  AM"," AM"),"  PM", " PM"), 9,100,"")</f>
        <v/>
      </c>
      <c r="I2818" s="195" t="e">
        <f>TIMEVALUE(RTATimings[[#This Row],[Dep Tm Txt]])</f>
        <v>#VALUE!</v>
      </c>
      <c r="N28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19" spans="1:14" x14ac:dyDescent="0.35">
      <c r="A2819" s="113"/>
      <c r="B2819" s="119"/>
      <c r="C2819" s="119"/>
      <c r="D2819" s="185" t="e">
        <f>IF(ISBLANK(RTATimings[[#This Row],[Vehicle No.]]), VLOOKUP(RTATimings[[#This Row],[Rotation Group]], Table9[#All], 4, FALSE), VLOOKUP(RTATimings[[#This Row],[Vehicle No.]], VehLicense,2,FALSE))</f>
        <v>#N/A</v>
      </c>
      <c r="E2819" s="126"/>
      <c r="F2819" s="185" t="e">
        <f>VLOOKUP(RTATimings[[#This Row],[Route Code]], TrueRouteCodes[], 2, FALSE)</f>
        <v>#N/A</v>
      </c>
      <c r="H2819" s="194" t="str">
        <f>REPLACE(SUBSTITUTE(SUBSTITUTE(SUBSTITUTE(SUBSTITUTE(SUBSTITUTE(TRIM(RTATimings[[#This Row],[Dep Txt]]), ": ",":"), "a.m", "AM",1), "p.m", "PM"),"  AM"," AM"),"  PM", " PM"), 9,100,"")</f>
        <v/>
      </c>
      <c r="I2819" s="195" t="e">
        <f>TIMEVALUE(RTATimings[[#This Row],[Dep Tm Txt]])</f>
        <v>#VALUE!</v>
      </c>
      <c r="N28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20" spans="1:14" x14ac:dyDescent="0.35">
      <c r="A2820" s="113"/>
      <c r="B2820" s="119"/>
      <c r="C2820" s="119"/>
      <c r="D2820" s="185" t="e">
        <f>IF(ISBLANK(RTATimings[[#This Row],[Vehicle No.]]), VLOOKUP(RTATimings[[#This Row],[Rotation Group]], Table9[#All], 4, FALSE), VLOOKUP(RTATimings[[#This Row],[Vehicle No.]], VehLicense,2,FALSE))</f>
        <v>#N/A</v>
      </c>
      <c r="E2820" s="126"/>
      <c r="F2820" s="185" t="e">
        <f>VLOOKUP(RTATimings[[#This Row],[Route Code]], TrueRouteCodes[], 2, FALSE)</f>
        <v>#N/A</v>
      </c>
      <c r="H2820" s="194" t="str">
        <f>REPLACE(SUBSTITUTE(SUBSTITUTE(SUBSTITUTE(SUBSTITUTE(SUBSTITUTE(TRIM(RTATimings[[#This Row],[Dep Txt]]), ": ",":"), "a.m", "AM",1), "p.m", "PM"),"  AM"," AM"),"  PM", " PM"), 9,100,"")</f>
        <v/>
      </c>
      <c r="I2820" s="195" t="e">
        <f>TIMEVALUE(RTATimings[[#This Row],[Dep Tm Txt]])</f>
        <v>#VALUE!</v>
      </c>
      <c r="N28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21" spans="1:14" x14ac:dyDescent="0.35">
      <c r="A2821" s="113"/>
      <c r="B2821" s="119"/>
      <c r="C2821" s="119"/>
      <c r="D2821" s="185" t="e">
        <f>IF(ISBLANK(RTATimings[[#This Row],[Vehicle No.]]), VLOOKUP(RTATimings[[#This Row],[Rotation Group]], Table9[#All], 4, FALSE), VLOOKUP(RTATimings[[#This Row],[Vehicle No.]], VehLicense,2,FALSE))</f>
        <v>#N/A</v>
      </c>
      <c r="E2821" s="126"/>
      <c r="F2821" s="185" t="e">
        <f>VLOOKUP(RTATimings[[#This Row],[Route Code]], TrueRouteCodes[], 2, FALSE)</f>
        <v>#N/A</v>
      </c>
      <c r="H2821" s="194" t="str">
        <f>REPLACE(SUBSTITUTE(SUBSTITUTE(SUBSTITUTE(SUBSTITUTE(SUBSTITUTE(TRIM(RTATimings[[#This Row],[Dep Txt]]), ": ",":"), "a.m", "AM",1), "p.m", "PM"),"  AM"," AM"),"  PM", " PM"), 9,100,"")</f>
        <v/>
      </c>
      <c r="I2821" s="195" t="e">
        <f>TIMEVALUE(RTATimings[[#This Row],[Dep Tm Txt]])</f>
        <v>#VALUE!</v>
      </c>
      <c r="N28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22" spans="1:14" x14ac:dyDescent="0.35">
      <c r="A2822" s="113"/>
      <c r="B2822" s="119"/>
      <c r="C2822" s="119"/>
      <c r="D2822" s="185" t="e">
        <f>IF(ISBLANK(RTATimings[[#This Row],[Vehicle No.]]), VLOOKUP(RTATimings[[#This Row],[Rotation Group]], Table9[#All], 4, FALSE), VLOOKUP(RTATimings[[#This Row],[Vehicle No.]], VehLicense,2,FALSE))</f>
        <v>#N/A</v>
      </c>
      <c r="E2822" s="126"/>
      <c r="F2822" s="185" t="e">
        <f>VLOOKUP(RTATimings[[#This Row],[Route Code]], TrueRouteCodes[], 2, FALSE)</f>
        <v>#N/A</v>
      </c>
      <c r="H2822" s="194" t="str">
        <f>REPLACE(SUBSTITUTE(SUBSTITUTE(SUBSTITUTE(SUBSTITUTE(SUBSTITUTE(TRIM(RTATimings[[#This Row],[Dep Txt]]), ": ",":"), "a.m", "AM",1), "p.m", "PM"),"  AM"," AM"),"  PM", " PM"), 9,100,"")</f>
        <v/>
      </c>
      <c r="I2822" s="195" t="e">
        <f>TIMEVALUE(RTATimings[[#This Row],[Dep Tm Txt]])</f>
        <v>#VALUE!</v>
      </c>
      <c r="N28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23" spans="1:14" x14ac:dyDescent="0.35">
      <c r="A2823" s="113"/>
      <c r="B2823" s="119"/>
      <c r="C2823" s="119"/>
      <c r="D2823" s="185" t="e">
        <f>IF(ISBLANK(RTATimings[[#This Row],[Vehicle No.]]), VLOOKUP(RTATimings[[#This Row],[Rotation Group]], Table9[#All], 4, FALSE), VLOOKUP(RTATimings[[#This Row],[Vehicle No.]], VehLicense,2,FALSE))</f>
        <v>#N/A</v>
      </c>
      <c r="E2823" s="126"/>
      <c r="F2823" s="185" t="e">
        <f>VLOOKUP(RTATimings[[#This Row],[Route Code]], TrueRouteCodes[], 2, FALSE)</f>
        <v>#N/A</v>
      </c>
      <c r="H2823" s="194" t="str">
        <f>REPLACE(SUBSTITUTE(SUBSTITUTE(SUBSTITUTE(SUBSTITUTE(SUBSTITUTE(TRIM(RTATimings[[#This Row],[Dep Txt]]), ": ",":"), "a.m", "AM",1), "p.m", "PM"),"  AM"," AM"),"  PM", " PM"), 9,100,"")</f>
        <v/>
      </c>
      <c r="I2823" s="195" t="e">
        <f>TIMEVALUE(RTATimings[[#This Row],[Dep Tm Txt]])</f>
        <v>#VALUE!</v>
      </c>
      <c r="N28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24" spans="1:14" x14ac:dyDescent="0.35">
      <c r="A2824" s="113"/>
      <c r="B2824" s="119"/>
      <c r="C2824" s="119"/>
      <c r="D2824" s="185" t="e">
        <f>IF(ISBLANK(RTATimings[[#This Row],[Vehicle No.]]), VLOOKUP(RTATimings[[#This Row],[Rotation Group]], Table9[#All], 4, FALSE), VLOOKUP(RTATimings[[#This Row],[Vehicle No.]], VehLicense,2,FALSE))</f>
        <v>#N/A</v>
      </c>
      <c r="E2824" s="126"/>
      <c r="F2824" s="185" t="e">
        <f>VLOOKUP(RTATimings[[#This Row],[Route Code]], TrueRouteCodes[], 2, FALSE)</f>
        <v>#N/A</v>
      </c>
      <c r="H2824" s="194" t="str">
        <f>REPLACE(SUBSTITUTE(SUBSTITUTE(SUBSTITUTE(SUBSTITUTE(SUBSTITUTE(TRIM(RTATimings[[#This Row],[Dep Txt]]), ": ",":"), "a.m", "AM",1), "p.m", "PM"),"  AM"," AM"),"  PM", " PM"), 9,100,"")</f>
        <v/>
      </c>
      <c r="I2824" s="195" t="e">
        <f>TIMEVALUE(RTATimings[[#This Row],[Dep Tm Txt]])</f>
        <v>#VALUE!</v>
      </c>
      <c r="N28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25" spans="1:14" x14ac:dyDescent="0.35">
      <c r="A2825" s="113"/>
      <c r="B2825" s="119"/>
      <c r="C2825" s="119"/>
      <c r="D2825" s="185" t="e">
        <f>IF(ISBLANK(RTATimings[[#This Row],[Vehicle No.]]), VLOOKUP(RTATimings[[#This Row],[Rotation Group]], Table9[#All], 4, FALSE), VLOOKUP(RTATimings[[#This Row],[Vehicle No.]], VehLicense,2,FALSE))</f>
        <v>#N/A</v>
      </c>
      <c r="E2825" s="126"/>
      <c r="F2825" s="185" t="e">
        <f>VLOOKUP(RTATimings[[#This Row],[Route Code]], TrueRouteCodes[], 2, FALSE)</f>
        <v>#N/A</v>
      </c>
      <c r="H2825" s="194" t="str">
        <f>REPLACE(SUBSTITUTE(SUBSTITUTE(SUBSTITUTE(SUBSTITUTE(SUBSTITUTE(TRIM(RTATimings[[#This Row],[Dep Txt]]), ": ",":"), "a.m", "AM",1), "p.m", "PM"),"  AM"," AM"),"  PM", " PM"), 9,100,"")</f>
        <v/>
      </c>
      <c r="I2825" s="195" t="e">
        <f>TIMEVALUE(RTATimings[[#This Row],[Dep Tm Txt]])</f>
        <v>#VALUE!</v>
      </c>
      <c r="N28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26" spans="1:14" x14ac:dyDescent="0.35">
      <c r="A2826" s="113"/>
      <c r="B2826" s="119"/>
      <c r="C2826" s="119"/>
      <c r="D2826" s="185" t="e">
        <f>IF(ISBLANK(RTATimings[[#This Row],[Vehicle No.]]), VLOOKUP(RTATimings[[#This Row],[Rotation Group]], Table9[#All], 4, FALSE), VLOOKUP(RTATimings[[#This Row],[Vehicle No.]], VehLicense,2,FALSE))</f>
        <v>#N/A</v>
      </c>
      <c r="E2826" s="126"/>
      <c r="F2826" s="185" t="e">
        <f>VLOOKUP(RTATimings[[#This Row],[Route Code]], TrueRouteCodes[], 2, FALSE)</f>
        <v>#N/A</v>
      </c>
      <c r="H2826" s="194" t="str">
        <f>REPLACE(SUBSTITUTE(SUBSTITUTE(SUBSTITUTE(SUBSTITUTE(SUBSTITUTE(TRIM(RTATimings[[#This Row],[Dep Txt]]), ": ",":"), "a.m", "AM",1), "p.m", "PM"),"  AM"," AM"),"  PM", " PM"), 9,100,"")</f>
        <v/>
      </c>
      <c r="I2826" s="195" t="e">
        <f>TIMEVALUE(RTATimings[[#This Row],[Dep Tm Txt]])</f>
        <v>#VALUE!</v>
      </c>
      <c r="N28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27" spans="1:14" x14ac:dyDescent="0.35">
      <c r="A2827" s="113"/>
      <c r="B2827" s="119"/>
      <c r="C2827" s="119"/>
      <c r="D2827" s="185" t="e">
        <f>IF(ISBLANK(RTATimings[[#This Row],[Vehicle No.]]), VLOOKUP(RTATimings[[#This Row],[Rotation Group]], Table9[#All], 4, FALSE), VLOOKUP(RTATimings[[#This Row],[Vehicle No.]], VehLicense,2,FALSE))</f>
        <v>#N/A</v>
      </c>
      <c r="E2827" s="126"/>
      <c r="F2827" s="185" t="e">
        <f>VLOOKUP(RTATimings[[#This Row],[Route Code]], TrueRouteCodes[], 2, FALSE)</f>
        <v>#N/A</v>
      </c>
      <c r="H2827" s="194" t="str">
        <f>REPLACE(SUBSTITUTE(SUBSTITUTE(SUBSTITUTE(SUBSTITUTE(SUBSTITUTE(TRIM(RTATimings[[#This Row],[Dep Txt]]), ": ",":"), "a.m", "AM",1), "p.m", "PM"),"  AM"," AM"),"  PM", " PM"), 9,100,"")</f>
        <v/>
      </c>
      <c r="I2827" s="195" t="e">
        <f>TIMEVALUE(RTATimings[[#This Row],[Dep Tm Txt]])</f>
        <v>#VALUE!</v>
      </c>
      <c r="N28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28" spans="1:14" x14ac:dyDescent="0.35">
      <c r="A2828" s="113"/>
      <c r="B2828" s="119"/>
      <c r="C2828" s="119"/>
      <c r="D2828" s="185" t="e">
        <f>IF(ISBLANK(RTATimings[[#This Row],[Vehicle No.]]), VLOOKUP(RTATimings[[#This Row],[Rotation Group]], Table9[#All], 4, FALSE), VLOOKUP(RTATimings[[#This Row],[Vehicle No.]], VehLicense,2,FALSE))</f>
        <v>#N/A</v>
      </c>
      <c r="E2828" s="126"/>
      <c r="F2828" s="185" t="e">
        <f>VLOOKUP(RTATimings[[#This Row],[Route Code]], TrueRouteCodes[], 2, FALSE)</f>
        <v>#N/A</v>
      </c>
      <c r="H2828" s="194" t="str">
        <f>REPLACE(SUBSTITUTE(SUBSTITUTE(SUBSTITUTE(SUBSTITUTE(SUBSTITUTE(TRIM(RTATimings[[#This Row],[Dep Txt]]), ": ",":"), "a.m", "AM",1), "p.m", "PM"),"  AM"," AM"),"  PM", " PM"), 9,100,"")</f>
        <v/>
      </c>
      <c r="I2828" s="195" t="e">
        <f>TIMEVALUE(RTATimings[[#This Row],[Dep Tm Txt]])</f>
        <v>#VALUE!</v>
      </c>
      <c r="N28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29" spans="1:14" x14ac:dyDescent="0.35">
      <c r="A2829" s="113"/>
      <c r="B2829" s="119"/>
      <c r="C2829" s="119"/>
      <c r="D2829" s="185" t="e">
        <f>IF(ISBLANK(RTATimings[[#This Row],[Vehicle No.]]), VLOOKUP(RTATimings[[#This Row],[Rotation Group]], Table9[#All], 4, FALSE), VLOOKUP(RTATimings[[#This Row],[Vehicle No.]], VehLicense,2,FALSE))</f>
        <v>#N/A</v>
      </c>
      <c r="E2829" s="126"/>
      <c r="F2829" s="185" t="e">
        <f>VLOOKUP(RTATimings[[#This Row],[Route Code]], TrueRouteCodes[], 2, FALSE)</f>
        <v>#N/A</v>
      </c>
      <c r="H2829" s="194" t="str">
        <f>REPLACE(SUBSTITUTE(SUBSTITUTE(SUBSTITUTE(SUBSTITUTE(SUBSTITUTE(TRIM(RTATimings[[#This Row],[Dep Txt]]), ": ",":"), "a.m", "AM",1), "p.m", "PM"),"  AM"," AM"),"  PM", " PM"), 9,100,"")</f>
        <v/>
      </c>
      <c r="I2829" s="195" t="e">
        <f>TIMEVALUE(RTATimings[[#This Row],[Dep Tm Txt]])</f>
        <v>#VALUE!</v>
      </c>
      <c r="N28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30" spans="1:14" x14ac:dyDescent="0.35">
      <c r="A2830" s="113"/>
      <c r="B2830" s="119"/>
      <c r="C2830" s="119"/>
      <c r="D2830" s="185" t="e">
        <f>IF(ISBLANK(RTATimings[[#This Row],[Vehicle No.]]), VLOOKUP(RTATimings[[#This Row],[Rotation Group]], Table9[#All], 4, FALSE), VLOOKUP(RTATimings[[#This Row],[Vehicle No.]], VehLicense,2,FALSE))</f>
        <v>#N/A</v>
      </c>
      <c r="E2830" s="126"/>
      <c r="F2830" s="185" t="e">
        <f>VLOOKUP(RTATimings[[#This Row],[Route Code]], TrueRouteCodes[], 2, FALSE)</f>
        <v>#N/A</v>
      </c>
      <c r="H2830" s="194" t="str">
        <f>REPLACE(SUBSTITUTE(SUBSTITUTE(SUBSTITUTE(SUBSTITUTE(SUBSTITUTE(TRIM(RTATimings[[#This Row],[Dep Txt]]), ": ",":"), "a.m", "AM",1), "p.m", "PM"),"  AM"," AM"),"  PM", " PM"), 9,100,"")</f>
        <v/>
      </c>
      <c r="I2830" s="195" t="e">
        <f>TIMEVALUE(RTATimings[[#This Row],[Dep Tm Txt]])</f>
        <v>#VALUE!</v>
      </c>
      <c r="N28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31" spans="1:14" x14ac:dyDescent="0.35">
      <c r="A2831" s="113"/>
      <c r="B2831" s="119"/>
      <c r="C2831" s="119"/>
      <c r="D2831" s="185" t="e">
        <f>IF(ISBLANK(RTATimings[[#This Row],[Vehicle No.]]), VLOOKUP(RTATimings[[#This Row],[Rotation Group]], Table9[#All], 4, FALSE), VLOOKUP(RTATimings[[#This Row],[Vehicle No.]], VehLicense,2,FALSE))</f>
        <v>#N/A</v>
      </c>
      <c r="E2831" s="126"/>
      <c r="F2831" s="185" t="e">
        <f>VLOOKUP(RTATimings[[#This Row],[Route Code]], TrueRouteCodes[], 2, FALSE)</f>
        <v>#N/A</v>
      </c>
      <c r="H2831" s="194" t="str">
        <f>REPLACE(SUBSTITUTE(SUBSTITUTE(SUBSTITUTE(SUBSTITUTE(SUBSTITUTE(TRIM(RTATimings[[#This Row],[Dep Txt]]), ": ",":"), "a.m", "AM",1), "p.m", "PM"),"  AM"," AM"),"  PM", " PM"), 9,100,"")</f>
        <v/>
      </c>
      <c r="I2831" s="195" t="e">
        <f>TIMEVALUE(RTATimings[[#This Row],[Dep Tm Txt]])</f>
        <v>#VALUE!</v>
      </c>
      <c r="N28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32" spans="1:14" x14ac:dyDescent="0.35">
      <c r="A2832" s="113"/>
      <c r="B2832" s="119"/>
      <c r="C2832" s="119"/>
      <c r="D2832" s="185" t="e">
        <f>IF(ISBLANK(RTATimings[[#This Row],[Vehicle No.]]), VLOOKUP(RTATimings[[#This Row],[Rotation Group]], Table9[#All], 4, FALSE), VLOOKUP(RTATimings[[#This Row],[Vehicle No.]], VehLicense,2,FALSE))</f>
        <v>#N/A</v>
      </c>
      <c r="E2832" s="126"/>
      <c r="F2832" s="185" t="e">
        <f>VLOOKUP(RTATimings[[#This Row],[Route Code]], TrueRouteCodes[], 2, FALSE)</f>
        <v>#N/A</v>
      </c>
      <c r="H2832" s="194" t="str">
        <f>REPLACE(SUBSTITUTE(SUBSTITUTE(SUBSTITUTE(SUBSTITUTE(SUBSTITUTE(TRIM(RTATimings[[#This Row],[Dep Txt]]), ": ",":"), "a.m", "AM",1), "p.m", "PM"),"  AM"," AM"),"  PM", " PM"), 9,100,"")</f>
        <v/>
      </c>
      <c r="I2832" s="195" t="e">
        <f>TIMEVALUE(RTATimings[[#This Row],[Dep Tm Txt]])</f>
        <v>#VALUE!</v>
      </c>
      <c r="N28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33" spans="1:14" x14ac:dyDescent="0.35">
      <c r="A2833" s="113"/>
      <c r="B2833" s="119"/>
      <c r="C2833" s="119"/>
      <c r="D2833" s="185" t="e">
        <f>IF(ISBLANK(RTATimings[[#This Row],[Vehicle No.]]), VLOOKUP(RTATimings[[#This Row],[Rotation Group]], Table9[#All], 4, FALSE), VLOOKUP(RTATimings[[#This Row],[Vehicle No.]], VehLicense,2,FALSE))</f>
        <v>#N/A</v>
      </c>
      <c r="E2833" s="126"/>
      <c r="F2833" s="185" t="e">
        <f>VLOOKUP(RTATimings[[#This Row],[Route Code]], TrueRouteCodes[], 2, FALSE)</f>
        <v>#N/A</v>
      </c>
      <c r="H2833" s="194" t="str">
        <f>REPLACE(SUBSTITUTE(SUBSTITUTE(SUBSTITUTE(SUBSTITUTE(SUBSTITUTE(TRIM(RTATimings[[#This Row],[Dep Txt]]), ": ",":"), "a.m", "AM",1), "p.m", "PM"),"  AM"," AM"),"  PM", " PM"), 9,100,"")</f>
        <v/>
      </c>
      <c r="I2833" s="195" t="e">
        <f>TIMEVALUE(RTATimings[[#This Row],[Dep Tm Txt]])</f>
        <v>#VALUE!</v>
      </c>
      <c r="N28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34" spans="1:14" x14ac:dyDescent="0.35">
      <c r="A2834" s="113"/>
      <c r="B2834" s="119"/>
      <c r="C2834" s="119"/>
      <c r="D2834" s="185" t="e">
        <f>IF(ISBLANK(RTATimings[[#This Row],[Vehicle No.]]), VLOOKUP(RTATimings[[#This Row],[Rotation Group]], Table9[#All], 4, FALSE), VLOOKUP(RTATimings[[#This Row],[Vehicle No.]], VehLicense,2,FALSE))</f>
        <v>#N/A</v>
      </c>
      <c r="E2834" s="126"/>
      <c r="F2834" s="185" t="e">
        <f>VLOOKUP(RTATimings[[#This Row],[Route Code]], TrueRouteCodes[], 2, FALSE)</f>
        <v>#N/A</v>
      </c>
      <c r="H2834" s="194" t="str">
        <f>REPLACE(SUBSTITUTE(SUBSTITUTE(SUBSTITUTE(SUBSTITUTE(SUBSTITUTE(TRIM(RTATimings[[#This Row],[Dep Txt]]), ": ",":"), "a.m", "AM",1), "p.m", "PM"),"  AM"," AM"),"  PM", " PM"), 9,100,"")</f>
        <v/>
      </c>
      <c r="I2834" s="195" t="e">
        <f>TIMEVALUE(RTATimings[[#This Row],[Dep Tm Txt]])</f>
        <v>#VALUE!</v>
      </c>
      <c r="N28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35" spans="1:14" x14ac:dyDescent="0.35">
      <c r="A2835" s="113"/>
      <c r="B2835" s="119"/>
      <c r="C2835" s="119"/>
      <c r="D2835" s="185" t="e">
        <f>IF(ISBLANK(RTATimings[[#This Row],[Vehicle No.]]), VLOOKUP(RTATimings[[#This Row],[Rotation Group]], Table9[#All], 4, FALSE), VLOOKUP(RTATimings[[#This Row],[Vehicle No.]], VehLicense,2,FALSE))</f>
        <v>#N/A</v>
      </c>
      <c r="E2835" s="126"/>
      <c r="F2835" s="185" t="e">
        <f>VLOOKUP(RTATimings[[#This Row],[Route Code]], TrueRouteCodes[], 2, FALSE)</f>
        <v>#N/A</v>
      </c>
      <c r="H2835" s="194" t="str">
        <f>REPLACE(SUBSTITUTE(SUBSTITUTE(SUBSTITUTE(SUBSTITUTE(SUBSTITUTE(TRIM(RTATimings[[#This Row],[Dep Txt]]), ": ",":"), "a.m", "AM",1), "p.m", "PM"),"  AM"," AM"),"  PM", " PM"), 9,100,"")</f>
        <v/>
      </c>
      <c r="I2835" s="195" t="e">
        <f>TIMEVALUE(RTATimings[[#This Row],[Dep Tm Txt]])</f>
        <v>#VALUE!</v>
      </c>
      <c r="N28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36" spans="1:14" x14ac:dyDescent="0.35">
      <c r="A2836" s="113"/>
      <c r="B2836" s="119"/>
      <c r="C2836" s="119"/>
      <c r="D2836" s="185" t="e">
        <f>IF(ISBLANK(RTATimings[[#This Row],[Vehicle No.]]), VLOOKUP(RTATimings[[#This Row],[Rotation Group]], Table9[#All], 4, FALSE), VLOOKUP(RTATimings[[#This Row],[Vehicle No.]], VehLicense,2,FALSE))</f>
        <v>#N/A</v>
      </c>
      <c r="E2836" s="126"/>
      <c r="F2836" s="185" t="e">
        <f>VLOOKUP(RTATimings[[#This Row],[Route Code]], TrueRouteCodes[], 2, FALSE)</f>
        <v>#N/A</v>
      </c>
      <c r="H2836" s="194" t="str">
        <f>REPLACE(SUBSTITUTE(SUBSTITUTE(SUBSTITUTE(SUBSTITUTE(SUBSTITUTE(TRIM(RTATimings[[#This Row],[Dep Txt]]), ": ",":"), "a.m", "AM",1), "p.m", "PM"),"  AM"," AM"),"  PM", " PM"), 9,100,"")</f>
        <v/>
      </c>
      <c r="I2836" s="195" t="e">
        <f>TIMEVALUE(RTATimings[[#This Row],[Dep Tm Txt]])</f>
        <v>#VALUE!</v>
      </c>
      <c r="N28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37" spans="1:14" x14ac:dyDescent="0.35">
      <c r="A2837" s="113"/>
      <c r="B2837" s="119"/>
      <c r="C2837" s="119"/>
      <c r="D2837" s="185" t="e">
        <f>IF(ISBLANK(RTATimings[[#This Row],[Vehicle No.]]), VLOOKUP(RTATimings[[#This Row],[Rotation Group]], Table9[#All], 4, FALSE), VLOOKUP(RTATimings[[#This Row],[Vehicle No.]], VehLicense,2,FALSE))</f>
        <v>#N/A</v>
      </c>
      <c r="E2837" s="126"/>
      <c r="F2837" s="185" t="e">
        <f>VLOOKUP(RTATimings[[#This Row],[Route Code]], TrueRouteCodes[], 2, FALSE)</f>
        <v>#N/A</v>
      </c>
      <c r="H2837" s="194" t="str">
        <f>REPLACE(SUBSTITUTE(SUBSTITUTE(SUBSTITUTE(SUBSTITUTE(SUBSTITUTE(TRIM(RTATimings[[#This Row],[Dep Txt]]), ": ",":"), "a.m", "AM",1), "p.m", "PM"),"  AM"," AM"),"  PM", " PM"), 9,100,"")</f>
        <v/>
      </c>
      <c r="I2837" s="195" t="e">
        <f>TIMEVALUE(RTATimings[[#This Row],[Dep Tm Txt]])</f>
        <v>#VALUE!</v>
      </c>
      <c r="N28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38" spans="1:14" x14ac:dyDescent="0.35">
      <c r="A2838" s="113"/>
      <c r="B2838" s="119"/>
      <c r="C2838" s="119"/>
      <c r="D2838" s="185" t="e">
        <f>IF(ISBLANK(RTATimings[[#This Row],[Vehicle No.]]), VLOOKUP(RTATimings[[#This Row],[Rotation Group]], Table9[#All], 4, FALSE), VLOOKUP(RTATimings[[#This Row],[Vehicle No.]], VehLicense,2,FALSE))</f>
        <v>#N/A</v>
      </c>
      <c r="E2838" s="126"/>
      <c r="F2838" s="185" t="e">
        <f>VLOOKUP(RTATimings[[#This Row],[Route Code]], TrueRouteCodes[], 2, FALSE)</f>
        <v>#N/A</v>
      </c>
      <c r="H2838" s="194" t="str">
        <f>REPLACE(SUBSTITUTE(SUBSTITUTE(SUBSTITUTE(SUBSTITUTE(SUBSTITUTE(TRIM(RTATimings[[#This Row],[Dep Txt]]), ": ",":"), "a.m", "AM",1), "p.m", "PM"),"  AM"," AM"),"  PM", " PM"), 9,100,"")</f>
        <v/>
      </c>
      <c r="I2838" s="195" t="e">
        <f>TIMEVALUE(RTATimings[[#This Row],[Dep Tm Txt]])</f>
        <v>#VALUE!</v>
      </c>
      <c r="N28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39" spans="1:14" x14ac:dyDescent="0.35">
      <c r="A2839" s="113"/>
      <c r="B2839" s="119"/>
      <c r="C2839" s="119"/>
      <c r="D2839" s="185" t="e">
        <f>IF(ISBLANK(RTATimings[[#This Row],[Vehicle No.]]), VLOOKUP(RTATimings[[#This Row],[Rotation Group]], Table9[#All], 4, FALSE), VLOOKUP(RTATimings[[#This Row],[Vehicle No.]], VehLicense,2,FALSE))</f>
        <v>#N/A</v>
      </c>
      <c r="E2839" s="126"/>
      <c r="F2839" s="185" t="e">
        <f>VLOOKUP(RTATimings[[#This Row],[Route Code]], TrueRouteCodes[], 2, FALSE)</f>
        <v>#N/A</v>
      </c>
      <c r="H2839" s="194" t="str">
        <f>REPLACE(SUBSTITUTE(SUBSTITUTE(SUBSTITUTE(SUBSTITUTE(SUBSTITUTE(TRIM(RTATimings[[#This Row],[Dep Txt]]), ": ",":"), "a.m", "AM",1), "p.m", "PM"),"  AM"," AM"),"  PM", " PM"), 9,100,"")</f>
        <v/>
      </c>
      <c r="I2839" s="195" t="e">
        <f>TIMEVALUE(RTATimings[[#This Row],[Dep Tm Txt]])</f>
        <v>#VALUE!</v>
      </c>
      <c r="N28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40" spans="1:14" x14ac:dyDescent="0.35">
      <c r="A2840" s="113"/>
      <c r="B2840" s="119"/>
      <c r="C2840" s="119"/>
      <c r="D2840" s="185" t="e">
        <f>IF(ISBLANK(RTATimings[[#This Row],[Vehicle No.]]), VLOOKUP(RTATimings[[#This Row],[Rotation Group]], Table9[#All], 4, FALSE), VLOOKUP(RTATimings[[#This Row],[Vehicle No.]], VehLicense,2,FALSE))</f>
        <v>#N/A</v>
      </c>
      <c r="E2840" s="126"/>
      <c r="F2840" s="185" t="e">
        <f>VLOOKUP(RTATimings[[#This Row],[Route Code]], TrueRouteCodes[], 2, FALSE)</f>
        <v>#N/A</v>
      </c>
      <c r="H2840" s="194" t="str">
        <f>REPLACE(SUBSTITUTE(SUBSTITUTE(SUBSTITUTE(SUBSTITUTE(SUBSTITUTE(TRIM(RTATimings[[#This Row],[Dep Txt]]), ": ",":"), "a.m", "AM",1), "p.m", "PM"),"  AM"," AM"),"  PM", " PM"), 9,100,"")</f>
        <v/>
      </c>
      <c r="I2840" s="195" t="e">
        <f>TIMEVALUE(RTATimings[[#This Row],[Dep Tm Txt]])</f>
        <v>#VALUE!</v>
      </c>
      <c r="N28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41" spans="1:14" x14ac:dyDescent="0.35">
      <c r="A2841" s="113"/>
      <c r="B2841" s="119"/>
      <c r="C2841" s="119"/>
      <c r="D2841" s="185" t="e">
        <f>IF(ISBLANK(RTATimings[[#This Row],[Vehicle No.]]), VLOOKUP(RTATimings[[#This Row],[Rotation Group]], Table9[#All], 4, FALSE), VLOOKUP(RTATimings[[#This Row],[Vehicle No.]], VehLicense,2,FALSE))</f>
        <v>#N/A</v>
      </c>
      <c r="E2841" s="126"/>
      <c r="F2841" s="185" t="e">
        <f>VLOOKUP(RTATimings[[#This Row],[Route Code]], TrueRouteCodes[], 2, FALSE)</f>
        <v>#N/A</v>
      </c>
      <c r="H2841" s="194" t="str">
        <f>REPLACE(SUBSTITUTE(SUBSTITUTE(SUBSTITUTE(SUBSTITUTE(SUBSTITUTE(TRIM(RTATimings[[#This Row],[Dep Txt]]), ": ",":"), "a.m", "AM",1), "p.m", "PM"),"  AM"," AM"),"  PM", " PM"), 9,100,"")</f>
        <v/>
      </c>
      <c r="I2841" s="195" t="e">
        <f>TIMEVALUE(RTATimings[[#This Row],[Dep Tm Txt]])</f>
        <v>#VALUE!</v>
      </c>
      <c r="N28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42" spans="1:14" x14ac:dyDescent="0.35">
      <c r="A2842" s="113"/>
      <c r="B2842" s="119"/>
      <c r="C2842" s="119"/>
      <c r="D2842" s="185" t="e">
        <f>IF(ISBLANK(RTATimings[[#This Row],[Vehicle No.]]), VLOOKUP(RTATimings[[#This Row],[Rotation Group]], Table9[#All], 4, FALSE), VLOOKUP(RTATimings[[#This Row],[Vehicle No.]], VehLicense,2,FALSE))</f>
        <v>#N/A</v>
      </c>
      <c r="E2842" s="126"/>
      <c r="F2842" s="185" t="e">
        <f>VLOOKUP(RTATimings[[#This Row],[Route Code]], TrueRouteCodes[], 2, FALSE)</f>
        <v>#N/A</v>
      </c>
      <c r="H2842" s="194" t="str">
        <f>REPLACE(SUBSTITUTE(SUBSTITUTE(SUBSTITUTE(SUBSTITUTE(SUBSTITUTE(TRIM(RTATimings[[#This Row],[Dep Txt]]), ": ",":"), "a.m", "AM",1), "p.m", "PM"),"  AM"," AM"),"  PM", " PM"), 9,100,"")</f>
        <v/>
      </c>
      <c r="I2842" s="195" t="e">
        <f>TIMEVALUE(RTATimings[[#This Row],[Dep Tm Txt]])</f>
        <v>#VALUE!</v>
      </c>
      <c r="N28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43" spans="1:14" x14ac:dyDescent="0.35">
      <c r="A2843" s="113"/>
      <c r="B2843" s="119"/>
      <c r="C2843" s="119"/>
      <c r="D2843" s="185" t="e">
        <f>IF(ISBLANK(RTATimings[[#This Row],[Vehicle No.]]), VLOOKUP(RTATimings[[#This Row],[Rotation Group]], Table9[#All], 4, FALSE), VLOOKUP(RTATimings[[#This Row],[Vehicle No.]], VehLicense,2,FALSE))</f>
        <v>#N/A</v>
      </c>
      <c r="E2843" s="126"/>
      <c r="F2843" s="185" t="e">
        <f>VLOOKUP(RTATimings[[#This Row],[Route Code]], TrueRouteCodes[], 2, FALSE)</f>
        <v>#N/A</v>
      </c>
      <c r="H2843" s="194" t="str">
        <f>REPLACE(SUBSTITUTE(SUBSTITUTE(SUBSTITUTE(SUBSTITUTE(SUBSTITUTE(TRIM(RTATimings[[#This Row],[Dep Txt]]), ": ",":"), "a.m", "AM",1), "p.m", "PM"),"  AM"," AM"),"  PM", " PM"), 9,100,"")</f>
        <v/>
      </c>
      <c r="I2843" s="195" t="e">
        <f>TIMEVALUE(RTATimings[[#This Row],[Dep Tm Txt]])</f>
        <v>#VALUE!</v>
      </c>
      <c r="N28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44" spans="1:14" x14ac:dyDescent="0.35">
      <c r="A2844" s="113"/>
      <c r="B2844" s="119"/>
      <c r="C2844" s="119"/>
      <c r="D2844" s="185" t="e">
        <f>IF(ISBLANK(RTATimings[[#This Row],[Vehicle No.]]), VLOOKUP(RTATimings[[#This Row],[Rotation Group]], Table9[#All], 4, FALSE), VLOOKUP(RTATimings[[#This Row],[Vehicle No.]], VehLicense,2,FALSE))</f>
        <v>#N/A</v>
      </c>
      <c r="E2844" s="126"/>
      <c r="F2844" s="185" t="e">
        <f>VLOOKUP(RTATimings[[#This Row],[Route Code]], TrueRouteCodes[], 2, FALSE)</f>
        <v>#N/A</v>
      </c>
      <c r="H2844" s="194" t="str">
        <f>REPLACE(SUBSTITUTE(SUBSTITUTE(SUBSTITUTE(SUBSTITUTE(SUBSTITUTE(TRIM(RTATimings[[#This Row],[Dep Txt]]), ": ",":"), "a.m", "AM",1), "p.m", "PM"),"  AM"," AM"),"  PM", " PM"), 9,100,"")</f>
        <v/>
      </c>
      <c r="I2844" s="195" t="e">
        <f>TIMEVALUE(RTATimings[[#This Row],[Dep Tm Txt]])</f>
        <v>#VALUE!</v>
      </c>
      <c r="N28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45" spans="1:14" x14ac:dyDescent="0.35">
      <c r="A2845" s="113"/>
      <c r="B2845" s="119"/>
      <c r="C2845" s="119"/>
      <c r="D2845" s="185" t="e">
        <f>IF(ISBLANK(RTATimings[[#This Row],[Vehicle No.]]), VLOOKUP(RTATimings[[#This Row],[Rotation Group]], Table9[#All], 4, FALSE), VLOOKUP(RTATimings[[#This Row],[Vehicle No.]], VehLicense,2,FALSE))</f>
        <v>#N/A</v>
      </c>
      <c r="E2845" s="126"/>
      <c r="F2845" s="185" t="e">
        <f>VLOOKUP(RTATimings[[#This Row],[Route Code]], TrueRouteCodes[], 2, FALSE)</f>
        <v>#N/A</v>
      </c>
      <c r="H2845" s="194" t="str">
        <f>REPLACE(SUBSTITUTE(SUBSTITUTE(SUBSTITUTE(SUBSTITUTE(SUBSTITUTE(TRIM(RTATimings[[#This Row],[Dep Txt]]), ": ",":"), "a.m", "AM",1), "p.m", "PM"),"  AM"," AM"),"  PM", " PM"), 9,100,"")</f>
        <v/>
      </c>
      <c r="I2845" s="195" t="e">
        <f>TIMEVALUE(RTATimings[[#This Row],[Dep Tm Txt]])</f>
        <v>#VALUE!</v>
      </c>
      <c r="N28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46" spans="1:14" x14ac:dyDescent="0.35">
      <c r="A2846" s="113"/>
      <c r="B2846" s="119"/>
      <c r="C2846" s="119"/>
      <c r="D2846" s="185" t="e">
        <f>IF(ISBLANK(RTATimings[[#This Row],[Vehicle No.]]), VLOOKUP(RTATimings[[#This Row],[Rotation Group]], Table9[#All], 4, FALSE), VLOOKUP(RTATimings[[#This Row],[Vehicle No.]], VehLicense,2,FALSE))</f>
        <v>#N/A</v>
      </c>
      <c r="E2846" s="126"/>
      <c r="F2846" s="185" t="e">
        <f>VLOOKUP(RTATimings[[#This Row],[Route Code]], TrueRouteCodes[], 2, FALSE)</f>
        <v>#N/A</v>
      </c>
      <c r="H2846" s="194" t="str">
        <f>REPLACE(SUBSTITUTE(SUBSTITUTE(SUBSTITUTE(SUBSTITUTE(SUBSTITUTE(TRIM(RTATimings[[#This Row],[Dep Txt]]), ": ",":"), "a.m", "AM",1), "p.m", "PM"),"  AM"," AM"),"  PM", " PM"), 9,100,"")</f>
        <v/>
      </c>
      <c r="I2846" s="195" t="e">
        <f>TIMEVALUE(RTATimings[[#This Row],[Dep Tm Txt]])</f>
        <v>#VALUE!</v>
      </c>
      <c r="N28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47" spans="1:14" x14ac:dyDescent="0.35">
      <c r="A2847" s="113"/>
      <c r="B2847" s="119"/>
      <c r="C2847" s="119"/>
      <c r="D2847" s="185" t="e">
        <f>IF(ISBLANK(RTATimings[[#This Row],[Vehicle No.]]), VLOOKUP(RTATimings[[#This Row],[Rotation Group]], Table9[#All], 4, FALSE), VLOOKUP(RTATimings[[#This Row],[Vehicle No.]], VehLicense,2,FALSE))</f>
        <v>#N/A</v>
      </c>
      <c r="E2847" s="126"/>
      <c r="F2847" s="185" t="e">
        <f>VLOOKUP(RTATimings[[#This Row],[Route Code]], TrueRouteCodes[], 2, FALSE)</f>
        <v>#N/A</v>
      </c>
      <c r="H2847" s="194" t="str">
        <f>REPLACE(SUBSTITUTE(SUBSTITUTE(SUBSTITUTE(SUBSTITUTE(SUBSTITUTE(TRIM(RTATimings[[#This Row],[Dep Txt]]), ": ",":"), "a.m", "AM",1), "p.m", "PM"),"  AM"," AM"),"  PM", " PM"), 9,100,"")</f>
        <v/>
      </c>
      <c r="I2847" s="195" t="e">
        <f>TIMEVALUE(RTATimings[[#This Row],[Dep Tm Txt]])</f>
        <v>#VALUE!</v>
      </c>
      <c r="N28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48" spans="1:14" x14ac:dyDescent="0.35">
      <c r="A2848" s="113"/>
      <c r="B2848" s="119"/>
      <c r="C2848" s="119"/>
      <c r="D2848" s="185" t="e">
        <f>IF(ISBLANK(RTATimings[[#This Row],[Vehicle No.]]), VLOOKUP(RTATimings[[#This Row],[Rotation Group]], Table9[#All], 4, FALSE), VLOOKUP(RTATimings[[#This Row],[Vehicle No.]], VehLicense,2,FALSE))</f>
        <v>#N/A</v>
      </c>
      <c r="E2848" s="126"/>
      <c r="F2848" s="185" t="e">
        <f>VLOOKUP(RTATimings[[#This Row],[Route Code]], TrueRouteCodes[], 2, FALSE)</f>
        <v>#N/A</v>
      </c>
      <c r="H2848" s="194" t="str">
        <f>REPLACE(SUBSTITUTE(SUBSTITUTE(SUBSTITUTE(SUBSTITUTE(SUBSTITUTE(TRIM(RTATimings[[#This Row],[Dep Txt]]), ": ",":"), "a.m", "AM",1), "p.m", "PM"),"  AM"," AM"),"  PM", " PM"), 9,100,"")</f>
        <v/>
      </c>
      <c r="I2848" s="195" t="e">
        <f>TIMEVALUE(RTATimings[[#This Row],[Dep Tm Txt]])</f>
        <v>#VALUE!</v>
      </c>
      <c r="N28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49" spans="1:14" x14ac:dyDescent="0.35">
      <c r="A2849" s="113"/>
      <c r="B2849" s="119"/>
      <c r="C2849" s="119"/>
      <c r="D2849" s="185" t="e">
        <f>IF(ISBLANK(RTATimings[[#This Row],[Vehicle No.]]), VLOOKUP(RTATimings[[#This Row],[Rotation Group]], Table9[#All], 4, FALSE), VLOOKUP(RTATimings[[#This Row],[Vehicle No.]], VehLicense,2,FALSE))</f>
        <v>#N/A</v>
      </c>
      <c r="E2849" s="126"/>
      <c r="F2849" s="185" t="e">
        <f>VLOOKUP(RTATimings[[#This Row],[Route Code]], TrueRouteCodes[], 2, FALSE)</f>
        <v>#N/A</v>
      </c>
      <c r="H2849" s="194" t="str">
        <f>REPLACE(SUBSTITUTE(SUBSTITUTE(SUBSTITUTE(SUBSTITUTE(SUBSTITUTE(TRIM(RTATimings[[#This Row],[Dep Txt]]), ": ",":"), "a.m", "AM",1), "p.m", "PM"),"  AM"," AM"),"  PM", " PM"), 9,100,"")</f>
        <v/>
      </c>
      <c r="I2849" s="195" t="e">
        <f>TIMEVALUE(RTATimings[[#This Row],[Dep Tm Txt]])</f>
        <v>#VALUE!</v>
      </c>
      <c r="N28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50" spans="1:14" x14ac:dyDescent="0.35">
      <c r="A2850" s="113"/>
      <c r="B2850" s="119"/>
      <c r="C2850" s="119"/>
      <c r="D2850" s="185" t="e">
        <f>IF(ISBLANK(RTATimings[[#This Row],[Vehicle No.]]), VLOOKUP(RTATimings[[#This Row],[Rotation Group]], Table9[#All], 4, FALSE), VLOOKUP(RTATimings[[#This Row],[Vehicle No.]], VehLicense,2,FALSE))</f>
        <v>#N/A</v>
      </c>
      <c r="E2850" s="126"/>
      <c r="F2850" s="185" t="e">
        <f>VLOOKUP(RTATimings[[#This Row],[Route Code]], TrueRouteCodes[], 2, FALSE)</f>
        <v>#N/A</v>
      </c>
      <c r="H2850" s="194" t="str">
        <f>REPLACE(SUBSTITUTE(SUBSTITUTE(SUBSTITUTE(SUBSTITUTE(SUBSTITUTE(TRIM(RTATimings[[#This Row],[Dep Txt]]), ": ",":"), "a.m", "AM",1), "p.m", "PM"),"  AM"," AM"),"  PM", " PM"), 9,100,"")</f>
        <v/>
      </c>
      <c r="I2850" s="195" t="e">
        <f>TIMEVALUE(RTATimings[[#This Row],[Dep Tm Txt]])</f>
        <v>#VALUE!</v>
      </c>
      <c r="N28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51" spans="1:14" x14ac:dyDescent="0.35">
      <c r="A2851" s="113"/>
      <c r="B2851" s="119"/>
      <c r="C2851" s="119"/>
      <c r="D2851" s="185" t="e">
        <f>IF(ISBLANK(RTATimings[[#This Row],[Vehicle No.]]), VLOOKUP(RTATimings[[#This Row],[Rotation Group]], Table9[#All], 4, FALSE), VLOOKUP(RTATimings[[#This Row],[Vehicle No.]], VehLicense,2,FALSE))</f>
        <v>#N/A</v>
      </c>
      <c r="E2851" s="126"/>
      <c r="F2851" s="185" t="e">
        <f>VLOOKUP(RTATimings[[#This Row],[Route Code]], TrueRouteCodes[], 2, FALSE)</f>
        <v>#N/A</v>
      </c>
      <c r="H2851" s="194" t="str">
        <f>REPLACE(SUBSTITUTE(SUBSTITUTE(SUBSTITUTE(SUBSTITUTE(SUBSTITUTE(TRIM(RTATimings[[#This Row],[Dep Txt]]), ": ",":"), "a.m", "AM",1), "p.m", "PM"),"  AM"," AM"),"  PM", " PM"), 9,100,"")</f>
        <v/>
      </c>
      <c r="I2851" s="195" t="e">
        <f>TIMEVALUE(RTATimings[[#This Row],[Dep Tm Txt]])</f>
        <v>#VALUE!</v>
      </c>
      <c r="N28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52" spans="1:14" x14ac:dyDescent="0.35">
      <c r="A2852" s="113"/>
      <c r="B2852" s="119"/>
      <c r="C2852" s="119"/>
      <c r="D2852" s="185" t="e">
        <f>IF(ISBLANK(RTATimings[[#This Row],[Vehicle No.]]), VLOOKUP(RTATimings[[#This Row],[Rotation Group]], Table9[#All], 4, FALSE), VLOOKUP(RTATimings[[#This Row],[Vehicle No.]], VehLicense,2,FALSE))</f>
        <v>#N/A</v>
      </c>
      <c r="E2852" s="126"/>
      <c r="F2852" s="185" t="e">
        <f>VLOOKUP(RTATimings[[#This Row],[Route Code]], TrueRouteCodes[], 2, FALSE)</f>
        <v>#N/A</v>
      </c>
      <c r="H2852" s="194" t="str">
        <f>REPLACE(SUBSTITUTE(SUBSTITUTE(SUBSTITUTE(SUBSTITUTE(SUBSTITUTE(TRIM(RTATimings[[#This Row],[Dep Txt]]), ": ",":"), "a.m", "AM",1), "p.m", "PM"),"  AM"," AM"),"  PM", " PM"), 9,100,"")</f>
        <v/>
      </c>
      <c r="I2852" s="195" t="e">
        <f>TIMEVALUE(RTATimings[[#This Row],[Dep Tm Txt]])</f>
        <v>#VALUE!</v>
      </c>
      <c r="N28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53" spans="1:14" x14ac:dyDescent="0.35">
      <c r="A2853" s="113"/>
      <c r="B2853" s="119"/>
      <c r="C2853" s="119"/>
      <c r="D2853" s="185" t="e">
        <f>IF(ISBLANK(RTATimings[[#This Row],[Vehicle No.]]), VLOOKUP(RTATimings[[#This Row],[Rotation Group]], Table9[#All], 4, FALSE), VLOOKUP(RTATimings[[#This Row],[Vehicle No.]], VehLicense,2,FALSE))</f>
        <v>#N/A</v>
      </c>
      <c r="E2853" s="126"/>
      <c r="F2853" s="185" t="e">
        <f>VLOOKUP(RTATimings[[#This Row],[Route Code]], TrueRouteCodes[], 2, FALSE)</f>
        <v>#N/A</v>
      </c>
      <c r="H2853" s="194" t="str">
        <f>REPLACE(SUBSTITUTE(SUBSTITUTE(SUBSTITUTE(SUBSTITUTE(SUBSTITUTE(TRIM(RTATimings[[#This Row],[Dep Txt]]), ": ",":"), "a.m", "AM",1), "p.m", "PM"),"  AM"," AM"),"  PM", " PM"), 9,100,"")</f>
        <v/>
      </c>
      <c r="I2853" s="195" t="e">
        <f>TIMEVALUE(RTATimings[[#This Row],[Dep Tm Txt]])</f>
        <v>#VALUE!</v>
      </c>
      <c r="N28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54" spans="1:14" x14ac:dyDescent="0.35">
      <c r="A2854" s="113"/>
      <c r="B2854" s="119"/>
      <c r="C2854" s="119"/>
      <c r="D2854" s="185" t="e">
        <f>IF(ISBLANK(RTATimings[[#This Row],[Vehicle No.]]), VLOOKUP(RTATimings[[#This Row],[Rotation Group]], Table9[#All], 4, FALSE), VLOOKUP(RTATimings[[#This Row],[Vehicle No.]], VehLicense,2,FALSE))</f>
        <v>#N/A</v>
      </c>
      <c r="E2854" s="126"/>
      <c r="F2854" s="185" t="e">
        <f>VLOOKUP(RTATimings[[#This Row],[Route Code]], TrueRouteCodes[], 2, FALSE)</f>
        <v>#N/A</v>
      </c>
      <c r="H2854" s="194" t="str">
        <f>REPLACE(SUBSTITUTE(SUBSTITUTE(SUBSTITUTE(SUBSTITUTE(SUBSTITUTE(TRIM(RTATimings[[#This Row],[Dep Txt]]), ": ",":"), "a.m", "AM",1), "p.m", "PM"),"  AM"," AM"),"  PM", " PM"), 9,100,"")</f>
        <v/>
      </c>
      <c r="I2854" s="195" t="e">
        <f>TIMEVALUE(RTATimings[[#This Row],[Dep Tm Txt]])</f>
        <v>#VALUE!</v>
      </c>
      <c r="N28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55" spans="1:14" x14ac:dyDescent="0.35">
      <c r="A2855" s="113"/>
      <c r="B2855" s="119"/>
      <c r="C2855" s="119"/>
      <c r="D2855" s="185" t="e">
        <f>IF(ISBLANK(RTATimings[[#This Row],[Vehicle No.]]), VLOOKUP(RTATimings[[#This Row],[Rotation Group]], Table9[#All], 4, FALSE), VLOOKUP(RTATimings[[#This Row],[Vehicle No.]], VehLicense,2,FALSE))</f>
        <v>#N/A</v>
      </c>
      <c r="E2855" s="126"/>
      <c r="F2855" s="185" t="e">
        <f>VLOOKUP(RTATimings[[#This Row],[Route Code]], TrueRouteCodes[], 2, FALSE)</f>
        <v>#N/A</v>
      </c>
      <c r="H2855" s="194" t="str">
        <f>REPLACE(SUBSTITUTE(SUBSTITUTE(SUBSTITUTE(SUBSTITUTE(SUBSTITUTE(TRIM(RTATimings[[#This Row],[Dep Txt]]), ": ",":"), "a.m", "AM",1), "p.m", "PM"),"  AM"," AM"),"  PM", " PM"), 9,100,"")</f>
        <v/>
      </c>
      <c r="I2855" s="195" t="e">
        <f>TIMEVALUE(RTATimings[[#This Row],[Dep Tm Txt]])</f>
        <v>#VALUE!</v>
      </c>
      <c r="N28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56" spans="1:14" x14ac:dyDescent="0.35">
      <c r="A2856" s="113"/>
      <c r="B2856" s="119"/>
      <c r="C2856" s="119"/>
      <c r="D2856" s="185" t="e">
        <f>IF(ISBLANK(RTATimings[[#This Row],[Vehicle No.]]), VLOOKUP(RTATimings[[#This Row],[Rotation Group]], Table9[#All], 4, FALSE), VLOOKUP(RTATimings[[#This Row],[Vehicle No.]], VehLicense,2,FALSE))</f>
        <v>#N/A</v>
      </c>
      <c r="E2856" s="126"/>
      <c r="F2856" s="185" t="e">
        <f>VLOOKUP(RTATimings[[#This Row],[Route Code]], TrueRouteCodes[], 2, FALSE)</f>
        <v>#N/A</v>
      </c>
      <c r="H2856" s="194" t="str">
        <f>REPLACE(SUBSTITUTE(SUBSTITUTE(SUBSTITUTE(SUBSTITUTE(SUBSTITUTE(TRIM(RTATimings[[#This Row],[Dep Txt]]), ": ",":"), "a.m", "AM",1), "p.m", "PM"),"  AM"," AM"),"  PM", " PM"), 9,100,"")</f>
        <v/>
      </c>
      <c r="I2856" s="195" t="e">
        <f>TIMEVALUE(RTATimings[[#This Row],[Dep Tm Txt]])</f>
        <v>#VALUE!</v>
      </c>
      <c r="N28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57" spans="1:14" x14ac:dyDescent="0.35">
      <c r="A2857" s="113"/>
      <c r="B2857" s="119"/>
      <c r="C2857" s="119"/>
      <c r="D2857" s="185" t="e">
        <f>IF(ISBLANK(RTATimings[[#This Row],[Vehicle No.]]), VLOOKUP(RTATimings[[#This Row],[Rotation Group]], Table9[#All], 4, FALSE), VLOOKUP(RTATimings[[#This Row],[Vehicle No.]], VehLicense,2,FALSE))</f>
        <v>#N/A</v>
      </c>
      <c r="E2857" s="126"/>
      <c r="F2857" s="185" t="e">
        <f>VLOOKUP(RTATimings[[#This Row],[Route Code]], TrueRouteCodes[], 2, FALSE)</f>
        <v>#N/A</v>
      </c>
      <c r="H2857" s="194" t="str">
        <f>REPLACE(SUBSTITUTE(SUBSTITUTE(SUBSTITUTE(SUBSTITUTE(SUBSTITUTE(TRIM(RTATimings[[#This Row],[Dep Txt]]), ": ",":"), "a.m", "AM",1), "p.m", "PM"),"  AM"," AM"),"  PM", " PM"), 9,100,"")</f>
        <v/>
      </c>
      <c r="I2857" s="195" t="e">
        <f>TIMEVALUE(RTATimings[[#This Row],[Dep Tm Txt]])</f>
        <v>#VALUE!</v>
      </c>
      <c r="N28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58" spans="1:14" x14ac:dyDescent="0.35">
      <c r="A2858" s="113"/>
      <c r="B2858" s="119"/>
      <c r="C2858" s="119"/>
      <c r="D2858" s="185" t="e">
        <f>IF(ISBLANK(RTATimings[[#This Row],[Vehicle No.]]), VLOOKUP(RTATimings[[#This Row],[Rotation Group]], Table9[#All], 4, FALSE), VLOOKUP(RTATimings[[#This Row],[Vehicle No.]], VehLicense,2,FALSE))</f>
        <v>#N/A</v>
      </c>
      <c r="E2858" s="126"/>
      <c r="F2858" s="185" t="e">
        <f>VLOOKUP(RTATimings[[#This Row],[Route Code]], TrueRouteCodes[], 2, FALSE)</f>
        <v>#N/A</v>
      </c>
      <c r="H2858" s="194" t="str">
        <f>REPLACE(SUBSTITUTE(SUBSTITUTE(SUBSTITUTE(SUBSTITUTE(SUBSTITUTE(TRIM(RTATimings[[#This Row],[Dep Txt]]), ": ",":"), "a.m", "AM",1), "p.m", "PM"),"  AM"," AM"),"  PM", " PM"), 9,100,"")</f>
        <v/>
      </c>
      <c r="I2858" s="195" t="e">
        <f>TIMEVALUE(RTATimings[[#This Row],[Dep Tm Txt]])</f>
        <v>#VALUE!</v>
      </c>
      <c r="N28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59" spans="1:14" x14ac:dyDescent="0.35">
      <c r="A2859" s="113"/>
      <c r="B2859" s="119"/>
      <c r="C2859" s="119"/>
      <c r="D2859" s="185" t="e">
        <f>IF(ISBLANK(RTATimings[[#This Row],[Vehicle No.]]), VLOOKUP(RTATimings[[#This Row],[Rotation Group]], Table9[#All], 4, FALSE), VLOOKUP(RTATimings[[#This Row],[Vehicle No.]], VehLicense,2,FALSE))</f>
        <v>#N/A</v>
      </c>
      <c r="E2859" s="126"/>
      <c r="F2859" s="185" t="e">
        <f>VLOOKUP(RTATimings[[#This Row],[Route Code]], TrueRouteCodes[], 2, FALSE)</f>
        <v>#N/A</v>
      </c>
      <c r="H2859" s="194" t="str">
        <f>REPLACE(SUBSTITUTE(SUBSTITUTE(SUBSTITUTE(SUBSTITUTE(SUBSTITUTE(TRIM(RTATimings[[#This Row],[Dep Txt]]), ": ",":"), "a.m", "AM",1), "p.m", "PM"),"  AM"," AM"),"  PM", " PM"), 9,100,"")</f>
        <v/>
      </c>
      <c r="I2859" s="195" t="e">
        <f>TIMEVALUE(RTATimings[[#This Row],[Dep Tm Txt]])</f>
        <v>#VALUE!</v>
      </c>
      <c r="N28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60" spans="1:14" x14ac:dyDescent="0.35">
      <c r="A2860" s="113"/>
      <c r="B2860" s="119"/>
      <c r="C2860" s="119"/>
      <c r="D2860" s="185" t="e">
        <f>IF(ISBLANK(RTATimings[[#This Row],[Vehicle No.]]), VLOOKUP(RTATimings[[#This Row],[Rotation Group]], Table9[#All], 4, FALSE), VLOOKUP(RTATimings[[#This Row],[Vehicle No.]], VehLicense,2,FALSE))</f>
        <v>#N/A</v>
      </c>
      <c r="E2860" s="126"/>
      <c r="F2860" s="185" t="e">
        <f>VLOOKUP(RTATimings[[#This Row],[Route Code]], TrueRouteCodes[], 2, FALSE)</f>
        <v>#N/A</v>
      </c>
      <c r="H2860" s="194" t="str">
        <f>REPLACE(SUBSTITUTE(SUBSTITUTE(SUBSTITUTE(SUBSTITUTE(SUBSTITUTE(TRIM(RTATimings[[#This Row],[Dep Txt]]), ": ",":"), "a.m", "AM",1), "p.m", "PM"),"  AM"," AM"),"  PM", " PM"), 9,100,"")</f>
        <v/>
      </c>
      <c r="I2860" s="195" t="e">
        <f>TIMEVALUE(RTATimings[[#This Row],[Dep Tm Txt]])</f>
        <v>#VALUE!</v>
      </c>
      <c r="N28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61" spans="1:14" x14ac:dyDescent="0.35">
      <c r="A2861" s="113"/>
      <c r="B2861" s="119"/>
      <c r="C2861" s="119"/>
      <c r="D2861" s="185" t="e">
        <f>IF(ISBLANK(RTATimings[[#This Row],[Vehicle No.]]), VLOOKUP(RTATimings[[#This Row],[Rotation Group]], Table9[#All], 4, FALSE), VLOOKUP(RTATimings[[#This Row],[Vehicle No.]], VehLicense,2,FALSE))</f>
        <v>#N/A</v>
      </c>
      <c r="E2861" s="126"/>
      <c r="F2861" s="185" t="e">
        <f>VLOOKUP(RTATimings[[#This Row],[Route Code]], TrueRouteCodes[], 2, FALSE)</f>
        <v>#N/A</v>
      </c>
      <c r="H2861" s="194" t="str">
        <f>REPLACE(SUBSTITUTE(SUBSTITUTE(SUBSTITUTE(SUBSTITUTE(SUBSTITUTE(TRIM(RTATimings[[#This Row],[Dep Txt]]), ": ",":"), "a.m", "AM",1), "p.m", "PM"),"  AM"," AM"),"  PM", " PM"), 9,100,"")</f>
        <v/>
      </c>
      <c r="I2861" s="195" t="e">
        <f>TIMEVALUE(RTATimings[[#This Row],[Dep Tm Txt]])</f>
        <v>#VALUE!</v>
      </c>
      <c r="N28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62" spans="1:14" x14ac:dyDescent="0.35">
      <c r="A2862" s="113"/>
      <c r="B2862" s="119"/>
      <c r="C2862" s="119"/>
      <c r="D2862" s="185" t="e">
        <f>IF(ISBLANK(RTATimings[[#This Row],[Vehicle No.]]), VLOOKUP(RTATimings[[#This Row],[Rotation Group]], Table9[#All], 4, FALSE), VLOOKUP(RTATimings[[#This Row],[Vehicle No.]], VehLicense,2,FALSE))</f>
        <v>#N/A</v>
      </c>
      <c r="E2862" s="126"/>
      <c r="F2862" s="185" t="e">
        <f>VLOOKUP(RTATimings[[#This Row],[Route Code]], TrueRouteCodes[], 2, FALSE)</f>
        <v>#N/A</v>
      </c>
      <c r="H2862" s="194" t="str">
        <f>REPLACE(SUBSTITUTE(SUBSTITUTE(SUBSTITUTE(SUBSTITUTE(SUBSTITUTE(TRIM(RTATimings[[#This Row],[Dep Txt]]), ": ",":"), "a.m", "AM",1), "p.m", "PM"),"  AM"," AM"),"  PM", " PM"), 9,100,"")</f>
        <v/>
      </c>
      <c r="I2862" s="195" t="e">
        <f>TIMEVALUE(RTATimings[[#This Row],[Dep Tm Txt]])</f>
        <v>#VALUE!</v>
      </c>
      <c r="N28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63" spans="1:14" x14ac:dyDescent="0.35">
      <c r="A2863" s="113"/>
      <c r="B2863" s="119"/>
      <c r="C2863" s="119"/>
      <c r="D2863" s="185" t="e">
        <f>IF(ISBLANK(RTATimings[[#This Row],[Vehicle No.]]), VLOOKUP(RTATimings[[#This Row],[Rotation Group]], Table9[#All], 4, FALSE), VLOOKUP(RTATimings[[#This Row],[Vehicle No.]], VehLicense,2,FALSE))</f>
        <v>#N/A</v>
      </c>
      <c r="E2863" s="126"/>
      <c r="F2863" s="185" t="e">
        <f>VLOOKUP(RTATimings[[#This Row],[Route Code]], TrueRouteCodes[], 2, FALSE)</f>
        <v>#N/A</v>
      </c>
      <c r="H2863" s="194" t="str">
        <f>REPLACE(SUBSTITUTE(SUBSTITUTE(SUBSTITUTE(SUBSTITUTE(SUBSTITUTE(TRIM(RTATimings[[#This Row],[Dep Txt]]), ": ",":"), "a.m", "AM",1), "p.m", "PM"),"  AM"," AM"),"  PM", " PM"), 9,100,"")</f>
        <v/>
      </c>
      <c r="I2863" s="195" t="e">
        <f>TIMEVALUE(RTATimings[[#This Row],[Dep Tm Txt]])</f>
        <v>#VALUE!</v>
      </c>
      <c r="N28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64" spans="1:14" x14ac:dyDescent="0.35">
      <c r="A2864" s="113"/>
      <c r="B2864" s="119"/>
      <c r="C2864" s="119"/>
      <c r="D2864" s="185" t="e">
        <f>IF(ISBLANK(RTATimings[[#This Row],[Vehicle No.]]), VLOOKUP(RTATimings[[#This Row],[Rotation Group]], Table9[#All], 4, FALSE), VLOOKUP(RTATimings[[#This Row],[Vehicle No.]], VehLicense,2,FALSE))</f>
        <v>#N/A</v>
      </c>
      <c r="E2864" s="126"/>
      <c r="F2864" s="185" t="e">
        <f>VLOOKUP(RTATimings[[#This Row],[Route Code]], TrueRouteCodes[], 2, FALSE)</f>
        <v>#N/A</v>
      </c>
      <c r="H2864" s="194" t="str">
        <f>REPLACE(SUBSTITUTE(SUBSTITUTE(SUBSTITUTE(SUBSTITUTE(SUBSTITUTE(TRIM(RTATimings[[#This Row],[Dep Txt]]), ": ",":"), "a.m", "AM",1), "p.m", "PM"),"  AM"," AM"),"  PM", " PM"), 9,100,"")</f>
        <v/>
      </c>
      <c r="I2864" s="195" t="e">
        <f>TIMEVALUE(RTATimings[[#This Row],[Dep Tm Txt]])</f>
        <v>#VALUE!</v>
      </c>
      <c r="N28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65" spans="1:14" x14ac:dyDescent="0.35">
      <c r="A2865" s="113"/>
      <c r="B2865" s="119"/>
      <c r="C2865" s="119"/>
      <c r="D2865" s="185" t="e">
        <f>IF(ISBLANK(RTATimings[[#This Row],[Vehicle No.]]), VLOOKUP(RTATimings[[#This Row],[Rotation Group]], Table9[#All], 4, FALSE), VLOOKUP(RTATimings[[#This Row],[Vehicle No.]], VehLicense,2,FALSE))</f>
        <v>#N/A</v>
      </c>
      <c r="E2865" s="126"/>
      <c r="F2865" s="185" t="e">
        <f>VLOOKUP(RTATimings[[#This Row],[Route Code]], TrueRouteCodes[], 2, FALSE)</f>
        <v>#N/A</v>
      </c>
      <c r="H2865" s="194" t="str">
        <f>REPLACE(SUBSTITUTE(SUBSTITUTE(SUBSTITUTE(SUBSTITUTE(SUBSTITUTE(TRIM(RTATimings[[#This Row],[Dep Txt]]), ": ",":"), "a.m", "AM",1), "p.m", "PM"),"  AM"," AM"),"  PM", " PM"), 9,100,"")</f>
        <v/>
      </c>
      <c r="I2865" s="195" t="e">
        <f>TIMEVALUE(RTATimings[[#This Row],[Dep Tm Txt]])</f>
        <v>#VALUE!</v>
      </c>
      <c r="N28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66" spans="1:14" x14ac:dyDescent="0.35">
      <c r="A2866" s="113"/>
      <c r="B2866" s="119"/>
      <c r="C2866" s="119"/>
      <c r="D2866" s="185" t="e">
        <f>IF(ISBLANK(RTATimings[[#This Row],[Vehicle No.]]), VLOOKUP(RTATimings[[#This Row],[Rotation Group]], Table9[#All], 4, FALSE), VLOOKUP(RTATimings[[#This Row],[Vehicle No.]], VehLicense,2,FALSE))</f>
        <v>#N/A</v>
      </c>
      <c r="E2866" s="126"/>
      <c r="F2866" s="185" t="e">
        <f>VLOOKUP(RTATimings[[#This Row],[Route Code]], TrueRouteCodes[], 2, FALSE)</f>
        <v>#N/A</v>
      </c>
      <c r="H2866" s="194" t="str">
        <f>REPLACE(SUBSTITUTE(SUBSTITUTE(SUBSTITUTE(SUBSTITUTE(SUBSTITUTE(TRIM(RTATimings[[#This Row],[Dep Txt]]), ": ",":"), "a.m", "AM",1), "p.m", "PM"),"  AM"," AM"),"  PM", " PM"), 9,100,"")</f>
        <v/>
      </c>
      <c r="I2866" s="195" t="e">
        <f>TIMEVALUE(RTATimings[[#This Row],[Dep Tm Txt]])</f>
        <v>#VALUE!</v>
      </c>
      <c r="N28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67" spans="1:14" x14ac:dyDescent="0.35">
      <c r="A2867" s="113"/>
      <c r="B2867" s="119"/>
      <c r="C2867" s="119"/>
      <c r="D2867" s="185" t="e">
        <f>IF(ISBLANK(RTATimings[[#This Row],[Vehicle No.]]), VLOOKUP(RTATimings[[#This Row],[Rotation Group]], Table9[#All], 4, FALSE), VLOOKUP(RTATimings[[#This Row],[Vehicle No.]], VehLicense,2,FALSE))</f>
        <v>#N/A</v>
      </c>
      <c r="E2867" s="126"/>
      <c r="F2867" s="185" t="e">
        <f>VLOOKUP(RTATimings[[#This Row],[Route Code]], TrueRouteCodes[], 2, FALSE)</f>
        <v>#N/A</v>
      </c>
      <c r="H2867" s="194" t="str">
        <f>REPLACE(SUBSTITUTE(SUBSTITUTE(SUBSTITUTE(SUBSTITUTE(SUBSTITUTE(TRIM(RTATimings[[#This Row],[Dep Txt]]), ": ",":"), "a.m", "AM",1), "p.m", "PM"),"  AM"," AM"),"  PM", " PM"), 9,100,"")</f>
        <v/>
      </c>
      <c r="I2867" s="195" t="e">
        <f>TIMEVALUE(RTATimings[[#This Row],[Dep Tm Txt]])</f>
        <v>#VALUE!</v>
      </c>
      <c r="N28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68" spans="1:14" x14ac:dyDescent="0.35">
      <c r="A2868" s="113"/>
      <c r="B2868" s="119"/>
      <c r="C2868" s="119"/>
      <c r="D2868" s="185" t="e">
        <f>IF(ISBLANK(RTATimings[[#This Row],[Vehicle No.]]), VLOOKUP(RTATimings[[#This Row],[Rotation Group]], Table9[#All], 4, FALSE), VLOOKUP(RTATimings[[#This Row],[Vehicle No.]], VehLicense,2,FALSE))</f>
        <v>#N/A</v>
      </c>
      <c r="E2868" s="126"/>
      <c r="F2868" s="185" t="e">
        <f>VLOOKUP(RTATimings[[#This Row],[Route Code]], TrueRouteCodes[], 2, FALSE)</f>
        <v>#N/A</v>
      </c>
      <c r="H2868" s="194" t="str">
        <f>REPLACE(SUBSTITUTE(SUBSTITUTE(SUBSTITUTE(SUBSTITUTE(SUBSTITUTE(TRIM(RTATimings[[#This Row],[Dep Txt]]), ": ",":"), "a.m", "AM",1), "p.m", "PM"),"  AM"," AM"),"  PM", " PM"), 9,100,"")</f>
        <v/>
      </c>
      <c r="I2868" s="195" t="e">
        <f>TIMEVALUE(RTATimings[[#This Row],[Dep Tm Txt]])</f>
        <v>#VALUE!</v>
      </c>
      <c r="N28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69" spans="1:14" x14ac:dyDescent="0.35">
      <c r="A2869" s="113"/>
      <c r="B2869" s="119"/>
      <c r="C2869" s="119"/>
      <c r="D2869" s="185" t="e">
        <f>IF(ISBLANK(RTATimings[[#This Row],[Vehicle No.]]), VLOOKUP(RTATimings[[#This Row],[Rotation Group]], Table9[#All], 4, FALSE), VLOOKUP(RTATimings[[#This Row],[Vehicle No.]], VehLicense,2,FALSE))</f>
        <v>#N/A</v>
      </c>
      <c r="E2869" s="126"/>
      <c r="F2869" s="185" t="e">
        <f>VLOOKUP(RTATimings[[#This Row],[Route Code]], TrueRouteCodes[], 2, FALSE)</f>
        <v>#N/A</v>
      </c>
      <c r="H2869" s="194" t="str">
        <f>REPLACE(SUBSTITUTE(SUBSTITUTE(SUBSTITUTE(SUBSTITUTE(SUBSTITUTE(TRIM(RTATimings[[#This Row],[Dep Txt]]), ": ",":"), "a.m", "AM",1), "p.m", "PM"),"  AM"," AM"),"  PM", " PM"), 9,100,"")</f>
        <v/>
      </c>
      <c r="I2869" s="195" t="e">
        <f>TIMEVALUE(RTATimings[[#This Row],[Dep Tm Txt]])</f>
        <v>#VALUE!</v>
      </c>
      <c r="N28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70" spans="1:14" x14ac:dyDescent="0.35">
      <c r="A2870" s="113"/>
      <c r="B2870" s="119"/>
      <c r="C2870" s="119"/>
      <c r="D2870" s="185" t="e">
        <f>IF(ISBLANK(RTATimings[[#This Row],[Vehicle No.]]), VLOOKUP(RTATimings[[#This Row],[Rotation Group]], Table9[#All], 4, FALSE), VLOOKUP(RTATimings[[#This Row],[Vehicle No.]], VehLicense,2,FALSE))</f>
        <v>#N/A</v>
      </c>
      <c r="E2870" s="126"/>
      <c r="F2870" s="185" t="e">
        <f>VLOOKUP(RTATimings[[#This Row],[Route Code]], TrueRouteCodes[], 2, FALSE)</f>
        <v>#N/A</v>
      </c>
      <c r="H2870" s="194" t="str">
        <f>REPLACE(SUBSTITUTE(SUBSTITUTE(SUBSTITUTE(SUBSTITUTE(SUBSTITUTE(TRIM(RTATimings[[#This Row],[Dep Txt]]), ": ",":"), "a.m", "AM",1), "p.m", "PM"),"  AM"," AM"),"  PM", " PM"), 9,100,"")</f>
        <v/>
      </c>
      <c r="I2870" s="195" t="e">
        <f>TIMEVALUE(RTATimings[[#This Row],[Dep Tm Txt]])</f>
        <v>#VALUE!</v>
      </c>
      <c r="N28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71" spans="1:14" x14ac:dyDescent="0.35">
      <c r="A2871" s="113"/>
      <c r="B2871" s="119"/>
      <c r="C2871" s="119"/>
      <c r="D2871" s="185" t="e">
        <f>IF(ISBLANK(RTATimings[[#This Row],[Vehicle No.]]), VLOOKUP(RTATimings[[#This Row],[Rotation Group]], Table9[#All], 4, FALSE), VLOOKUP(RTATimings[[#This Row],[Vehicle No.]], VehLicense,2,FALSE))</f>
        <v>#N/A</v>
      </c>
      <c r="E2871" s="126"/>
      <c r="F2871" s="185" t="e">
        <f>VLOOKUP(RTATimings[[#This Row],[Route Code]], TrueRouteCodes[], 2, FALSE)</f>
        <v>#N/A</v>
      </c>
      <c r="H2871" s="194" t="str">
        <f>REPLACE(SUBSTITUTE(SUBSTITUTE(SUBSTITUTE(SUBSTITUTE(SUBSTITUTE(TRIM(RTATimings[[#This Row],[Dep Txt]]), ": ",":"), "a.m", "AM",1), "p.m", "PM"),"  AM"," AM"),"  PM", " PM"), 9,100,"")</f>
        <v/>
      </c>
      <c r="I2871" s="195" t="e">
        <f>TIMEVALUE(RTATimings[[#This Row],[Dep Tm Txt]])</f>
        <v>#VALUE!</v>
      </c>
      <c r="N28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72" spans="1:14" x14ac:dyDescent="0.35">
      <c r="A2872" s="113"/>
      <c r="B2872" s="119"/>
      <c r="C2872" s="119"/>
      <c r="D2872" s="185" t="e">
        <f>IF(ISBLANK(RTATimings[[#This Row],[Vehicle No.]]), VLOOKUP(RTATimings[[#This Row],[Rotation Group]], Table9[#All], 4, FALSE), VLOOKUP(RTATimings[[#This Row],[Vehicle No.]], VehLicense,2,FALSE))</f>
        <v>#N/A</v>
      </c>
      <c r="E2872" s="126"/>
      <c r="F2872" s="185" t="e">
        <f>VLOOKUP(RTATimings[[#This Row],[Route Code]], TrueRouteCodes[], 2, FALSE)</f>
        <v>#N/A</v>
      </c>
      <c r="H2872" s="194" t="str">
        <f>REPLACE(SUBSTITUTE(SUBSTITUTE(SUBSTITUTE(SUBSTITUTE(SUBSTITUTE(TRIM(RTATimings[[#This Row],[Dep Txt]]), ": ",":"), "a.m", "AM",1), "p.m", "PM"),"  AM"," AM"),"  PM", " PM"), 9,100,"")</f>
        <v/>
      </c>
      <c r="I2872" s="195" t="e">
        <f>TIMEVALUE(RTATimings[[#This Row],[Dep Tm Txt]])</f>
        <v>#VALUE!</v>
      </c>
      <c r="N28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73" spans="1:14" x14ac:dyDescent="0.35">
      <c r="A2873" s="113"/>
      <c r="B2873" s="119"/>
      <c r="C2873" s="119"/>
      <c r="D2873" s="185" t="e">
        <f>IF(ISBLANK(RTATimings[[#This Row],[Vehicle No.]]), VLOOKUP(RTATimings[[#This Row],[Rotation Group]], Table9[#All], 4, FALSE), VLOOKUP(RTATimings[[#This Row],[Vehicle No.]], VehLicense,2,FALSE))</f>
        <v>#N/A</v>
      </c>
      <c r="E2873" s="126"/>
      <c r="F2873" s="185" t="e">
        <f>VLOOKUP(RTATimings[[#This Row],[Route Code]], TrueRouteCodes[], 2, FALSE)</f>
        <v>#N/A</v>
      </c>
      <c r="H2873" s="194" t="str">
        <f>REPLACE(SUBSTITUTE(SUBSTITUTE(SUBSTITUTE(SUBSTITUTE(SUBSTITUTE(TRIM(RTATimings[[#This Row],[Dep Txt]]), ": ",":"), "a.m", "AM",1), "p.m", "PM"),"  AM"," AM"),"  PM", " PM"), 9,100,"")</f>
        <v/>
      </c>
      <c r="I2873" s="195" t="e">
        <f>TIMEVALUE(RTATimings[[#This Row],[Dep Tm Txt]])</f>
        <v>#VALUE!</v>
      </c>
      <c r="N28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74" spans="1:14" x14ac:dyDescent="0.35">
      <c r="A2874" s="113"/>
      <c r="B2874" s="119"/>
      <c r="C2874" s="119"/>
      <c r="D2874" s="185" t="e">
        <f>IF(ISBLANK(RTATimings[[#This Row],[Vehicle No.]]), VLOOKUP(RTATimings[[#This Row],[Rotation Group]], Table9[#All], 4, FALSE), VLOOKUP(RTATimings[[#This Row],[Vehicle No.]], VehLicense,2,FALSE))</f>
        <v>#N/A</v>
      </c>
      <c r="E2874" s="126"/>
      <c r="F2874" s="185" t="e">
        <f>VLOOKUP(RTATimings[[#This Row],[Route Code]], TrueRouteCodes[], 2, FALSE)</f>
        <v>#N/A</v>
      </c>
      <c r="H2874" s="194" t="str">
        <f>REPLACE(SUBSTITUTE(SUBSTITUTE(SUBSTITUTE(SUBSTITUTE(SUBSTITUTE(TRIM(RTATimings[[#This Row],[Dep Txt]]), ": ",":"), "a.m", "AM",1), "p.m", "PM"),"  AM"," AM"),"  PM", " PM"), 9,100,"")</f>
        <v/>
      </c>
      <c r="I2874" s="195" t="e">
        <f>TIMEVALUE(RTATimings[[#This Row],[Dep Tm Txt]])</f>
        <v>#VALUE!</v>
      </c>
      <c r="N28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75" spans="1:14" x14ac:dyDescent="0.35">
      <c r="A2875" s="113"/>
      <c r="B2875" s="119"/>
      <c r="C2875" s="119"/>
      <c r="D2875" s="185" t="e">
        <f>IF(ISBLANK(RTATimings[[#This Row],[Vehicle No.]]), VLOOKUP(RTATimings[[#This Row],[Rotation Group]], Table9[#All], 4, FALSE), VLOOKUP(RTATimings[[#This Row],[Vehicle No.]], VehLicense,2,FALSE))</f>
        <v>#N/A</v>
      </c>
      <c r="E2875" s="126"/>
      <c r="F2875" s="185" t="e">
        <f>VLOOKUP(RTATimings[[#This Row],[Route Code]], TrueRouteCodes[], 2, FALSE)</f>
        <v>#N/A</v>
      </c>
      <c r="H2875" s="194" t="str">
        <f>REPLACE(SUBSTITUTE(SUBSTITUTE(SUBSTITUTE(SUBSTITUTE(SUBSTITUTE(TRIM(RTATimings[[#This Row],[Dep Txt]]), ": ",":"), "a.m", "AM",1), "p.m", "PM"),"  AM"," AM"),"  PM", " PM"), 9,100,"")</f>
        <v/>
      </c>
      <c r="I2875" s="195" t="e">
        <f>TIMEVALUE(RTATimings[[#This Row],[Dep Tm Txt]])</f>
        <v>#VALUE!</v>
      </c>
      <c r="N28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76" spans="1:14" x14ac:dyDescent="0.35">
      <c r="A2876" s="113"/>
      <c r="B2876" s="119"/>
      <c r="C2876" s="119"/>
      <c r="D2876" s="185" t="e">
        <f>IF(ISBLANK(RTATimings[[#This Row],[Vehicle No.]]), VLOOKUP(RTATimings[[#This Row],[Rotation Group]], Table9[#All], 4, FALSE), VLOOKUP(RTATimings[[#This Row],[Vehicle No.]], VehLicense,2,FALSE))</f>
        <v>#N/A</v>
      </c>
      <c r="E2876" s="126"/>
      <c r="F2876" s="185" t="e">
        <f>VLOOKUP(RTATimings[[#This Row],[Route Code]], TrueRouteCodes[], 2, FALSE)</f>
        <v>#N/A</v>
      </c>
      <c r="H2876" s="194" t="str">
        <f>REPLACE(SUBSTITUTE(SUBSTITUTE(SUBSTITUTE(SUBSTITUTE(SUBSTITUTE(TRIM(RTATimings[[#This Row],[Dep Txt]]), ": ",":"), "a.m", "AM",1), "p.m", "PM"),"  AM"," AM"),"  PM", " PM"), 9,100,"")</f>
        <v/>
      </c>
      <c r="I2876" s="195" t="e">
        <f>TIMEVALUE(RTATimings[[#This Row],[Dep Tm Txt]])</f>
        <v>#VALUE!</v>
      </c>
      <c r="N28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77" spans="1:14" x14ac:dyDescent="0.35">
      <c r="A2877" s="113"/>
      <c r="B2877" s="119"/>
      <c r="C2877" s="119"/>
      <c r="D2877" s="185" t="e">
        <f>IF(ISBLANK(RTATimings[[#This Row],[Vehicle No.]]), VLOOKUP(RTATimings[[#This Row],[Rotation Group]], Table9[#All], 4, FALSE), VLOOKUP(RTATimings[[#This Row],[Vehicle No.]], VehLicense,2,FALSE))</f>
        <v>#N/A</v>
      </c>
      <c r="E2877" s="126"/>
      <c r="F2877" s="185" t="e">
        <f>VLOOKUP(RTATimings[[#This Row],[Route Code]], TrueRouteCodes[], 2, FALSE)</f>
        <v>#N/A</v>
      </c>
      <c r="H2877" s="194" t="str">
        <f>REPLACE(SUBSTITUTE(SUBSTITUTE(SUBSTITUTE(SUBSTITUTE(SUBSTITUTE(TRIM(RTATimings[[#This Row],[Dep Txt]]), ": ",":"), "a.m", "AM",1), "p.m", "PM"),"  AM"," AM"),"  PM", " PM"), 9,100,"")</f>
        <v/>
      </c>
      <c r="I2877" s="195" t="e">
        <f>TIMEVALUE(RTATimings[[#This Row],[Dep Tm Txt]])</f>
        <v>#VALUE!</v>
      </c>
      <c r="N28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78" spans="1:14" x14ac:dyDescent="0.35">
      <c r="A2878" s="113"/>
      <c r="B2878" s="119"/>
      <c r="C2878" s="119"/>
      <c r="D2878" s="185" t="e">
        <f>IF(ISBLANK(RTATimings[[#This Row],[Vehicle No.]]), VLOOKUP(RTATimings[[#This Row],[Rotation Group]], Table9[#All], 4, FALSE), VLOOKUP(RTATimings[[#This Row],[Vehicle No.]], VehLicense,2,FALSE))</f>
        <v>#N/A</v>
      </c>
      <c r="E2878" s="126"/>
      <c r="F2878" s="185" t="e">
        <f>VLOOKUP(RTATimings[[#This Row],[Route Code]], TrueRouteCodes[], 2, FALSE)</f>
        <v>#N/A</v>
      </c>
      <c r="H2878" s="194" t="str">
        <f>REPLACE(SUBSTITUTE(SUBSTITUTE(SUBSTITUTE(SUBSTITUTE(SUBSTITUTE(TRIM(RTATimings[[#This Row],[Dep Txt]]), ": ",":"), "a.m", "AM",1), "p.m", "PM"),"  AM"," AM"),"  PM", " PM"), 9,100,"")</f>
        <v/>
      </c>
      <c r="I2878" s="195" t="e">
        <f>TIMEVALUE(RTATimings[[#This Row],[Dep Tm Txt]])</f>
        <v>#VALUE!</v>
      </c>
      <c r="N28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79" spans="1:14" x14ac:dyDescent="0.35">
      <c r="A2879" s="113"/>
      <c r="B2879" s="119"/>
      <c r="C2879" s="119"/>
      <c r="D2879" s="185" t="e">
        <f>IF(ISBLANK(RTATimings[[#This Row],[Vehicle No.]]), VLOOKUP(RTATimings[[#This Row],[Rotation Group]], Table9[#All], 4, FALSE), VLOOKUP(RTATimings[[#This Row],[Vehicle No.]], VehLicense,2,FALSE))</f>
        <v>#N/A</v>
      </c>
      <c r="E2879" s="126"/>
      <c r="F2879" s="185" t="e">
        <f>VLOOKUP(RTATimings[[#This Row],[Route Code]], TrueRouteCodes[], 2, FALSE)</f>
        <v>#N/A</v>
      </c>
      <c r="H2879" s="194" t="str">
        <f>REPLACE(SUBSTITUTE(SUBSTITUTE(SUBSTITUTE(SUBSTITUTE(SUBSTITUTE(TRIM(RTATimings[[#This Row],[Dep Txt]]), ": ",":"), "a.m", "AM",1), "p.m", "PM"),"  AM"," AM"),"  PM", " PM"), 9,100,"")</f>
        <v/>
      </c>
      <c r="I2879" s="195" t="e">
        <f>TIMEVALUE(RTATimings[[#This Row],[Dep Tm Txt]])</f>
        <v>#VALUE!</v>
      </c>
      <c r="N28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80" spans="1:14" x14ac:dyDescent="0.35">
      <c r="A2880" s="113"/>
      <c r="B2880" s="119"/>
      <c r="C2880" s="119"/>
      <c r="D2880" s="185" t="e">
        <f>IF(ISBLANK(RTATimings[[#This Row],[Vehicle No.]]), VLOOKUP(RTATimings[[#This Row],[Rotation Group]], Table9[#All], 4, FALSE), VLOOKUP(RTATimings[[#This Row],[Vehicle No.]], VehLicense,2,FALSE))</f>
        <v>#N/A</v>
      </c>
      <c r="E2880" s="126"/>
      <c r="F2880" s="185" t="e">
        <f>VLOOKUP(RTATimings[[#This Row],[Route Code]], TrueRouteCodes[], 2, FALSE)</f>
        <v>#N/A</v>
      </c>
      <c r="H2880" s="194" t="str">
        <f>REPLACE(SUBSTITUTE(SUBSTITUTE(SUBSTITUTE(SUBSTITUTE(SUBSTITUTE(TRIM(RTATimings[[#This Row],[Dep Txt]]), ": ",":"), "a.m", "AM",1), "p.m", "PM"),"  AM"," AM"),"  PM", " PM"), 9,100,"")</f>
        <v/>
      </c>
      <c r="I2880" s="195" t="e">
        <f>TIMEVALUE(RTATimings[[#This Row],[Dep Tm Txt]])</f>
        <v>#VALUE!</v>
      </c>
      <c r="N28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81" spans="1:14" x14ac:dyDescent="0.35">
      <c r="A2881" s="113"/>
      <c r="B2881" s="119"/>
      <c r="C2881" s="119"/>
      <c r="D2881" s="185" t="e">
        <f>IF(ISBLANK(RTATimings[[#This Row],[Vehicle No.]]), VLOOKUP(RTATimings[[#This Row],[Rotation Group]], Table9[#All], 4, FALSE), VLOOKUP(RTATimings[[#This Row],[Vehicle No.]], VehLicense,2,FALSE))</f>
        <v>#N/A</v>
      </c>
      <c r="E2881" s="126"/>
      <c r="F2881" s="185" t="e">
        <f>VLOOKUP(RTATimings[[#This Row],[Route Code]], TrueRouteCodes[], 2, FALSE)</f>
        <v>#N/A</v>
      </c>
      <c r="H2881" s="194" t="str">
        <f>REPLACE(SUBSTITUTE(SUBSTITUTE(SUBSTITUTE(SUBSTITUTE(SUBSTITUTE(TRIM(RTATimings[[#This Row],[Dep Txt]]), ": ",":"), "a.m", "AM",1), "p.m", "PM"),"  AM"," AM"),"  PM", " PM"), 9,100,"")</f>
        <v/>
      </c>
      <c r="I2881" s="195" t="e">
        <f>TIMEVALUE(RTATimings[[#This Row],[Dep Tm Txt]])</f>
        <v>#VALUE!</v>
      </c>
      <c r="N28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82" spans="1:14" x14ac:dyDescent="0.35">
      <c r="A2882" s="113"/>
      <c r="B2882" s="119"/>
      <c r="C2882" s="119"/>
      <c r="D2882" s="185" t="e">
        <f>IF(ISBLANK(RTATimings[[#This Row],[Vehicle No.]]), VLOOKUP(RTATimings[[#This Row],[Rotation Group]], Table9[#All], 4, FALSE), VLOOKUP(RTATimings[[#This Row],[Vehicle No.]], VehLicense,2,FALSE))</f>
        <v>#N/A</v>
      </c>
      <c r="E2882" s="126"/>
      <c r="F2882" s="185" t="e">
        <f>VLOOKUP(RTATimings[[#This Row],[Route Code]], TrueRouteCodes[], 2, FALSE)</f>
        <v>#N/A</v>
      </c>
      <c r="H2882" s="194" t="str">
        <f>REPLACE(SUBSTITUTE(SUBSTITUTE(SUBSTITUTE(SUBSTITUTE(SUBSTITUTE(TRIM(RTATimings[[#This Row],[Dep Txt]]), ": ",":"), "a.m", "AM",1), "p.m", "PM"),"  AM"," AM"),"  PM", " PM"), 9,100,"")</f>
        <v/>
      </c>
      <c r="I2882" s="195" t="e">
        <f>TIMEVALUE(RTATimings[[#This Row],[Dep Tm Txt]])</f>
        <v>#VALUE!</v>
      </c>
      <c r="N28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83" spans="1:14" x14ac:dyDescent="0.35">
      <c r="A2883" s="113"/>
      <c r="B2883" s="119"/>
      <c r="C2883" s="119"/>
      <c r="D2883" s="185" t="e">
        <f>IF(ISBLANK(RTATimings[[#This Row],[Vehicle No.]]), VLOOKUP(RTATimings[[#This Row],[Rotation Group]], Table9[#All], 4, FALSE), VLOOKUP(RTATimings[[#This Row],[Vehicle No.]], VehLicense,2,FALSE))</f>
        <v>#N/A</v>
      </c>
      <c r="E2883" s="126"/>
      <c r="F2883" s="185" t="e">
        <f>VLOOKUP(RTATimings[[#This Row],[Route Code]], TrueRouteCodes[], 2, FALSE)</f>
        <v>#N/A</v>
      </c>
      <c r="H2883" s="194" t="str">
        <f>REPLACE(SUBSTITUTE(SUBSTITUTE(SUBSTITUTE(SUBSTITUTE(SUBSTITUTE(TRIM(RTATimings[[#This Row],[Dep Txt]]), ": ",":"), "a.m", "AM",1), "p.m", "PM"),"  AM"," AM"),"  PM", " PM"), 9,100,"")</f>
        <v/>
      </c>
      <c r="I2883" s="195" t="e">
        <f>TIMEVALUE(RTATimings[[#This Row],[Dep Tm Txt]])</f>
        <v>#VALUE!</v>
      </c>
      <c r="N28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84" spans="1:14" x14ac:dyDescent="0.35">
      <c r="A2884" s="113"/>
      <c r="B2884" s="119"/>
      <c r="C2884" s="119"/>
      <c r="D2884" s="185" t="e">
        <f>IF(ISBLANK(RTATimings[[#This Row],[Vehicle No.]]), VLOOKUP(RTATimings[[#This Row],[Rotation Group]], Table9[#All], 4, FALSE), VLOOKUP(RTATimings[[#This Row],[Vehicle No.]], VehLicense,2,FALSE))</f>
        <v>#N/A</v>
      </c>
      <c r="E2884" s="126"/>
      <c r="F2884" s="185" t="e">
        <f>VLOOKUP(RTATimings[[#This Row],[Route Code]], TrueRouteCodes[], 2, FALSE)</f>
        <v>#N/A</v>
      </c>
      <c r="H2884" s="194" t="str">
        <f>REPLACE(SUBSTITUTE(SUBSTITUTE(SUBSTITUTE(SUBSTITUTE(SUBSTITUTE(TRIM(RTATimings[[#This Row],[Dep Txt]]), ": ",":"), "a.m", "AM",1), "p.m", "PM"),"  AM"," AM"),"  PM", " PM"), 9,100,"")</f>
        <v/>
      </c>
      <c r="I2884" s="195" t="e">
        <f>TIMEVALUE(RTATimings[[#This Row],[Dep Tm Txt]])</f>
        <v>#VALUE!</v>
      </c>
      <c r="N28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85" spans="1:14" x14ac:dyDescent="0.35">
      <c r="A2885" s="113"/>
      <c r="B2885" s="119"/>
      <c r="C2885" s="119"/>
      <c r="D2885" s="185" t="e">
        <f>IF(ISBLANK(RTATimings[[#This Row],[Vehicle No.]]), VLOOKUP(RTATimings[[#This Row],[Rotation Group]], Table9[#All], 4, FALSE), VLOOKUP(RTATimings[[#This Row],[Vehicle No.]], VehLicense,2,FALSE))</f>
        <v>#N/A</v>
      </c>
      <c r="E2885" s="126"/>
      <c r="F2885" s="185" t="e">
        <f>VLOOKUP(RTATimings[[#This Row],[Route Code]], TrueRouteCodes[], 2, FALSE)</f>
        <v>#N/A</v>
      </c>
      <c r="H2885" s="194" t="str">
        <f>REPLACE(SUBSTITUTE(SUBSTITUTE(SUBSTITUTE(SUBSTITUTE(SUBSTITUTE(TRIM(RTATimings[[#This Row],[Dep Txt]]), ": ",":"), "a.m", "AM",1), "p.m", "PM"),"  AM"," AM"),"  PM", " PM"), 9,100,"")</f>
        <v/>
      </c>
      <c r="I2885" s="195" t="e">
        <f>TIMEVALUE(RTATimings[[#This Row],[Dep Tm Txt]])</f>
        <v>#VALUE!</v>
      </c>
      <c r="N28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86" spans="1:14" x14ac:dyDescent="0.35">
      <c r="A2886" s="113"/>
      <c r="B2886" s="119"/>
      <c r="C2886" s="119"/>
      <c r="D2886" s="185" t="e">
        <f>IF(ISBLANK(RTATimings[[#This Row],[Vehicle No.]]), VLOOKUP(RTATimings[[#This Row],[Rotation Group]], Table9[#All], 4, FALSE), VLOOKUP(RTATimings[[#This Row],[Vehicle No.]], VehLicense,2,FALSE))</f>
        <v>#N/A</v>
      </c>
      <c r="E2886" s="126"/>
      <c r="F2886" s="185" t="e">
        <f>VLOOKUP(RTATimings[[#This Row],[Route Code]], TrueRouteCodes[], 2, FALSE)</f>
        <v>#N/A</v>
      </c>
      <c r="H2886" s="194" t="str">
        <f>REPLACE(SUBSTITUTE(SUBSTITUTE(SUBSTITUTE(SUBSTITUTE(SUBSTITUTE(TRIM(RTATimings[[#This Row],[Dep Txt]]), ": ",":"), "a.m", "AM",1), "p.m", "PM"),"  AM"," AM"),"  PM", " PM"), 9,100,"")</f>
        <v/>
      </c>
      <c r="I2886" s="195" t="e">
        <f>TIMEVALUE(RTATimings[[#This Row],[Dep Tm Txt]])</f>
        <v>#VALUE!</v>
      </c>
      <c r="N28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87" spans="1:14" x14ac:dyDescent="0.35">
      <c r="A2887" s="113"/>
      <c r="B2887" s="119"/>
      <c r="C2887" s="119"/>
      <c r="D2887" s="185" t="e">
        <f>IF(ISBLANK(RTATimings[[#This Row],[Vehicle No.]]), VLOOKUP(RTATimings[[#This Row],[Rotation Group]], Table9[#All], 4, FALSE), VLOOKUP(RTATimings[[#This Row],[Vehicle No.]], VehLicense,2,FALSE))</f>
        <v>#N/A</v>
      </c>
      <c r="E2887" s="126"/>
      <c r="F2887" s="185" t="e">
        <f>VLOOKUP(RTATimings[[#This Row],[Route Code]], TrueRouteCodes[], 2, FALSE)</f>
        <v>#N/A</v>
      </c>
      <c r="H2887" s="194" t="str">
        <f>REPLACE(SUBSTITUTE(SUBSTITUTE(SUBSTITUTE(SUBSTITUTE(SUBSTITUTE(TRIM(RTATimings[[#This Row],[Dep Txt]]), ": ",":"), "a.m", "AM",1), "p.m", "PM"),"  AM"," AM"),"  PM", " PM"), 9,100,"")</f>
        <v/>
      </c>
      <c r="I2887" s="195" t="e">
        <f>TIMEVALUE(RTATimings[[#This Row],[Dep Tm Txt]])</f>
        <v>#VALUE!</v>
      </c>
      <c r="N28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88" spans="1:14" x14ac:dyDescent="0.35">
      <c r="A2888" s="113"/>
      <c r="B2888" s="119"/>
      <c r="C2888" s="119"/>
      <c r="D2888" s="185" t="e">
        <f>IF(ISBLANK(RTATimings[[#This Row],[Vehicle No.]]), VLOOKUP(RTATimings[[#This Row],[Rotation Group]], Table9[#All], 4, FALSE), VLOOKUP(RTATimings[[#This Row],[Vehicle No.]], VehLicense,2,FALSE))</f>
        <v>#N/A</v>
      </c>
      <c r="E2888" s="126"/>
      <c r="F2888" s="185" t="e">
        <f>VLOOKUP(RTATimings[[#This Row],[Route Code]], TrueRouteCodes[], 2, FALSE)</f>
        <v>#N/A</v>
      </c>
      <c r="H2888" s="194" t="str">
        <f>REPLACE(SUBSTITUTE(SUBSTITUTE(SUBSTITUTE(SUBSTITUTE(SUBSTITUTE(TRIM(RTATimings[[#This Row],[Dep Txt]]), ": ",":"), "a.m", "AM",1), "p.m", "PM"),"  AM"," AM"),"  PM", " PM"), 9,100,"")</f>
        <v/>
      </c>
      <c r="I2888" s="195" t="e">
        <f>TIMEVALUE(RTATimings[[#This Row],[Dep Tm Txt]])</f>
        <v>#VALUE!</v>
      </c>
      <c r="N28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89" spans="1:14" x14ac:dyDescent="0.35">
      <c r="A2889" s="113"/>
      <c r="B2889" s="119"/>
      <c r="C2889" s="119"/>
      <c r="D2889" s="185" t="e">
        <f>IF(ISBLANK(RTATimings[[#This Row],[Vehicle No.]]), VLOOKUP(RTATimings[[#This Row],[Rotation Group]], Table9[#All], 4, FALSE), VLOOKUP(RTATimings[[#This Row],[Vehicle No.]], VehLicense,2,FALSE))</f>
        <v>#N/A</v>
      </c>
      <c r="E2889" s="126"/>
      <c r="F2889" s="185" t="e">
        <f>VLOOKUP(RTATimings[[#This Row],[Route Code]], TrueRouteCodes[], 2, FALSE)</f>
        <v>#N/A</v>
      </c>
      <c r="H2889" s="194" t="str">
        <f>REPLACE(SUBSTITUTE(SUBSTITUTE(SUBSTITUTE(SUBSTITUTE(SUBSTITUTE(TRIM(RTATimings[[#This Row],[Dep Txt]]), ": ",":"), "a.m", "AM",1), "p.m", "PM"),"  AM"," AM"),"  PM", " PM"), 9,100,"")</f>
        <v/>
      </c>
      <c r="I2889" s="195" t="e">
        <f>TIMEVALUE(RTATimings[[#This Row],[Dep Tm Txt]])</f>
        <v>#VALUE!</v>
      </c>
      <c r="N28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90" spans="1:14" x14ac:dyDescent="0.35">
      <c r="A2890" s="113"/>
      <c r="B2890" s="119"/>
      <c r="C2890" s="119"/>
      <c r="D2890" s="185" t="e">
        <f>IF(ISBLANK(RTATimings[[#This Row],[Vehicle No.]]), VLOOKUP(RTATimings[[#This Row],[Rotation Group]], Table9[#All], 4, FALSE), VLOOKUP(RTATimings[[#This Row],[Vehicle No.]], VehLicense,2,FALSE))</f>
        <v>#N/A</v>
      </c>
      <c r="E2890" s="126"/>
      <c r="F2890" s="185" t="e">
        <f>VLOOKUP(RTATimings[[#This Row],[Route Code]], TrueRouteCodes[], 2, FALSE)</f>
        <v>#N/A</v>
      </c>
      <c r="H2890" s="194" t="str">
        <f>REPLACE(SUBSTITUTE(SUBSTITUTE(SUBSTITUTE(SUBSTITUTE(SUBSTITUTE(TRIM(RTATimings[[#This Row],[Dep Txt]]), ": ",":"), "a.m", "AM",1), "p.m", "PM"),"  AM"," AM"),"  PM", " PM"), 9,100,"")</f>
        <v/>
      </c>
      <c r="I2890" s="195" t="e">
        <f>TIMEVALUE(RTATimings[[#This Row],[Dep Tm Txt]])</f>
        <v>#VALUE!</v>
      </c>
      <c r="N28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91" spans="1:14" x14ac:dyDescent="0.35">
      <c r="A2891" s="113"/>
      <c r="B2891" s="119"/>
      <c r="C2891" s="119"/>
      <c r="D2891" s="185" t="e">
        <f>IF(ISBLANK(RTATimings[[#This Row],[Vehicle No.]]), VLOOKUP(RTATimings[[#This Row],[Rotation Group]], Table9[#All], 4, FALSE), VLOOKUP(RTATimings[[#This Row],[Vehicle No.]], VehLicense,2,FALSE))</f>
        <v>#N/A</v>
      </c>
      <c r="E2891" s="126"/>
      <c r="F2891" s="185" t="e">
        <f>VLOOKUP(RTATimings[[#This Row],[Route Code]], TrueRouteCodes[], 2, FALSE)</f>
        <v>#N/A</v>
      </c>
      <c r="H2891" s="194" t="str">
        <f>REPLACE(SUBSTITUTE(SUBSTITUTE(SUBSTITUTE(SUBSTITUTE(SUBSTITUTE(TRIM(RTATimings[[#This Row],[Dep Txt]]), ": ",":"), "a.m", "AM",1), "p.m", "PM"),"  AM"," AM"),"  PM", " PM"), 9,100,"")</f>
        <v/>
      </c>
      <c r="I2891" s="195" t="e">
        <f>TIMEVALUE(RTATimings[[#This Row],[Dep Tm Txt]])</f>
        <v>#VALUE!</v>
      </c>
      <c r="N28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92" spans="1:14" x14ac:dyDescent="0.35">
      <c r="A2892" s="113"/>
      <c r="B2892" s="119"/>
      <c r="C2892" s="119"/>
      <c r="D2892" s="185" t="e">
        <f>IF(ISBLANK(RTATimings[[#This Row],[Vehicle No.]]), VLOOKUP(RTATimings[[#This Row],[Rotation Group]], Table9[#All], 4, FALSE), VLOOKUP(RTATimings[[#This Row],[Vehicle No.]], VehLicense,2,FALSE))</f>
        <v>#N/A</v>
      </c>
      <c r="E2892" s="126"/>
      <c r="F2892" s="185" t="e">
        <f>VLOOKUP(RTATimings[[#This Row],[Route Code]], TrueRouteCodes[], 2, FALSE)</f>
        <v>#N/A</v>
      </c>
      <c r="H2892" s="194" t="str">
        <f>REPLACE(SUBSTITUTE(SUBSTITUTE(SUBSTITUTE(SUBSTITUTE(SUBSTITUTE(TRIM(RTATimings[[#This Row],[Dep Txt]]), ": ",":"), "a.m", "AM",1), "p.m", "PM"),"  AM"," AM"),"  PM", " PM"), 9,100,"")</f>
        <v/>
      </c>
      <c r="I2892" s="195" t="e">
        <f>TIMEVALUE(RTATimings[[#This Row],[Dep Tm Txt]])</f>
        <v>#VALUE!</v>
      </c>
      <c r="N28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93" spans="1:14" x14ac:dyDescent="0.35">
      <c r="A2893" s="113"/>
      <c r="B2893" s="119"/>
      <c r="C2893" s="119"/>
      <c r="D2893" s="185" t="e">
        <f>IF(ISBLANK(RTATimings[[#This Row],[Vehicle No.]]), VLOOKUP(RTATimings[[#This Row],[Rotation Group]], Table9[#All], 4, FALSE), VLOOKUP(RTATimings[[#This Row],[Vehicle No.]], VehLicense,2,FALSE))</f>
        <v>#N/A</v>
      </c>
      <c r="E2893" s="126"/>
      <c r="F2893" s="185" t="e">
        <f>VLOOKUP(RTATimings[[#This Row],[Route Code]], TrueRouteCodes[], 2, FALSE)</f>
        <v>#N/A</v>
      </c>
      <c r="H2893" s="194" t="str">
        <f>REPLACE(SUBSTITUTE(SUBSTITUTE(SUBSTITUTE(SUBSTITUTE(SUBSTITUTE(TRIM(RTATimings[[#This Row],[Dep Txt]]), ": ",":"), "a.m", "AM",1), "p.m", "PM"),"  AM"," AM"),"  PM", " PM"), 9,100,"")</f>
        <v/>
      </c>
      <c r="I2893" s="195" t="e">
        <f>TIMEVALUE(RTATimings[[#This Row],[Dep Tm Txt]])</f>
        <v>#VALUE!</v>
      </c>
      <c r="N28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94" spans="1:14" x14ac:dyDescent="0.35">
      <c r="A2894" s="113"/>
      <c r="B2894" s="119"/>
      <c r="C2894" s="119"/>
      <c r="D2894" s="185" t="e">
        <f>IF(ISBLANK(RTATimings[[#This Row],[Vehicle No.]]), VLOOKUP(RTATimings[[#This Row],[Rotation Group]], Table9[#All], 4, FALSE), VLOOKUP(RTATimings[[#This Row],[Vehicle No.]], VehLicense,2,FALSE))</f>
        <v>#N/A</v>
      </c>
      <c r="E2894" s="126"/>
      <c r="F2894" s="185" t="e">
        <f>VLOOKUP(RTATimings[[#This Row],[Route Code]], TrueRouteCodes[], 2, FALSE)</f>
        <v>#N/A</v>
      </c>
      <c r="H2894" s="194" t="str">
        <f>REPLACE(SUBSTITUTE(SUBSTITUTE(SUBSTITUTE(SUBSTITUTE(SUBSTITUTE(TRIM(RTATimings[[#This Row],[Dep Txt]]), ": ",":"), "a.m", "AM",1), "p.m", "PM"),"  AM"," AM"),"  PM", " PM"), 9,100,"")</f>
        <v/>
      </c>
      <c r="I2894" s="195" t="e">
        <f>TIMEVALUE(RTATimings[[#This Row],[Dep Tm Txt]])</f>
        <v>#VALUE!</v>
      </c>
      <c r="N28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95" spans="1:14" x14ac:dyDescent="0.35">
      <c r="A2895" s="113"/>
      <c r="B2895" s="119"/>
      <c r="C2895" s="119"/>
      <c r="D2895" s="185" t="e">
        <f>IF(ISBLANK(RTATimings[[#This Row],[Vehicle No.]]), VLOOKUP(RTATimings[[#This Row],[Rotation Group]], Table9[#All], 4, FALSE), VLOOKUP(RTATimings[[#This Row],[Vehicle No.]], VehLicense,2,FALSE))</f>
        <v>#N/A</v>
      </c>
      <c r="E2895" s="126"/>
      <c r="F2895" s="185" t="e">
        <f>VLOOKUP(RTATimings[[#This Row],[Route Code]], TrueRouteCodes[], 2, FALSE)</f>
        <v>#N/A</v>
      </c>
      <c r="H2895" s="194" t="str">
        <f>REPLACE(SUBSTITUTE(SUBSTITUTE(SUBSTITUTE(SUBSTITUTE(SUBSTITUTE(TRIM(RTATimings[[#This Row],[Dep Txt]]), ": ",":"), "a.m", "AM",1), "p.m", "PM"),"  AM"," AM"),"  PM", " PM"), 9,100,"")</f>
        <v/>
      </c>
      <c r="I2895" s="195" t="e">
        <f>TIMEVALUE(RTATimings[[#This Row],[Dep Tm Txt]])</f>
        <v>#VALUE!</v>
      </c>
      <c r="N28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96" spans="1:14" x14ac:dyDescent="0.35">
      <c r="A2896" s="113"/>
      <c r="B2896" s="119"/>
      <c r="C2896" s="119"/>
      <c r="D2896" s="185" t="e">
        <f>IF(ISBLANK(RTATimings[[#This Row],[Vehicle No.]]), VLOOKUP(RTATimings[[#This Row],[Rotation Group]], Table9[#All], 4, FALSE), VLOOKUP(RTATimings[[#This Row],[Vehicle No.]], VehLicense,2,FALSE))</f>
        <v>#N/A</v>
      </c>
      <c r="E2896" s="126"/>
      <c r="F2896" s="185" t="e">
        <f>VLOOKUP(RTATimings[[#This Row],[Route Code]], TrueRouteCodes[], 2, FALSE)</f>
        <v>#N/A</v>
      </c>
      <c r="H2896" s="194" t="str">
        <f>REPLACE(SUBSTITUTE(SUBSTITUTE(SUBSTITUTE(SUBSTITUTE(SUBSTITUTE(TRIM(RTATimings[[#This Row],[Dep Txt]]), ": ",":"), "a.m", "AM",1), "p.m", "PM"),"  AM"," AM"),"  PM", " PM"), 9,100,"")</f>
        <v/>
      </c>
      <c r="I2896" s="195" t="e">
        <f>TIMEVALUE(RTATimings[[#This Row],[Dep Tm Txt]])</f>
        <v>#VALUE!</v>
      </c>
      <c r="N28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97" spans="1:14" x14ac:dyDescent="0.35">
      <c r="A2897" s="113"/>
      <c r="B2897" s="119"/>
      <c r="C2897" s="119"/>
      <c r="D2897" s="185" t="e">
        <f>IF(ISBLANK(RTATimings[[#This Row],[Vehicle No.]]), VLOOKUP(RTATimings[[#This Row],[Rotation Group]], Table9[#All], 4, FALSE), VLOOKUP(RTATimings[[#This Row],[Vehicle No.]], VehLicense,2,FALSE))</f>
        <v>#N/A</v>
      </c>
      <c r="E2897" s="126"/>
      <c r="F2897" s="185" t="e">
        <f>VLOOKUP(RTATimings[[#This Row],[Route Code]], TrueRouteCodes[], 2, FALSE)</f>
        <v>#N/A</v>
      </c>
      <c r="H2897" s="194" t="str">
        <f>REPLACE(SUBSTITUTE(SUBSTITUTE(SUBSTITUTE(SUBSTITUTE(SUBSTITUTE(TRIM(RTATimings[[#This Row],[Dep Txt]]), ": ",":"), "a.m", "AM",1), "p.m", "PM"),"  AM"," AM"),"  PM", " PM"), 9,100,"")</f>
        <v/>
      </c>
      <c r="I2897" s="195" t="e">
        <f>TIMEVALUE(RTATimings[[#This Row],[Dep Tm Txt]])</f>
        <v>#VALUE!</v>
      </c>
      <c r="N28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98" spans="1:14" x14ac:dyDescent="0.35">
      <c r="A2898" s="113"/>
      <c r="B2898" s="119"/>
      <c r="C2898" s="119"/>
      <c r="D2898" s="185" t="e">
        <f>IF(ISBLANK(RTATimings[[#This Row],[Vehicle No.]]), VLOOKUP(RTATimings[[#This Row],[Rotation Group]], Table9[#All], 4, FALSE), VLOOKUP(RTATimings[[#This Row],[Vehicle No.]], VehLicense,2,FALSE))</f>
        <v>#N/A</v>
      </c>
      <c r="E2898" s="126"/>
      <c r="F2898" s="185" t="e">
        <f>VLOOKUP(RTATimings[[#This Row],[Route Code]], TrueRouteCodes[], 2, FALSE)</f>
        <v>#N/A</v>
      </c>
      <c r="H2898" s="194" t="str">
        <f>REPLACE(SUBSTITUTE(SUBSTITUTE(SUBSTITUTE(SUBSTITUTE(SUBSTITUTE(TRIM(RTATimings[[#This Row],[Dep Txt]]), ": ",":"), "a.m", "AM",1), "p.m", "PM"),"  AM"," AM"),"  PM", " PM"), 9,100,"")</f>
        <v/>
      </c>
      <c r="I2898" s="195" t="e">
        <f>TIMEVALUE(RTATimings[[#This Row],[Dep Tm Txt]])</f>
        <v>#VALUE!</v>
      </c>
      <c r="N28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899" spans="1:14" x14ac:dyDescent="0.35">
      <c r="A2899" s="113"/>
      <c r="B2899" s="119"/>
      <c r="C2899" s="119"/>
      <c r="D2899" s="185" t="e">
        <f>IF(ISBLANK(RTATimings[[#This Row],[Vehicle No.]]), VLOOKUP(RTATimings[[#This Row],[Rotation Group]], Table9[#All], 4, FALSE), VLOOKUP(RTATimings[[#This Row],[Vehicle No.]], VehLicense,2,FALSE))</f>
        <v>#N/A</v>
      </c>
      <c r="E2899" s="126"/>
      <c r="F2899" s="185" t="e">
        <f>VLOOKUP(RTATimings[[#This Row],[Route Code]], TrueRouteCodes[], 2, FALSE)</f>
        <v>#N/A</v>
      </c>
      <c r="H2899" s="194" t="str">
        <f>REPLACE(SUBSTITUTE(SUBSTITUTE(SUBSTITUTE(SUBSTITUTE(SUBSTITUTE(TRIM(RTATimings[[#This Row],[Dep Txt]]), ": ",":"), "a.m", "AM",1), "p.m", "PM"),"  AM"," AM"),"  PM", " PM"), 9,100,"")</f>
        <v/>
      </c>
      <c r="I2899" s="195" t="e">
        <f>TIMEVALUE(RTATimings[[#This Row],[Dep Tm Txt]])</f>
        <v>#VALUE!</v>
      </c>
      <c r="N28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00" spans="1:14" x14ac:dyDescent="0.35">
      <c r="A2900" s="113"/>
      <c r="B2900" s="119"/>
      <c r="C2900" s="119"/>
      <c r="D2900" s="185" t="e">
        <f>IF(ISBLANK(RTATimings[[#This Row],[Vehicle No.]]), VLOOKUP(RTATimings[[#This Row],[Rotation Group]], Table9[#All], 4, FALSE), VLOOKUP(RTATimings[[#This Row],[Vehicle No.]], VehLicense,2,FALSE))</f>
        <v>#N/A</v>
      </c>
      <c r="E2900" s="126"/>
      <c r="F2900" s="185" t="e">
        <f>VLOOKUP(RTATimings[[#This Row],[Route Code]], TrueRouteCodes[], 2, FALSE)</f>
        <v>#N/A</v>
      </c>
      <c r="H2900" s="194" t="str">
        <f>REPLACE(SUBSTITUTE(SUBSTITUTE(SUBSTITUTE(SUBSTITUTE(SUBSTITUTE(TRIM(RTATimings[[#This Row],[Dep Txt]]), ": ",":"), "a.m", "AM",1), "p.m", "PM"),"  AM"," AM"),"  PM", " PM"), 9,100,"")</f>
        <v/>
      </c>
      <c r="I2900" s="195" t="e">
        <f>TIMEVALUE(RTATimings[[#This Row],[Dep Tm Txt]])</f>
        <v>#VALUE!</v>
      </c>
      <c r="N29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01" spans="1:14" x14ac:dyDescent="0.35">
      <c r="A2901" s="113"/>
      <c r="B2901" s="119"/>
      <c r="C2901" s="119"/>
      <c r="D2901" s="185" t="e">
        <f>IF(ISBLANK(RTATimings[[#This Row],[Vehicle No.]]), VLOOKUP(RTATimings[[#This Row],[Rotation Group]], Table9[#All], 4, FALSE), VLOOKUP(RTATimings[[#This Row],[Vehicle No.]], VehLicense,2,FALSE))</f>
        <v>#N/A</v>
      </c>
      <c r="E2901" s="126"/>
      <c r="F2901" s="185" t="e">
        <f>VLOOKUP(RTATimings[[#This Row],[Route Code]], TrueRouteCodes[], 2, FALSE)</f>
        <v>#N/A</v>
      </c>
      <c r="H2901" s="194" t="str">
        <f>REPLACE(SUBSTITUTE(SUBSTITUTE(SUBSTITUTE(SUBSTITUTE(SUBSTITUTE(TRIM(RTATimings[[#This Row],[Dep Txt]]), ": ",":"), "a.m", "AM",1), "p.m", "PM"),"  AM"," AM"),"  PM", " PM"), 9,100,"")</f>
        <v/>
      </c>
      <c r="I2901" s="195" t="e">
        <f>TIMEVALUE(RTATimings[[#This Row],[Dep Tm Txt]])</f>
        <v>#VALUE!</v>
      </c>
      <c r="N29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02" spans="1:14" x14ac:dyDescent="0.35">
      <c r="A2902" s="113"/>
      <c r="B2902" s="119"/>
      <c r="C2902" s="119"/>
      <c r="D2902" s="185" t="e">
        <f>IF(ISBLANK(RTATimings[[#This Row],[Vehicle No.]]), VLOOKUP(RTATimings[[#This Row],[Rotation Group]], Table9[#All], 4, FALSE), VLOOKUP(RTATimings[[#This Row],[Vehicle No.]], VehLicense,2,FALSE))</f>
        <v>#N/A</v>
      </c>
      <c r="E2902" s="126"/>
      <c r="F2902" s="185" t="e">
        <f>VLOOKUP(RTATimings[[#This Row],[Route Code]], TrueRouteCodes[], 2, FALSE)</f>
        <v>#N/A</v>
      </c>
      <c r="H2902" s="194" t="str">
        <f>REPLACE(SUBSTITUTE(SUBSTITUTE(SUBSTITUTE(SUBSTITUTE(SUBSTITUTE(TRIM(RTATimings[[#This Row],[Dep Txt]]), ": ",":"), "a.m", "AM",1), "p.m", "PM"),"  AM"," AM"),"  PM", " PM"), 9,100,"")</f>
        <v/>
      </c>
      <c r="I2902" s="195" t="e">
        <f>TIMEVALUE(RTATimings[[#This Row],[Dep Tm Txt]])</f>
        <v>#VALUE!</v>
      </c>
      <c r="N29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03" spans="1:14" x14ac:dyDescent="0.35">
      <c r="A2903" s="113"/>
      <c r="B2903" s="119"/>
      <c r="C2903" s="119"/>
      <c r="D2903" s="185" t="e">
        <f>IF(ISBLANK(RTATimings[[#This Row],[Vehicle No.]]), VLOOKUP(RTATimings[[#This Row],[Rotation Group]], Table9[#All], 4, FALSE), VLOOKUP(RTATimings[[#This Row],[Vehicle No.]], VehLicense,2,FALSE))</f>
        <v>#N/A</v>
      </c>
      <c r="E2903" s="126"/>
      <c r="F2903" s="185" t="e">
        <f>VLOOKUP(RTATimings[[#This Row],[Route Code]], TrueRouteCodes[], 2, FALSE)</f>
        <v>#N/A</v>
      </c>
      <c r="H2903" s="194" t="str">
        <f>REPLACE(SUBSTITUTE(SUBSTITUTE(SUBSTITUTE(SUBSTITUTE(SUBSTITUTE(TRIM(RTATimings[[#This Row],[Dep Txt]]), ": ",":"), "a.m", "AM",1), "p.m", "PM"),"  AM"," AM"),"  PM", " PM"), 9,100,"")</f>
        <v/>
      </c>
      <c r="I2903" s="195" t="e">
        <f>TIMEVALUE(RTATimings[[#This Row],[Dep Tm Txt]])</f>
        <v>#VALUE!</v>
      </c>
      <c r="N29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04" spans="1:14" x14ac:dyDescent="0.35">
      <c r="A2904" s="113"/>
      <c r="B2904" s="119"/>
      <c r="C2904" s="119"/>
      <c r="D2904" s="185" t="e">
        <f>IF(ISBLANK(RTATimings[[#This Row],[Vehicle No.]]), VLOOKUP(RTATimings[[#This Row],[Rotation Group]], Table9[#All], 4, FALSE), VLOOKUP(RTATimings[[#This Row],[Vehicle No.]], VehLicense,2,FALSE))</f>
        <v>#N/A</v>
      </c>
      <c r="E2904" s="126"/>
      <c r="F2904" s="185" t="e">
        <f>VLOOKUP(RTATimings[[#This Row],[Route Code]], TrueRouteCodes[], 2, FALSE)</f>
        <v>#N/A</v>
      </c>
      <c r="H2904" s="194" t="str">
        <f>REPLACE(SUBSTITUTE(SUBSTITUTE(SUBSTITUTE(SUBSTITUTE(SUBSTITUTE(TRIM(RTATimings[[#This Row],[Dep Txt]]), ": ",":"), "a.m", "AM",1), "p.m", "PM"),"  AM"," AM"),"  PM", " PM"), 9,100,"")</f>
        <v/>
      </c>
      <c r="I2904" s="195" t="e">
        <f>TIMEVALUE(RTATimings[[#This Row],[Dep Tm Txt]])</f>
        <v>#VALUE!</v>
      </c>
      <c r="N29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05" spans="1:14" x14ac:dyDescent="0.35">
      <c r="A2905" s="113"/>
      <c r="B2905" s="119"/>
      <c r="C2905" s="119"/>
      <c r="D2905" s="185" t="e">
        <f>IF(ISBLANK(RTATimings[[#This Row],[Vehicle No.]]), VLOOKUP(RTATimings[[#This Row],[Rotation Group]], Table9[#All], 4, FALSE), VLOOKUP(RTATimings[[#This Row],[Vehicle No.]], VehLicense,2,FALSE))</f>
        <v>#N/A</v>
      </c>
      <c r="E2905" s="126"/>
      <c r="F2905" s="185" t="e">
        <f>VLOOKUP(RTATimings[[#This Row],[Route Code]], TrueRouteCodes[], 2, FALSE)</f>
        <v>#N/A</v>
      </c>
      <c r="H2905" s="194" t="str">
        <f>REPLACE(SUBSTITUTE(SUBSTITUTE(SUBSTITUTE(SUBSTITUTE(SUBSTITUTE(TRIM(RTATimings[[#This Row],[Dep Txt]]), ": ",":"), "a.m", "AM",1), "p.m", "PM"),"  AM"," AM"),"  PM", " PM"), 9,100,"")</f>
        <v/>
      </c>
      <c r="I2905" s="195" t="e">
        <f>TIMEVALUE(RTATimings[[#This Row],[Dep Tm Txt]])</f>
        <v>#VALUE!</v>
      </c>
      <c r="N29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06" spans="1:14" x14ac:dyDescent="0.35">
      <c r="A2906" s="113"/>
      <c r="B2906" s="119"/>
      <c r="C2906" s="119"/>
      <c r="D2906" s="185" t="e">
        <f>IF(ISBLANK(RTATimings[[#This Row],[Vehicle No.]]), VLOOKUP(RTATimings[[#This Row],[Rotation Group]], Table9[#All], 4, FALSE), VLOOKUP(RTATimings[[#This Row],[Vehicle No.]], VehLicense,2,FALSE))</f>
        <v>#N/A</v>
      </c>
      <c r="E2906" s="126"/>
      <c r="F2906" s="185" t="e">
        <f>VLOOKUP(RTATimings[[#This Row],[Route Code]], TrueRouteCodes[], 2, FALSE)</f>
        <v>#N/A</v>
      </c>
      <c r="H2906" s="194" t="str">
        <f>REPLACE(SUBSTITUTE(SUBSTITUTE(SUBSTITUTE(SUBSTITUTE(SUBSTITUTE(TRIM(RTATimings[[#This Row],[Dep Txt]]), ": ",":"), "a.m", "AM",1), "p.m", "PM"),"  AM"," AM"),"  PM", " PM"), 9,100,"")</f>
        <v/>
      </c>
      <c r="I2906" s="195" t="e">
        <f>TIMEVALUE(RTATimings[[#This Row],[Dep Tm Txt]])</f>
        <v>#VALUE!</v>
      </c>
      <c r="N29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07" spans="1:14" x14ac:dyDescent="0.35">
      <c r="A2907" s="113"/>
      <c r="B2907" s="119"/>
      <c r="C2907" s="119"/>
      <c r="D2907" s="185" t="e">
        <f>IF(ISBLANK(RTATimings[[#This Row],[Vehicle No.]]), VLOOKUP(RTATimings[[#This Row],[Rotation Group]], Table9[#All], 4, FALSE), VLOOKUP(RTATimings[[#This Row],[Vehicle No.]], VehLicense,2,FALSE))</f>
        <v>#N/A</v>
      </c>
      <c r="E2907" s="126"/>
      <c r="F2907" s="185" t="e">
        <f>VLOOKUP(RTATimings[[#This Row],[Route Code]], TrueRouteCodes[], 2, FALSE)</f>
        <v>#N/A</v>
      </c>
      <c r="H2907" s="194" t="str">
        <f>REPLACE(SUBSTITUTE(SUBSTITUTE(SUBSTITUTE(SUBSTITUTE(SUBSTITUTE(TRIM(RTATimings[[#This Row],[Dep Txt]]), ": ",":"), "a.m", "AM",1), "p.m", "PM"),"  AM"," AM"),"  PM", " PM"), 9,100,"")</f>
        <v/>
      </c>
      <c r="I2907" s="195" t="e">
        <f>TIMEVALUE(RTATimings[[#This Row],[Dep Tm Txt]])</f>
        <v>#VALUE!</v>
      </c>
      <c r="N29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08" spans="1:14" x14ac:dyDescent="0.35">
      <c r="A2908" s="113"/>
      <c r="B2908" s="119"/>
      <c r="C2908" s="119"/>
      <c r="D2908" s="185" t="e">
        <f>IF(ISBLANK(RTATimings[[#This Row],[Vehicle No.]]), VLOOKUP(RTATimings[[#This Row],[Rotation Group]], Table9[#All], 4, FALSE), VLOOKUP(RTATimings[[#This Row],[Vehicle No.]], VehLicense,2,FALSE))</f>
        <v>#N/A</v>
      </c>
      <c r="E2908" s="126"/>
      <c r="F2908" s="185" t="e">
        <f>VLOOKUP(RTATimings[[#This Row],[Route Code]], TrueRouteCodes[], 2, FALSE)</f>
        <v>#N/A</v>
      </c>
      <c r="H2908" s="194" t="str">
        <f>REPLACE(SUBSTITUTE(SUBSTITUTE(SUBSTITUTE(SUBSTITUTE(SUBSTITUTE(TRIM(RTATimings[[#This Row],[Dep Txt]]), ": ",":"), "a.m", "AM",1), "p.m", "PM"),"  AM"," AM"),"  PM", " PM"), 9,100,"")</f>
        <v/>
      </c>
      <c r="I2908" s="195" t="e">
        <f>TIMEVALUE(RTATimings[[#This Row],[Dep Tm Txt]])</f>
        <v>#VALUE!</v>
      </c>
      <c r="N29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09" spans="1:14" x14ac:dyDescent="0.35">
      <c r="A2909" s="113"/>
      <c r="B2909" s="119"/>
      <c r="C2909" s="119"/>
      <c r="D2909" s="185" t="e">
        <f>IF(ISBLANK(RTATimings[[#This Row],[Vehicle No.]]), VLOOKUP(RTATimings[[#This Row],[Rotation Group]], Table9[#All], 4, FALSE), VLOOKUP(RTATimings[[#This Row],[Vehicle No.]], VehLicense,2,FALSE))</f>
        <v>#N/A</v>
      </c>
      <c r="E2909" s="126"/>
      <c r="F2909" s="185" t="e">
        <f>VLOOKUP(RTATimings[[#This Row],[Route Code]], TrueRouteCodes[], 2, FALSE)</f>
        <v>#N/A</v>
      </c>
      <c r="H2909" s="194" t="str">
        <f>REPLACE(SUBSTITUTE(SUBSTITUTE(SUBSTITUTE(SUBSTITUTE(SUBSTITUTE(TRIM(RTATimings[[#This Row],[Dep Txt]]), ": ",":"), "a.m", "AM",1), "p.m", "PM"),"  AM"," AM"),"  PM", " PM"), 9,100,"")</f>
        <v/>
      </c>
      <c r="I2909" s="195" t="e">
        <f>TIMEVALUE(RTATimings[[#This Row],[Dep Tm Txt]])</f>
        <v>#VALUE!</v>
      </c>
      <c r="N29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10" spans="1:14" x14ac:dyDescent="0.35">
      <c r="A2910" s="113"/>
      <c r="B2910" s="119"/>
      <c r="C2910" s="119"/>
      <c r="D2910" s="185" t="e">
        <f>IF(ISBLANK(RTATimings[[#This Row],[Vehicle No.]]), VLOOKUP(RTATimings[[#This Row],[Rotation Group]], Table9[#All], 4, FALSE), VLOOKUP(RTATimings[[#This Row],[Vehicle No.]], VehLicense,2,FALSE))</f>
        <v>#N/A</v>
      </c>
      <c r="E2910" s="126"/>
      <c r="F2910" s="185" t="e">
        <f>VLOOKUP(RTATimings[[#This Row],[Route Code]], TrueRouteCodes[], 2, FALSE)</f>
        <v>#N/A</v>
      </c>
      <c r="H2910" s="194" t="str">
        <f>REPLACE(SUBSTITUTE(SUBSTITUTE(SUBSTITUTE(SUBSTITUTE(SUBSTITUTE(TRIM(RTATimings[[#This Row],[Dep Txt]]), ": ",":"), "a.m", "AM",1), "p.m", "PM"),"  AM"," AM"),"  PM", " PM"), 9,100,"")</f>
        <v/>
      </c>
      <c r="I2910" s="195" t="e">
        <f>TIMEVALUE(RTATimings[[#This Row],[Dep Tm Txt]])</f>
        <v>#VALUE!</v>
      </c>
      <c r="N29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11" spans="1:14" x14ac:dyDescent="0.35">
      <c r="A2911" s="113"/>
      <c r="B2911" s="119"/>
      <c r="C2911" s="119"/>
      <c r="D2911" s="185" t="e">
        <f>IF(ISBLANK(RTATimings[[#This Row],[Vehicle No.]]), VLOOKUP(RTATimings[[#This Row],[Rotation Group]], Table9[#All], 4, FALSE), VLOOKUP(RTATimings[[#This Row],[Vehicle No.]], VehLicense,2,FALSE))</f>
        <v>#N/A</v>
      </c>
      <c r="E2911" s="126"/>
      <c r="F2911" s="185" t="e">
        <f>VLOOKUP(RTATimings[[#This Row],[Route Code]], TrueRouteCodes[], 2, FALSE)</f>
        <v>#N/A</v>
      </c>
      <c r="H2911" s="194" t="str">
        <f>REPLACE(SUBSTITUTE(SUBSTITUTE(SUBSTITUTE(SUBSTITUTE(SUBSTITUTE(TRIM(RTATimings[[#This Row],[Dep Txt]]), ": ",":"), "a.m", "AM",1), "p.m", "PM"),"  AM"," AM"),"  PM", " PM"), 9,100,"")</f>
        <v/>
      </c>
      <c r="I2911" s="195" t="e">
        <f>TIMEVALUE(RTATimings[[#This Row],[Dep Tm Txt]])</f>
        <v>#VALUE!</v>
      </c>
      <c r="N29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12" spans="1:14" x14ac:dyDescent="0.35">
      <c r="A2912" s="113"/>
      <c r="B2912" s="119"/>
      <c r="C2912" s="119"/>
      <c r="D2912" s="185" t="e">
        <f>IF(ISBLANK(RTATimings[[#This Row],[Vehicle No.]]), VLOOKUP(RTATimings[[#This Row],[Rotation Group]], Table9[#All], 4, FALSE), VLOOKUP(RTATimings[[#This Row],[Vehicle No.]], VehLicense,2,FALSE))</f>
        <v>#N/A</v>
      </c>
      <c r="E2912" s="126"/>
      <c r="F2912" s="185" t="e">
        <f>VLOOKUP(RTATimings[[#This Row],[Route Code]], TrueRouteCodes[], 2, FALSE)</f>
        <v>#N/A</v>
      </c>
      <c r="H2912" s="194" t="str">
        <f>REPLACE(SUBSTITUTE(SUBSTITUTE(SUBSTITUTE(SUBSTITUTE(SUBSTITUTE(TRIM(RTATimings[[#This Row],[Dep Txt]]), ": ",":"), "a.m", "AM",1), "p.m", "PM"),"  AM"," AM"),"  PM", " PM"), 9,100,"")</f>
        <v/>
      </c>
      <c r="I2912" s="195" t="e">
        <f>TIMEVALUE(RTATimings[[#This Row],[Dep Tm Txt]])</f>
        <v>#VALUE!</v>
      </c>
      <c r="N29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13" spans="1:14" x14ac:dyDescent="0.35">
      <c r="A2913" s="113"/>
      <c r="B2913" s="119"/>
      <c r="C2913" s="119"/>
      <c r="D2913" s="185" t="e">
        <f>IF(ISBLANK(RTATimings[[#This Row],[Vehicle No.]]), VLOOKUP(RTATimings[[#This Row],[Rotation Group]], Table9[#All], 4, FALSE), VLOOKUP(RTATimings[[#This Row],[Vehicle No.]], VehLicense,2,FALSE))</f>
        <v>#N/A</v>
      </c>
      <c r="E2913" s="126"/>
      <c r="F2913" s="185" t="e">
        <f>VLOOKUP(RTATimings[[#This Row],[Route Code]], TrueRouteCodes[], 2, FALSE)</f>
        <v>#N/A</v>
      </c>
      <c r="H2913" s="194" t="str">
        <f>REPLACE(SUBSTITUTE(SUBSTITUTE(SUBSTITUTE(SUBSTITUTE(SUBSTITUTE(TRIM(RTATimings[[#This Row],[Dep Txt]]), ": ",":"), "a.m", "AM",1), "p.m", "PM"),"  AM"," AM"),"  PM", " PM"), 9,100,"")</f>
        <v/>
      </c>
      <c r="I2913" s="195" t="e">
        <f>TIMEVALUE(RTATimings[[#This Row],[Dep Tm Txt]])</f>
        <v>#VALUE!</v>
      </c>
      <c r="N29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14" spans="1:14" x14ac:dyDescent="0.35">
      <c r="A2914" s="113"/>
      <c r="B2914" s="119"/>
      <c r="C2914" s="119"/>
      <c r="D2914" s="185" t="e">
        <f>IF(ISBLANK(RTATimings[[#This Row],[Vehicle No.]]), VLOOKUP(RTATimings[[#This Row],[Rotation Group]], Table9[#All], 4, FALSE), VLOOKUP(RTATimings[[#This Row],[Vehicle No.]], VehLicense,2,FALSE))</f>
        <v>#N/A</v>
      </c>
      <c r="E2914" s="126"/>
      <c r="F2914" s="185" t="e">
        <f>VLOOKUP(RTATimings[[#This Row],[Route Code]], TrueRouteCodes[], 2, FALSE)</f>
        <v>#N/A</v>
      </c>
      <c r="H2914" s="194" t="str">
        <f>REPLACE(SUBSTITUTE(SUBSTITUTE(SUBSTITUTE(SUBSTITUTE(SUBSTITUTE(TRIM(RTATimings[[#This Row],[Dep Txt]]), ": ",":"), "a.m", "AM",1), "p.m", "PM"),"  AM"," AM"),"  PM", " PM"), 9,100,"")</f>
        <v/>
      </c>
      <c r="I2914" s="195" t="e">
        <f>TIMEVALUE(RTATimings[[#This Row],[Dep Tm Txt]])</f>
        <v>#VALUE!</v>
      </c>
      <c r="N29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15" spans="1:14" x14ac:dyDescent="0.35">
      <c r="A2915" s="113"/>
      <c r="B2915" s="119"/>
      <c r="C2915" s="119"/>
      <c r="D2915" s="185" t="e">
        <f>IF(ISBLANK(RTATimings[[#This Row],[Vehicle No.]]), VLOOKUP(RTATimings[[#This Row],[Rotation Group]], Table9[#All], 4, FALSE), VLOOKUP(RTATimings[[#This Row],[Vehicle No.]], VehLicense,2,FALSE))</f>
        <v>#N/A</v>
      </c>
      <c r="E2915" s="126"/>
      <c r="F2915" s="185" t="e">
        <f>VLOOKUP(RTATimings[[#This Row],[Route Code]], TrueRouteCodes[], 2, FALSE)</f>
        <v>#N/A</v>
      </c>
      <c r="H2915" s="194" t="str">
        <f>REPLACE(SUBSTITUTE(SUBSTITUTE(SUBSTITUTE(SUBSTITUTE(SUBSTITUTE(TRIM(RTATimings[[#This Row],[Dep Txt]]), ": ",":"), "a.m", "AM",1), "p.m", "PM"),"  AM"," AM"),"  PM", " PM"), 9,100,"")</f>
        <v/>
      </c>
      <c r="I2915" s="195" t="e">
        <f>TIMEVALUE(RTATimings[[#This Row],[Dep Tm Txt]])</f>
        <v>#VALUE!</v>
      </c>
      <c r="N29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16" spans="1:14" x14ac:dyDescent="0.35">
      <c r="A2916" s="113"/>
      <c r="B2916" s="119"/>
      <c r="C2916" s="119"/>
      <c r="D2916" s="185" t="e">
        <f>IF(ISBLANK(RTATimings[[#This Row],[Vehicle No.]]), VLOOKUP(RTATimings[[#This Row],[Rotation Group]], Table9[#All], 4, FALSE), VLOOKUP(RTATimings[[#This Row],[Vehicle No.]], VehLicense,2,FALSE))</f>
        <v>#N/A</v>
      </c>
      <c r="E2916" s="126"/>
      <c r="F2916" s="185" t="e">
        <f>VLOOKUP(RTATimings[[#This Row],[Route Code]], TrueRouteCodes[], 2, FALSE)</f>
        <v>#N/A</v>
      </c>
      <c r="H2916" s="194" t="str">
        <f>REPLACE(SUBSTITUTE(SUBSTITUTE(SUBSTITUTE(SUBSTITUTE(SUBSTITUTE(TRIM(RTATimings[[#This Row],[Dep Txt]]), ": ",":"), "a.m", "AM",1), "p.m", "PM"),"  AM"," AM"),"  PM", " PM"), 9,100,"")</f>
        <v/>
      </c>
      <c r="I2916" s="195" t="e">
        <f>TIMEVALUE(RTATimings[[#This Row],[Dep Tm Txt]])</f>
        <v>#VALUE!</v>
      </c>
      <c r="N29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17" spans="1:14" x14ac:dyDescent="0.35">
      <c r="A2917" s="113"/>
      <c r="B2917" s="119"/>
      <c r="C2917" s="119"/>
      <c r="D2917" s="185" t="e">
        <f>IF(ISBLANK(RTATimings[[#This Row],[Vehicle No.]]), VLOOKUP(RTATimings[[#This Row],[Rotation Group]], Table9[#All], 4, FALSE), VLOOKUP(RTATimings[[#This Row],[Vehicle No.]], VehLicense,2,FALSE))</f>
        <v>#N/A</v>
      </c>
      <c r="E2917" s="126"/>
      <c r="F2917" s="185" t="e">
        <f>VLOOKUP(RTATimings[[#This Row],[Route Code]], TrueRouteCodes[], 2, FALSE)</f>
        <v>#N/A</v>
      </c>
      <c r="H2917" s="194" t="str">
        <f>REPLACE(SUBSTITUTE(SUBSTITUTE(SUBSTITUTE(SUBSTITUTE(SUBSTITUTE(TRIM(RTATimings[[#This Row],[Dep Txt]]), ": ",":"), "a.m", "AM",1), "p.m", "PM"),"  AM"," AM"),"  PM", " PM"), 9,100,"")</f>
        <v/>
      </c>
      <c r="I2917" s="195" t="e">
        <f>TIMEVALUE(RTATimings[[#This Row],[Dep Tm Txt]])</f>
        <v>#VALUE!</v>
      </c>
      <c r="N29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18" spans="1:14" x14ac:dyDescent="0.35">
      <c r="A2918" s="113"/>
      <c r="B2918" s="119"/>
      <c r="C2918" s="119"/>
      <c r="D2918" s="185" t="e">
        <f>IF(ISBLANK(RTATimings[[#This Row],[Vehicle No.]]), VLOOKUP(RTATimings[[#This Row],[Rotation Group]], Table9[#All], 4, FALSE), VLOOKUP(RTATimings[[#This Row],[Vehicle No.]], VehLicense,2,FALSE))</f>
        <v>#N/A</v>
      </c>
      <c r="E2918" s="126"/>
      <c r="F2918" s="185" t="e">
        <f>VLOOKUP(RTATimings[[#This Row],[Route Code]], TrueRouteCodes[], 2, FALSE)</f>
        <v>#N/A</v>
      </c>
      <c r="H2918" s="194" t="str">
        <f>REPLACE(SUBSTITUTE(SUBSTITUTE(SUBSTITUTE(SUBSTITUTE(SUBSTITUTE(TRIM(RTATimings[[#This Row],[Dep Txt]]), ": ",":"), "a.m", "AM",1), "p.m", "PM"),"  AM"," AM"),"  PM", " PM"), 9,100,"")</f>
        <v/>
      </c>
      <c r="I2918" s="195" t="e">
        <f>TIMEVALUE(RTATimings[[#This Row],[Dep Tm Txt]])</f>
        <v>#VALUE!</v>
      </c>
      <c r="N29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19" spans="1:14" x14ac:dyDescent="0.35">
      <c r="A2919" s="113"/>
      <c r="B2919" s="119"/>
      <c r="C2919" s="119"/>
      <c r="D2919" s="185" t="e">
        <f>IF(ISBLANK(RTATimings[[#This Row],[Vehicle No.]]), VLOOKUP(RTATimings[[#This Row],[Rotation Group]], Table9[#All], 4, FALSE), VLOOKUP(RTATimings[[#This Row],[Vehicle No.]], VehLicense,2,FALSE))</f>
        <v>#N/A</v>
      </c>
      <c r="E2919" s="126"/>
      <c r="F2919" s="185" t="e">
        <f>VLOOKUP(RTATimings[[#This Row],[Route Code]], TrueRouteCodes[], 2, FALSE)</f>
        <v>#N/A</v>
      </c>
      <c r="H2919" s="194" t="str">
        <f>REPLACE(SUBSTITUTE(SUBSTITUTE(SUBSTITUTE(SUBSTITUTE(SUBSTITUTE(TRIM(RTATimings[[#This Row],[Dep Txt]]), ": ",":"), "a.m", "AM",1), "p.m", "PM"),"  AM"," AM"),"  PM", " PM"), 9,100,"")</f>
        <v/>
      </c>
      <c r="I2919" s="195" t="e">
        <f>TIMEVALUE(RTATimings[[#This Row],[Dep Tm Txt]])</f>
        <v>#VALUE!</v>
      </c>
      <c r="N29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20" spans="1:14" x14ac:dyDescent="0.35">
      <c r="A2920" s="113"/>
      <c r="B2920" s="119"/>
      <c r="C2920" s="119"/>
      <c r="D2920" s="185" t="e">
        <f>IF(ISBLANK(RTATimings[[#This Row],[Vehicle No.]]), VLOOKUP(RTATimings[[#This Row],[Rotation Group]], Table9[#All], 4, FALSE), VLOOKUP(RTATimings[[#This Row],[Vehicle No.]], VehLicense,2,FALSE))</f>
        <v>#N/A</v>
      </c>
      <c r="E2920" s="126"/>
      <c r="F2920" s="185" t="e">
        <f>VLOOKUP(RTATimings[[#This Row],[Route Code]], TrueRouteCodes[], 2, FALSE)</f>
        <v>#N/A</v>
      </c>
      <c r="H2920" s="194" t="str">
        <f>REPLACE(SUBSTITUTE(SUBSTITUTE(SUBSTITUTE(SUBSTITUTE(SUBSTITUTE(TRIM(RTATimings[[#This Row],[Dep Txt]]), ": ",":"), "a.m", "AM",1), "p.m", "PM"),"  AM"," AM"),"  PM", " PM"), 9,100,"")</f>
        <v/>
      </c>
      <c r="I2920" s="195" t="e">
        <f>TIMEVALUE(RTATimings[[#This Row],[Dep Tm Txt]])</f>
        <v>#VALUE!</v>
      </c>
      <c r="N29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21" spans="1:14" x14ac:dyDescent="0.35">
      <c r="A2921" s="113"/>
      <c r="B2921" s="119"/>
      <c r="C2921" s="119"/>
      <c r="D2921" s="185" t="e">
        <f>IF(ISBLANK(RTATimings[[#This Row],[Vehicle No.]]), VLOOKUP(RTATimings[[#This Row],[Rotation Group]], Table9[#All], 4, FALSE), VLOOKUP(RTATimings[[#This Row],[Vehicle No.]], VehLicense,2,FALSE))</f>
        <v>#N/A</v>
      </c>
      <c r="E2921" s="126"/>
      <c r="F2921" s="185" t="e">
        <f>VLOOKUP(RTATimings[[#This Row],[Route Code]], TrueRouteCodes[], 2, FALSE)</f>
        <v>#N/A</v>
      </c>
      <c r="H2921" s="194" t="str">
        <f>REPLACE(SUBSTITUTE(SUBSTITUTE(SUBSTITUTE(SUBSTITUTE(SUBSTITUTE(TRIM(RTATimings[[#This Row],[Dep Txt]]), ": ",":"), "a.m", "AM",1), "p.m", "PM"),"  AM"," AM"),"  PM", " PM"), 9,100,"")</f>
        <v/>
      </c>
      <c r="I2921" s="195" t="e">
        <f>TIMEVALUE(RTATimings[[#This Row],[Dep Tm Txt]])</f>
        <v>#VALUE!</v>
      </c>
      <c r="N29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22" spans="1:14" x14ac:dyDescent="0.35">
      <c r="A2922" s="113"/>
      <c r="B2922" s="119"/>
      <c r="C2922" s="119"/>
      <c r="D2922" s="185" t="e">
        <f>IF(ISBLANK(RTATimings[[#This Row],[Vehicle No.]]), VLOOKUP(RTATimings[[#This Row],[Rotation Group]], Table9[#All], 4, FALSE), VLOOKUP(RTATimings[[#This Row],[Vehicle No.]], VehLicense,2,FALSE))</f>
        <v>#N/A</v>
      </c>
      <c r="E2922" s="126"/>
      <c r="F2922" s="185" t="e">
        <f>VLOOKUP(RTATimings[[#This Row],[Route Code]], TrueRouteCodes[], 2, FALSE)</f>
        <v>#N/A</v>
      </c>
      <c r="H2922" s="194" t="str">
        <f>REPLACE(SUBSTITUTE(SUBSTITUTE(SUBSTITUTE(SUBSTITUTE(SUBSTITUTE(TRIM(RTATimings[[#This Row],[Dep Txt]]), ": ",":"), "a.m", "AM",1), "p.m", "PM"),"  AM"," AM"),"  PM", " PM"), 9,100,"")</f>
        <v/>
      </c>
      <c r="I2922" s="195" t="e">
        <f>TIMEVALUE(RTATimings[[#This Row],[Dep Tm Txt]])</f>
        <v>#VALUE!</v>
      </c>
      <c r="N29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23" spans="1:14" x14ac:dyDescent="0.35">
      <c r="A2923" s="113"/>
      <c r="B2923" s="119"/>
      <c r="C2923" s="119"/>
      <c r="D2923" s="185" t="e">
        <f>IF(ISBLANK(RTATimings[[#This Row],[Vehicle No.]]), VLOOKUP(RTATimings[[#This Row],[Rotation Group]], Table9[#All], 4, FALSE), VLOOKUP(RTATimings[[#This Row],[Vehicle No.]], VehLicense,2,FALSE))</f>
        <v>#N/A</v>
      </c>
      <c r="E2923" s="126"/>
      <c r="F2923" s="185" t="e">
        <f>VLOOKUP(RTATimings[[#This Row],[Route Code]], TrueRouteCodes[], 2, FALSE)</f>
        <v>#N/A</v>
      </c>
      <c r="H2923" s="194" t="str">
        <f>REPLACE(SUBSTITUTE(SUBSTITUTE(SUBSTITUTE(SUBSTITUTE(SUBSTITUTE(TRIM(RTATimings[[#This Row],[Dep Txt]]), ": ",":"), "a.m", "AM",1), "p.m", "PM"),"  AM"," AM"),"  PM", " PM"), 9,100,"")</f>
        <v/>
      </c>
      <c r="I2923" s="195" t="e">
        <f>TIMEVALUE(RTATimings[[#This Row],[Dep Tm Txt]])</f>
        <v>#VALUE!</v>
      </c>
      <c r="N29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24" spans="1:14" x14ac:dyDescent="0.35">
      <c r="A2924" s="113"/>
      <c r="B2924" s="119"/>
      <c r="C2924" s="119"/>
      <c r="D2924" s="185" t="e">
        <f>IF(ISBLANK(RTATimings[[#This Row],[Vehicle No.]]), VLOOKUP(RTATimings[[#This Row],[Rotation Group]], Table9[#All], 4, FALSE), VLOOKUP(RTATimings[[#This Row],[Vehicle No.]], VehLicense,2,FALSE))</f>
        <v>#N/A</v>
      </c>
      <c r="E2924" s="126"/>
      <c r="F2924" s="185" t="e">
        <f>VLOOKUP(RTATimings[[#This Row],[Route Code]], TrueRouteCodes[], 2, FALSE)</f>
        <v>#N/A</v>
      </c>
      <c r="H2924" s="194" t="str">
        <f>REPLACE(SUBSTITUTE(SUBSTITUTE(SUBSTITUTE(SUBSTITUTE(SUBSTITUTE(TRIM(RTATimings[[#This Row],[Dep Txt]]), ": ",":"), "a.m", "AM",1), "p.m", "PM"),"  AM"," AM"),"  PM", " PM"), 9,100,"")</f>
        <v/>
      </c>
      <c r="I2924" s="195" t="e">
        <f>TIMEVALUE(RTATimings[[#This Row],[Dep Tm Txt]])</f>
        <v>#VALUE!</v>
      </c>
      <c r="N29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25" spans="1:14" x14ac:dyDescent="0.35">
      <c r="A2925" s="113"/>
      <c r="B2925" s="119"/>
      <c r="C2925" s="119"/>
      <c r="D2925" s="185" t="e">
        <f>IF(ISBLANK(RTATimings[[#This Row],[Vehicle No.]]), VLOOKUP(RTATimings[[#This Row],[Rotation Group]], Table9[#All], 4, FALSE), VLOOKUP(RTATimings[[#This Row],[Vehicle No.]], VehLicense,2,FALSE))</f>
        <v>#N/A</v>
      </c>
      <c r="E2925" s="126"/>
      <c r="F2925" s="185" t="e">
        <f>VLOOKUP(RTATimings[[#This Row],[Route Code]], TrueRouteCodes[], 2, FALSE)</f>
        <v>#N/A</v>
      </c>
      <c r="H2925" s="194" t="str">
        <f>REPLACE(SUBSTITUTE(SUBSTITUTE(SUBSTITUTE(SUBSTITUTE(SUBSTITUTE(TRIM(RTATimings[[#This Row],[Dep Txt]]), ": ",":"), "a.m", "AM",1), "p.m", "PM"),"  AM"," AM"),"  PM", " PM"), 9,100,"")</f>
        <v/>
      </c>
      <c r="I2925" s="195" t="e">
        <f>TIMEVALUE(RTATimings[[#This Row],[Dep Tm Txt]])</f>
        <v>#VALUE!</v>
      </c>
      <c r="N29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26" spans="1:14" x14ac:dyDescent="0.35">
      <c r="A2926" s="113"/>
      <c r="B2926" s="119"/>
      <c r="C2926" s="119"/>
      <c r="D2926" s="185" t="e">
        <f>IF(ISBLANK(RTATimings[[#This Row],[Vehicle No.]]), VLOOKUP(RTATimings[[#This Row],[Rotation Group]], Table9[#All], 4, FALSE), VLOOKUP(RTATimings[[#This Row],[Vehicle No.]], VehLicense,2,FALSE))</f>
        <v>#N/A</v>
      </c>
      <c r="E2926" s="126"/>
      <c r="F2926" s="185" t="e">
        <f>VLOOKUP(RTATimings[[#This Row],[Route Code]], TrueRouteCodes[], 2, FALSE)</f>
        <v>#N/A</v>
      </c>
      <c r="H2926" s="194" t="str">
        <f>REPLACE(SUBSTITUTE(SUBSTITUTE(SUBSTITUTE(SUBSTITUTE(SUBSTITUTE(TRIM(RTATimings[[#This Row],[Dep Txt]]), ": ",":"), "a.m", "AM",1), "p.m", "PM"),"  AM"," AM"),"  PM", " PM"), 9,100,"")</f>
        <v/>
      </c>
      <c r="I2926" s="195" t="e">
        <f>TIMEVALUE(RTATimings[[#This Row],[Dep Tm Txt]])</f>
        <v>#VALUE!</v>
      </c>
      <c r="N29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27" spans="1:14" x14ac:dyDescent="0.35">
      <c r="A2927" s="113"/>
      <c r="B2927" s="119"/>
      <c r="C2927" s="119"/>
      <c r="D2927" s="185" t="e">
        <f>IF(ISBLANK(RTATimings[[#This Row],[Vehicle No.]]), VLOOKUP(RTATimings[[#This Row],[Rotation Group]], Table9[#All], 4, FALSE), VLOOKUP(RTATimings[[#This Row],[Vehicle No.]], VehLicense,2,FALSE))</f>
        <v>#N/A</v>
      </c>
      <c r="E2927" s="126"/>
      <c r="F2927" s="185" t="e">
        <f>VLOOKUP(RTATimings[[#This Row],[Route Code]], TrueRouteCodes[], 2, FALSE)</f>
        <v>#N/A</v>
      </c>
      <c r="H2927" s="194" t="str">
        <f>REPLACE(SUBSTITUTE(SUBSTITUTE(SUBSTITUTE(SUBSTITUTE(SUBSTITUTE(TRIM(RTATimings[[#This Row],[Dep Txt]]), ": ",":"), "a.m", "AM",1), "p.m", "PM"),"  AM"," AM"),"  PM", " PM"), 9,100,"")</f>
        <v/>
      </c>
      <c r="I2927" s="195" t="e">
        <f>TIMEVALUE(RTATimings[[#This Row],[Dep Tm Txt]])</f>
        <v>#VALUE!</v>
      </c>
      <c r="N29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28" spans="1:14" x14ac:dyDescent="0.35">
      <c r="A2928" s="113"/>
      <c r="B2928" s="119"/>
      <c r="C2928" s="119"/>
      <c r="D2928" s="185" t="e">
        <f>IF(ISBLANK(RTATimings[[#This Row],[Vehicle No.]]), VLOOKUP(RTATimings[[#This Row],[Rotation Group]], Table9[#All], 4, FALSE), VLOOKUP(RTATimings[[#This Row],[Vehicle No.]], VehLicense,2,FALSE))</f>
        <v>#N/A</v>
      </c>
      <c r="E2928" s="126"/>
      <c r="F2928" s="185" t="e">
        <f>VLOOKUP(RTATimings[[#This Row],[Route Code]], TrueRouteCodes[], 2, FALSE)</f>
        <v>#N/A</v>
      </c>
      <c r="H2928" s="194" t="str">
        <f>REPLACE(SUBSTITUTE(SUBSTITUTE(SUBSTITUTE(SUBSTITUTE(SUBSTITUTE(TRIM(RTATimings[[#This Row],[Dep Txt]]), ": ",":"), "a.m", "AM",1), "p.m", "PM"),"  AM"," AM"),"  PM", " PM"), 9,100,"")</f>
        <v/>
      </c>
      <c r="I2928" s="195" t="e">
        <f>TIMEVALUE(RTATimings[[#This Row],[Dep Tm Txt]])</f>
        <v>#VALUE!</v>
      </c>
      <c r="N29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29" spans="1:14" x14ac:dyDescent="0.35">
      <c r="A2929" s="113"/>
      <c r="B2929" s="119"/>
      <c r="C2929" s="119"/>
      <c r="D2929" s="185" t="e">
        <f>IF(ISBLANK(RTATimings[[#This Row],[Vehicle No.]]), VLOOKUP(RTATimings[[#This Row],[Rotation Group]], Table9[#All], 4, FALSE), VLOOKUP(RTATimings[[#This Row],[Vehicle No.]], VehLicense,2,FALSE))</f>
        <v>#N/A</v>
      </c>
      <c r="E2929" s="126"/>
      <c r="F2929" s="185" t="e">
        <f>VLOOKUP(RTATimings[[#This Row],[Route Code]], TrueRouteCodes[], 2, FALSE)</f>
        <v>#N/A</v>
      </c>
      <c r="H2929" s="194" t="str">
        <f>REPLACE(SUBSTITUTE(SUBSTITUTE(SUBSTITUTE(SUBSTITUTE(SUBSTITUTE(TRIM(RTATimings[[#This Row],[Dep Txt]]), ": ",":"), "a.m", "AM",1), "p.m", "PM"),"  AM"," AM"),"  PM", " PM"), 9,100,"")</f>
        <v/>
      </c>
      <c r="I2929" s="195" t="e">
        <f>TIMEVALUE(RTATimings[[#This Row],[Dep Tm Txt]])</f>
        <v>#VALUE!</v>
      </c>
      <c r="N29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30" spans="1:14" x14ac:dyDescent="0.35">
      <c r="A2930" s="113"/>
      <c r="B2930" s="119"/>
      <c r="C2930" s="119"/>
      <c r="D2930" s="185" t="e">
        <f>IF(ISBLANK(RTATimings[[#This Row],[Vehicle No.]]), VLOOKUP(RTATimings[[#This Row],[Rotation Group]], Table9[#All], 4, FALSE), VLOOKUP(RTATimings[[#This Row],[Vehicle No.]], VehLicense,2,FALSE))</f>
        <v>#N/A</v>
      </c>
      <c r="E2930" s="126"/>
      <c r="F2930" s="185" t="e">
        <f>VLOOKUP(RTATimings[[#This Row],[Route Code]], TrueRouteCodes[], 2, FALSE)</f>
        <v>#N/A</v>
      </c>
      <c r="H2930" s="194" t="str">
        <f>REPLACE(SUBSTITUTE(SUBSTITUTE(SUBSTITUTE(SUBSTITUTE(SUBSTITUTE(TRIM(RTATimings[[#This Row],[Dep Txt]]), ": ",":"), "a.m", "AM",1), "p.m", "PM"),"  AM"," AM"),"  PM", " PM"), 9,100,"")</f>
        <v/>
      </c>
      <c r="I2930" s="195" t="e">
        <f>TIMEVALUE(RTATimings[[#This Row],[Dep Tm Txt]])</f>
        <v>#VALUE!</v>
      </c>
      <c r="N29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31" spans="1:14" x14ac:dyDescent="0.35">
      <c r="A2931" s="113"/>
      <c r="B2931" s="119"/>
      <c r="C2931" s="119"/>
      <c r="D2931" s="185" t="e">
        <f>IF(ISBLANK(RTATimings[[#This Row],[Vehicle No.]]), VLOOKUP(RTATimings[[#This Row],[Rotation Group]], Table9[#All], 4, FALSE), VLOOKUP(RTATimings[[#This Row],[Vehicle No.]], VehLicense,2,FALSE))</f>
        <v>#N/A</v>
      </c>
      <c r="E2931" s="126"/>
      <c r="F2931" s="185" t="e">
        <f>VLOOKUP(RTATimings[[#This Row],[Route Code]], TrueRouteCodes[], 2, FALSE)</f>
        <v>#N/A</v>
      </c>
      <c r="H2931" s="194" t="str">
        <f>REPLACE(SUBSTITUTE(SUBSTITUTE(SUBSTITUTE(SUBSTITUTE(SUBSTITUTE(TRIM(RTATimings[[#This Row],[Dep Txt]]), ": ",":"), "a.m", "AM",1), "p.m", "PM"),"  AM"," AM"),"  PM", " PM"), 9,100,"")</f>
        <v/>
      </c>
      <c r="I2931" s="195" t="e">
        <f>TIMEVALUE(RTATimings[[#This Row],[Dep Tm Txt]])</f>
        <v>#VALUE!</v>
      </c>
      <c r="N29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32" spans="1:14" x14ac:dyDescent="0.35">
      <c r="A2932" s="113"/>
      <c r="B2932" s="119"/>
      <c r="C2932" s="119"/>
      <c r="D2932" s="185" t="e">
        <f>IF(ISBLANK(RTATimings[[#This Row],[Vehicle No.]]), VLOOKUP(RTATimings[[#This Row],[Rotation Group]], Table9[#All], 4, FALSE), VLOOKUP(RTATimings[[#This Row],[Vehicle No.]], VehLicense,2,FALSE))</f>
        <v>#N/A</v>
      </c>
      <c r="E2932" s="126"/>
      <c r="F2932" s="185" t="e">
        <f>VLOOKUP(RTATimings[[#This Row],[Route Code]], TrueRouteCodes[], 2, FALSE)</f>
        <v>#N/A</v>
      </c>
      <c r="H2932" s="194" t="str">
        <f>REPLACE(SUBSTITUTE(SUBSTITUTE(SUBSTITUTE(SUBSTITUTE(SUBSTITUTE(TRIM(RTATimings[[#This Row],[Dep Txt]]), ": ",":"), "a.m", "AM",1), "p.m", "PM"),"  AM"," AM"),"  PM", " PM"), 9,100,"")</f>
        <v/>
      </c>
      <c r="I2932" s="195" t="e">
        <f>TIMEVALUE(RTATimings[[#This Row],[Dep Tm Txt]])</f>
        <v>#VALUE!</v>
      </c>
      <c r="N29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33" spans="1:14" x14ac:dyDescent="0.35">
      <c r="A2933" s="113"/>
      <c r="B2933" s="119"/>
      <c r="C2933" s="119"/>
      <c r="D2933" s="185" t="e">
        <f>IF(ISBLANK(RTATimings[[#This Row],[Vehicle No.]]), VLOOKUP(RTATimings[[#This Row],[Rotation Group]], Table9[#All], 4, FALSE), VLOOKUP(RTATimings[[#This Row],[Vehicle No.]], VehLicense,2,FALSE))</f>
        <v>#N/A</v>
      </c>
      <c r="E2933" s="126"/>
      <c r="F2933" s="185" t="e">
        <f>VLOOKUP(RTATimings[[#This Row],[Route Code]], TrueRouteCodes[], 2, FALSE)</f>
        <v>#N/A</v>
      </c>
      <c r="H2933" s="194" t="str">
        <f>REPLACE(SUBSTITUTE(SUBSTITUTE(SUBSTITUTE(SUBSTITUTE(SUBSTITUTE(TRIM(RTATimings[[#This Row],[Dep Txt]]), ": ",":"), "a.m", "AM",1), "p.m", "PM"),"  AM"," AM"),"  PM", " PM"), 9,100,"")</f>
        <v/>
      </c>
      <c r="I2933" s="195" t="e">
        <f>TIMEVALUE(RTATimings[[#This Row],[Dep Tm Txt]])</f>
        <v>#VALUE!</v>
      </c>
      <c r="N29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34" spans="1:14" x14ac:dyDescent="0.35">
      <c r="A2934" s="113"/>
      <c r="B2934" s="119"/>
      <c r="C2934" s="119"/>
      <c r="D2934" s="185" t="e">
        <f>IF(ISBLANK(RTATimings[[#This Row],[Vehicle No.]]), VLOOKUP(RTATimings[[#This Row],[Rotation Group]], Table9[#All], 4, FALSE), VLOOKUP(RTATimings[[#This Row],[Vehicle No.]], VehLicense,2,FALSE))</f>
        <v>#N/A</v>
      </c>
      <c r="E2934" s="126"/>
      <c r="F2934" s="185" t="e">
        <f>VLOOKUP(RTATimings[[#This Row],[Route Code]], TrueRouteCodes[], 2, FALSE)</f>
        <v>#N/A</v>
      </c>
      <c r="H2934" s="194" t="str">
        <f>REPLACE(SUBSTITUTE(SUBSTITUTE(SUBSTITUTE(SUBSTITUTE(SUBSTITUTE(TRIM(RTATimings[[#This Row],[Dep Txt]]), ": ",":"), "a.m", "AM",1), "p.m", "PM"),"  AM"," AM"),"  PM", " PM"), 9,100,"")</f>
        <v/>
      </c>
      <c r="I2934" s="195" t="e">
        <f>TIMEVALUE(RTATimings[[#This Row],[Dep Tm Txt]])</f>
        <v>#VALUE!</v>
      </c>
      <c r="N29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35" spans="1:14" x14ac:dyDescent="0.35">
      <c r="A2935" s="113"/>
      <c r="B2935" s="119"/>
      <c r="C2935" s="119"/>
      <c r="D2935" s="185" t="e">
        <f>IF(ISBLANK(RTATimings[[#This Row],[Vehicle No.]]), VLOOKUP(RTATimings[[#This Row],[Rotation Group]], Table9[#All], 4, FALSE), VLOOKUP(RTATimings[[#This Row],[Vehicle No.]], VehLicense,2,FALSE))</f>
        <v>#N/A</v>
      </c>
      <c r="E2935" s="126"/>
      <c r="F2935" s="185" t="e">
        <f>VLOOKUP(RTATimings[[#This Row],[Route Code]], TrueRouteCodes[], 2, FALSE)</f>
        <v>#N/A</v>
      </c>
      <c r="H2935" s="194" t="str">
        <f>REPLACE(SUBSTITUTE(SUBSTITUTE(SUBSTITUTE(SUBSTITUTE(SUBSTITUTE(TRIM(RTATimings[[#This Row],[Dep Txt]]), ": ",":"), "a.m", "AM",1), "p.m", "PM"),"  AM"," AM"),"  PM", " PM"), 9,100,"")</f>
        <v/>
      </c>
      <c r="I2935" s="195" t="e">
        <f>TIMEVALUE(RTATimings[[#This Row],[Dep Tm Txt]])</f>
        <v>#VALUE!</v>
      </c>
      <c r="N29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36" spans="1:14" x14ac:dyDescent="0.35">
      <c r="A2936" s="113"/>
      <c r="B2936" s="119"/>
      <c r="C2936" s="119"/>
      <c r="D2936" s="185" t="e">
        <f>IF(ISBLANK(RTATimings[[#This Row],[Vehicle No.]]), VLOOKUP(RTATimings[[#This Row],[Rotation Group]], Table9[#All], 4, FALSE), VLOOKUP(RTATimings[[#This Row],[Vehicle No.]], VehLicense,2,FALSE))</f>
        <v>#N/A</v>
      </c>
      <c r="E2936" s="126"/>
      <c r="F2936" s="185" t="e">
        <f>VLOOKUP(RTATimings[[#This Row],[Route Code]], TrueRouteCodes[], 2, FALSE)</f>
        <v>#N/A</v>
      </c>
      <c r="H2936" s="194" t="str">
        <f>REPLACE(SUBSTITUTE(SUBSTITUTE(SUBSTITUTE(SUBSTITUTE(SUBSTITUTE(TRIM(RTATimings[[#This Row],[Dep Txt]]), ": ",":"), "a.m", "AM",1), "p.m", "PM"),"  AM"," AM"),"  PM", " PM"), 9,100,"")</f>
        <v/>
      </c>
      <c r="I2936" s="195" t="e">
        <f>TIMEVALUE(RTATimings[[#This Row],[Dep Tm Txt]])</f>
        <v>#VALUE!</v>
      </c>
      <c r="N29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37" spans="1:14" x14ac:dyDescent="0.35">
      <c r="A2937" s="113"/>
      <c r="B2937" s="119"/>
      <c r="C2937" s="119"/>
      <c r="D2937" s="185" t="e">
        <f>IF(ISBLANK(RTATimings[[#This Row],[Vehicle No.]]), VLOOKUP(RTATimings[[#This Row],[Rotation Group]], Table9[#All], 4, FALSE), VLOOKUP(RTATimings[[#This Row],[Vehicle No.]], VehLicense,2,FALSE))</f>
        <v>#N/A</v>
      </c>
      <c r="E2937" s="126"/>
      <c r="F2937" s="185" t="e">
        <f>VLOOKUP(RTATimings[[#This Row],[Route Code]], TrueRouteCodes[], 2, FALSE)</f>
        <v>#N/A</v>
      </c>
      <c r="H2937" s="194" t="str">
        <f>REPLACE(SUBSTITUTE(SUBSTITUTE(SUBSTITUTE(SUBSTITUTE(SUBSTITUTE(TRIM(RTATimings[[#This Row],[Dep Txt]]), ": ",":"), "a.m", "AM",1), "p.m", "PM"),"  AM"," AM"),"  PM", " PM"), 9,100,"")</f>
        <v/>
      </c>
      <c r="I2937" s="195" t="e">
        <f>TIMEVALUE(RTATimings[[#This Row],[Dep Tm Txt]])</f>
        <v>#VALUE!</v>
      </c>
      <c r="N29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38" spans="1:14" x14ac:dyDescent="0.35">
      <c r="A2938" s="113"/>
      <c r="B2938" s="119"/>
      <c r="C2938" s="119"/>
      <c r="D2938" s="185" t="e">
        <f>IF(ISBLANK(RTATimings[[#This Row],[Vehicle No.]]), VLOOKUP(RTATimings[[#This Row],[Rotation Group]], Table9[#All], 4, FALSE), VLOOKUP(RTATimings[[#This Row],[Vehicle No.]], VehLicense,2,FALSE))</f>
        <v>#N/A</v>
      </c>
      <c r="E2938" s="126"/>
      <c r="F2938" s="185" t="e">
        <f>VLOOKUP(RTATimings[[#This Row],[Route Code]], TrueRouteCodes[], 2, FALSE)</f>
        <v>#N/A</v>
      </c>
      <c r="H2938" s="194" t="str">
        <f>REPLACE(SUBSTITUTE(SUBSTITUTE(SUBSTITUTE(SUBSTITUTE(SUBSTITUTE(TRIM(RTATimings[[#This Row],[Dep Txt]]), ": ",":"), "a.m", "AM",1), "p.m", "PM"),"  AM"," AM"),"  PM", " PM"), 9,100,"")</f>
        <v/>
      </c>
      <c r="I2938" s="195" t="e">
        <f>TIMEVALUE(RTATimings[[#This Row],[Dep Tm Txt]])</f>
        <v>#VALUE!</v>
      </c>
      <c r="N29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39" spans="1:14" x14ac:dyDescent="0.35">
      <c r="A2939" s="113"/>
      <c r="B2939" s="119"/>
      <c r="C2939" s="119"/>
      <c r="D2939" s="185" t="e">
        <f>IF(ISBLANK(RTATimings[[#This Row],[Vehicle No.]]), VLOOKUP(RTATimings[[#This Row],[Rotation Group]], Table9[#All], 4, FALSE), VLOOKUP(RTATimings[[#This Row],[Vehicle No.]], VehLicense,2,FALSE))</f>
        <v>#N/A</v>
      </c>
      <c r="E2939" s="126"/>
      <c r="F2939" s="185" t="e">
        <f>VLOOKUP(RTATimings[[#This Row],[Route Code]], TrueRouteCodes[], 2, FALSE)</f>
        <v>#N/A</v>
      </c>
      <c r="H2939" s="194" t="str">
        <f>REPLACE(SUBSTITUTE(SUBSTITUTE(SUBSTITUTE(SUBSTITUTE(SUBSTITUTE(TRIM(RTATimings[[#This Row],[Dep Txt]]), ": ",":"), "a.m", "AM",1), "p.m", "PM"),"  AM"," AM"),"  PM", " PM"), 9,100,"")</f>
        <v/>
      </c>
      <c r="I2939" s="195" t="e">
        <f>TIMEVALUE(RTATimings[[#This Row],[Dep Tm Txt]])</f>
        <v>#VALUE!</v>
      </c>
      <c r="N29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40" spans="1:14" x14ac:dyDescent="0.35">
      <c r="A2940" s="113"/>
      <c r="B2940" s="119"/>
      <c r="C2940" s="119"/>
      <c r="D2940" s="185" t="e">
        <f>IF(ISBLANK(RTATimings[[#This Row],[Vehicle No.]]), VLOOKUP(RTATimings[[#This Row],[Rotation Group]], Table9[#All], 4, FALSE), VLOOKUP(RTATimings[[#This Row],[Vehicle No.]], VehLicense,2,FALSE))</f>
        <v>#N/A</v>
      </c>
      <c r="E2940" s="126"/>
      <c r="F2940" s="185" t="e">
        <f>VLOOKUP(RTATimings[[#This Row],[Route Code]], TrueRouteCodes[], 2, FALSE)</f>
        <v>#N/A</v>
      </c>
      <c r="H2940" s="194" t="str">
        <f>REPLACE(SUBSTITUTE(SUBSTITUTE(SUBSTITUTE(SUBSTITUTE(SUBSTITUTE(TRIM(RTATimings[[#This Row],[Dep Txt]]), ": ",":"), "a.m", "AM",1), "p.m", "PM"),"  AM"," AM"),"  PM", " PM"), 9,100,"")</f>
        <v/>
      </c>
      <c r="I2940" s="195" t="e">
        <f>TIMEVALUE(RTATimings[[#This Row],[Dep Tm Txt]])</f>
        <v>#VALUE!</v>
      </c>
      <c r="N29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41" spans="1:14" x14ac:dyDescent="0.35">
      <c r="A2941" s="113"/>
      <c r="B2941" s="119"/>
      <c r="C2941" s="119"/>
      <c r="D2941" s="185" t="e">
        <f>IF(ISBLANK(RTATimings[[#This Row],[Vehicle No.]]), VLOOKUP(RTATimings[[#This Row],[Rotation Group]], Table9[#All], 4, FALSE), VLOOKUP(RTATimings[[#This Row],[Vehicle No.]], VehLicense,2,FALSE))</f>
        <v>#N/A</v>
      </c>
      <c r="E2941" s="126"/>
      <c r="F2941" s="185" t="e">
        <f>VLOOKUP(RTATimings[[#This Row],[Route Code]], TrueRouteCodes[], 2, FALSE)</f>
        <v>#N/A</v>
      </c>
      <c r="H2941" s="194" t="str">
        <f>REPLACE(SUBSTITUTE(SUBSTITUTE(SUBSTITUTE(SUBSTITUTE(SUBSTITUTE(TRIM(RTATimings[[#This Row],[Dep Txt]]), ": ",":"), "a.m", "AM",1), "p.m", "PM"),"  AM"," AM"),"  PM", " PM"), 9,100,"")</f>
        <v/>
      </c>
      <c r="I2941" s="195" t="e">
        <f>TIMEVALUE(RTATimings[[#This Row],[Dep Tm Txt]])</f>
        <v>#VALUE!</v>
      </c>
      <c r="N29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42" spans="1:14" x14ac:dyDescent="0.35">
      <c r="A2942" s="113"/>
      <c r="B2942" s="119"/>
      <c r="C2942" s="119"/>
      <c r="D2942" s="185" t="e">
        <f>IF(ISBLANK(RTATimings[[#This Row],[Vehicle No.]]), VLOOKUP(RTATimings[[#This Row],[Rotation Group]], Table9[#All], 4, FALSE), VLOOKUP(RTATimings[[#This Row],[Vehicle No.]], VehLicense,2,FALSE))</f>
        <v>#N/A</v>
      </c>
      <c r="E2942" s="126"/>
      <c r="F2942" s="185" t="e">
        <f>VLOOKUP(RTATimings[[#This Row],[Route Code]], TrueRouteCodes[], 2, FALSE)</f>
        <v>#N/A</v>
      </c>
      <c r="H2942" s="194" t="str">
        <f>REPLACE(SUBSTITUTE(SUBSTITUTE(SUBSTITUTE(SUBSTITUTE(SUBSTITUTE(TRIM(RTATimings[[#This Row],[Dep Txt]]), ": ",":"), "a.m", "AM",1), "p.m", "PM"),"  AM"," AM"),"  PM", " PM"), 9,100,"")</f>
        <v/>
      </c>
      <c r="I2942" s="195" t="e">
        <f>TIMEVALUE(RTATimings[[#This Row],[Dep Tm Txt]])</f>
        <v>#VALUE!</v>
      </c>
      <c r="N29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43" spans="1:14" x14ac:dyDescent="0.35">
      <c r="A2943" s="113"/>
      <c r="B2943" s="119"/>
      <c r="C2943" s="119"/>
      <c r="D2943" s="185" t="e">
        <f>IF(ISBLANK(RTATimings[[#This Row],[Vehicle No.]]), VLOOKUP(RTATimings[[#This Row],[Rotation Group]], Table9[#All], 4, FALSE), VLOOKUP(RTATimings[[#This Row],[Vehicle No.]], VehLicense,2,FALSE))</f>
        <v>#N/A</v>
      </c>
      <c r="E2943" s="126"/>
      <c r="F2943" s="185" t="e">
        <f>VLOOKUP(RTATimings[[#This Row],[Route Code]], TrueRouteCodes[], 2, FALSE)</f>
        <v>#N/A</v>
      </c>
      <c r="H2943" s="194" t="str">
        <f>REPLACE(SUBSTITUTE(SUBSTITUTE(SUBSTITUTE(SUBSTITUTE(SUBSTITUTE(TRIM(RTATimings[[#This Row],[Dep Txt]]), ": ",":"), "a.m", "AM",1), "p.m", "PM"),"  AM"," AM"),"  PM", " PM"), 9,100,"")</f>
        <v/>
      </c>
      <c r="I2943" s="195" t="e">
        <f>TIMEVALUE(RTATimings[[#This Row],[Dep Tm Txt]])</f>
        <v>#VALUE!</v>
      </c>
      <c r="N29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44" spans="1:14" x14ac:dyDescent="0.35">
      <c r="A2944" s="113"/>
      <c r="B2944" s="119"/>
      <c r="C2944" s="119"/>
      <c r="D2944" s="185" t="e">
        <f>IF(ISBLANK(RTATimings[[#This Row],[Vehicle No.]]), VLOOKUP(RTATimings[[#This Row],[Rotation Group]], Table9[#All], 4, FALSE), VLOOKUP(RTATimings[[#This Row],[Vehicle No.]], VehLicense,2,FALSE))</f>
        <v>#N/A</v>
      </c>
      <c r="E2944" s="126"/>
      <c r="F2944" s="185" t="e">
        <f>VLOOKUP(RTATimings[[#This Row],[Route Code]], TrueRouteCodes[], 2, FALSE)</f>
        <v>#N/A</v>
      </c>
      <c r="H2944" s="194" t="str">
        <f>REPLACE(SUBSTITUTE(SUBSTITUTE(SUBSTITUTE(SUBSTITUTE(SUBSTITUTE(TRIM(RTATimings[[#This Row],[Dep Txt]]), ": ",":"), "a.m", "AM",1), "p.m", "PM"),"  AM"," AM"),"  PM", " PM"), 9,100,"")</f>
        <v/>
      </c>
      <c r="I2944" s="195" t="e">
        <f>TIMEVALUE(RTATimings[[#This Row],[Dep Tm Txt]])</f>
        <v>#VALUE!</v>
      </c>
      <c r="N29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45" spans="1:14" x14ac:dyDescent="0.35">
      <c r="A2945" s="113"/>
      <c r="B2945" s="119"/>
      <c r="C2945" s="119"/>
      <c r="D2945" s="185" t="e">
        <f>IF(ISBLANK(RTATimings[[#This Row],[Vehicle No.]]), VLOOKUP(RTATimings[[#This Row],[Rotation Group]], Table9[#All], 4, FALSE), VLOOKUP(RTATimings[[#This Row],[Vehicle No.]], VehLicense,2,FALSE))</f>
        <v>#N/A</v>
      </c>
      <c r="E2945" s="126"/>
      <c r="F2945" s="185" t="e">
        <f>VLOOKUP(RTATimings[[#This Row],[Route Code]], TrueRouteCodes[], 2, FALSE)</f>
        <v>#N/A</v>
      </c>
      <c r="H2945" s="194" t="str">
        <f>REPLACE(SUBSTITUTE(SUBSTITUTE(SUBSTITUTE(SUBSTITUTE(SUBSTITUTE(TRIM(RTATimings[[#This Row],[Dep Txt]]), ": ",":"), "a.m", "AM",1), "p.m", "PM"),"  AM"," AM"),"  PM", " PM"), 9,100,"")</f>
        <v/>
      </c>
      <c r="I2945" s="195" t="e">
        <f>TIMEVALUE(RTATimings[[#This Row],[Dep Tm Txt]])</f>
        <v>#VALUE!</v>
      </c>
      <c r="N29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46" spans="1:14" x14ac:dyDescent="0.35">
      <c r="A2946" s="113"/>
      <c r="B2946" s="119"/>
      <c r="C2946" s="119"/>
      <c r="D2946" s="185" t="e">
        <f>IF(ISBLANK(RTATimings[[#This Row],[Vehicle No.]]), VLOOKUP(RTATimings[[#This Row],[Rotation Group]], Table9[#All], 4, FALSE), VLOOKUP(RTATimings[[#This Row],[Vehicle No.]], VehLicense,2,FALSE))</f>
        <v>#N/A</v>
      </c>
      <c r="E2946" s="126"/>
      <c r="F2946" s="185" t="e">
        <f>VLOOKUP(RTATimings[[#This Row],[Route Code]], TrueRouteCodes[], 2, FALSE)</f>
        <v>#N/A</v>
      </c>
      <c r="H2946" s="194" t="str">
        <f>REPLACE(SUBSTITUTE(SUBSTITUTE(SUBSTITUTE(SUBSTITUTE(SUBSTITUTE(TRIM(RTATimings[[#This Row],[Dep Txt]]), ": ",":"), "a.m", "AM",1), "p.m", "PM"),"  AM"," AM"),"  PM", " PM"), 9,100,"")</f>
        <v/>
      </c>
      <c r="I2946" s="195" t="e">
        <f>TIMEVALUE(RTATimings[[#This Row],[Dep Tm Txt]])</f>
        <v>#VALUE!</v>
      </c>
      <c r="N29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47" spans="1:14" x14ac:dyDescent="0.35">
      <c r="A2947" s="113"/>
      <c r="B2947" s="119"/>
      <c r="C2947" s="119"/>
      <c r="D2947" s="185" t="e">
        <f>IF(ISBLANK(RTATimings[[#This Row],[Vehicle No.]]), VLOOKUP(RTATimings[[#This Row],[Rotation Group]], Table9[#All], 4, FALSE), VLOOKUP(RTATimings[[#This Row],[Vehicle No.]], VehLicense,2,FALSE))</f>
        <v>#N/A</v>
      </c>
      <c r="E2947" s="126"/>
      <c r="F2947" s="185" t="e">
        <f>VLOOKUP(RTATimings[[#This Row],[Route Code]], TrueRouteCodes[], 2, FALSE)</f>
        <v>#N/A</v>
      </c>
      <c r="H2947" s="194" t="str">
        <f>REPLACE(SUBSTITUTE(SUBSTITUTE(SUBSTITUTE(SUBSTITUTE(SUBSTITUTE(TRIM(RTATimings[[#This Row],[Dep Txt]]), ": ",":"), "a.m", "AM",1), "p.m", "PM"),"  AM"," AM"),"  PM", " PM"), 9,100,"")</f>
        <v/>
      </c>
      <c r="I2947" s="195" t="e">
        <f>TIMEVALUE(RTATimings[[#This Row],[Dep Tm Txt]])</f>
        <v>#VALUE!</v>
      </c>
      <c r="N29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48" spans="1:14" x14ac:dyDescent="0.35">
      <c r="A2948" s="113"/>
      <c r="B2948" s="119"/>
      <c r="C2948" s="119"/>
      <c r="D2948" s="185" t="e">
        <f>IF(ISBLANK(RTATimings[[#This Row],[Vehicle No.]]), VLOOKUP(RTATimings[[#This Row],[Rotation Group]], Table9[#All], 4, FALSE), VLOOKUP(RTATimings[[#This Row],[Vehicle No.]], VehLicense,2,FALSE))</f>
        <v>#N/A</v>
      </c>
      <c r="E2948" s="126"/>
      <c r="F2948" s="185" t="e">
        <f>VLOOKUP(RTATimings[[#This Row],[Route Code]], TrueRouteCodes[], 2, FALSE)</f>
        <v>#N/A</v>
      </c>
      <c r="H2948" s="194" t="str">
        <f>REPLACE(SUBSTITUTE(SUBSTITUTE(SUBSTITUTE(SUBSTITUTE(SUBSTITUTE(TRIM(RTATimings[[#This Row],[Dep Txt]]), ": ",":"), "a.m", "AM",1), "p.m", "PM"),"  AM"," AM"),"  PM", " PM"), 9,100,"")</f>
        <v/>
      </c>
      <c r="I2948" s="195" t="e">
        <f>TIMEVALUE(RTATimings[[#This Row],[Dep Tm Txt]])</f>
        <v>#VALUE!</v>
      </c>
      <c r="N29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49" spans="1:14" x14ac:dyDescent="0.35">
      <c r="A2949" s="113"/>
      <c r="B2949" s="119"/>
      <c r="C2949" s="119"/>
      <c r="D2949" s="185" t="e">
        <f>IF(ISBLANK(RTATimings[[#This Row],[Vehicle No.]]), VLOOKUP(RTATimings[[#This Row],[Rotation Group]], Table9[#All], 4, FALSE), VLOOKUP(RTATimings[[#This Row],[Vehicle No.]], VehLicense,2,FALSE))</f>
        <v>#N/A</v>
      </c>
      <c r="E2949" s="126"/>
      <c r="F2949" s="185" t="e">
        <f>VLOOKUP(RTATimings[[#This Row],[Route Code]], TrueRouteCodes[], 2, FALSE)</f>
        <v>#N/A</v>
      </c>
      <c r="H2949" s="194" t="str">
        <f>REPLACE(SUBSTITUTE(SUBSTITUTE(SUBSTITUTE(SUBSTITUTE(SUBSTITUTE(TRIM(RTATimings[[#This Row],[Dep Txt]]), ": ",":"), "a.m", "AM",1), "p.m", "PM"),"  AM"," AM"),"  PM", " PM"), 9,100,"")</f>
        <v/>
      </c>
      <c r="I2949" s="195" t="e">
        <f>TIMEVALUE(RTATimings[[#This Row],[Dep Tm Txt]])</f>
        <v>#VALUE!</v>
      </c>
      <c r="N29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50" spans="1:14" x14ac:dyDescent="0.35">
      <c r="A2950" s="113"/>
      <c r="B2950" s="119"/>
      <c r="C2950" s="119"/>
      <c r="D2950" s="185" t="e">
        <f>IF(ISBLANK(RTATimings[[#This Row],[Vehicle No.]]), VLOOKUP(RTATimings[[#This Row],[Rotation Group]], Table9[#All], 4, FALSE), VLOOKUP(RTATimings[[#This Row],[Vehicle No.]], VehLicense,2,FALSE))</f>
        <v>#N/A</v>
      </c>
      <c r="E2950" s="126"/>
      <c r="F2950" s="185" t="e">
        <f>VLOOKUP(RTATimings[[#This Row],[Route Code]], TrueRouteCodes[], 2, FALSE)</f>
        <v>#N/A</v>
      </c>
      <c r="H2950" s="194" t="str">
        <f>REPLACE(SUBSTITUTE(SUBSTITUTE(SUBSTITUTE(SUBSTITUTE(SUBSTITUTE(TRIM(RTATimings[[#This Row],[Dep Txt]]), ": ",":"), "a.m", "AM",1), "p.m", "PM"),"  AM"," AM"),"  PM", " PM"), 9,100,"")</f>
        <v/>
      </c>
      <c r="I2950" s="195" t="e">
        <f>TIMEVALUE(RTATimings[[#This Row],[Dep Tm Txt]])</f>
        <v>#VALUE!</v>
      </c>
      <c r="N29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51" spans="1:14" x14ac:dyDescent="0.35">
      <c r="A2951" s="113"/>
      <c r="B2951" s="119"/>
      <c r="C2951" s="119"/>
      <c r="D2951" s="185" t="e">
        <f>IF(ISBLANK(RTATimings[[#This Row],[Vehicle No.]]), VLOOKUP(RTATimings[[#This Row],[Rotation Group]], Table9[#All], 4, FALSE), VLOOKUP(RTATimings[[#This Row],[Vehicle No.]], VehLicense,2,FALSE))</f>
        <v>#N/A</v>
      </c>
      <c r="E2951" s="126"/>
      <c r="F2951" s="185" t="e">
        <f>VLOOKUP(RTATimings[[#This Row],[Route Code]], TrueRouteCodes[], 2, FALSE)</f>
        <v>#N/A</v>
      </c>
      <c r="H2951" s="194" t="str">
        <f>REPLACE(SUBSTITUTE(SUBSTITUTE(SUBSTITUTE(SUBSTITUTE(SUBSTITUTE(TRIM(RTATimings[[#This Row],[Dep Txt]]), ": ",":"), "a.m", "AM",1), "p.m", "PM"),"  AM"," AM"),"  PM", " PM"), 9,100,"")</f>
        <v/>
      </c>
      <c r="I2951" s="195" t="e">
        <f>TIMEVALUE(RTATimings[[#This Row],[Dep Tm Txt]])</f>
        <v>#VALUE!</v>
      </c>
      <c r="N29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52" spans="1:14" x14ac:dyDescent="0.35">
      <c r="A2952" s="113"/>
      <c r="B2952" s="119"/>
      <c r="C2952" s="119"/>
      <c r="D2952" s="185" t="e">
        <f>IF(ISBLANK(RTATimings[[#This Row],[Vehicle No.]]), VLOOKUP(RTATimings[[#This Row],[Rotation Group]], Table9[#All], 4, FALSE), VLOOKUP(RTATimings[[#This Row],[Vehicle No.]], VehLicense,2,FALSE))</f>
        <v>#N/A</v>
      </c>
      <c r="E2952" s="126"/>
      <c r="F2952" s="185" t="e">
        <f>VLOOKUP(RTATimings[[#This Row],[Route Code]], TrueRouteCodes[], 2, FALSE)</f>
        <v>#N/A</v>
      </c>
      <c r="H2952" s="194" t="str">
        <f>REPLACE(SUBSTITUTE(SUBSTITUTE(SUBSTITUTE(SUBSTITUTE(SUBSTITUTE(TRIM(RTATimings[[#This Row],[Dep Txt]]), ": ",":"), "a.m", "AM",1), "p.m", "PM"),"  AM"," AM"),"  PM", " PM"), 9,100,"")</f>
        <v/>
      </c>
      <c r="I2952" s="195" t="e">
        <f>TIMEVALUE(RTATimings[[#This Row],[Dep Tm Txt]])</f>
        <v>#VALUE!</v>
      </c>
      <c r="N29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53" spans="1:14" x14ac:dyDescent="0.35">
      <c r="A2953" s="113"/>
      <c r="B2953" s="119"/>
      <c r="C2953" s="119"/>
      <c r="D2953" s="185" t="e">
        <f>IF(ISBLANK(RTATimings[[#This Row],[Vehicle No.]]), VLOOKUP(RTATimings[[#This Row],[Rotation Group]], Table9[#All], 4, FALSE), VLOOKUP(RTATimings[[#This Row],[Vehicle No.]], VehLicense,2,FALSE))</f>
        <v>#N/A</v>
      </c>
      <c r="E2953" s="126"/>
      <c r="F2953" s="185" t="e">
        <f>VLOOKUP(RTATimings[[#This Row],[Route Code]], TrueRouteCodes[], 2, FALSE)</f>
        <v>#N/A</v>
      </c>
      <c r="H2953" s="194" t="str">
        <f>REPLACE(SUBSTITUTE(SUBSTITUTE(SUBSTITUTE(SUBSTITUTE(SUBSTITUTE(TRIM(RTATimings[[#This Row],[Dep Txt]]), ": ",":"), "a.m", "AM",1), "p.m", "PM"),"  AM"," AM"),"  PM", " PM"), 9,100,"")</f>
        <v/>
      </c>
      <c r="I2953" s="195" t="e">
        <f>TIMEVALUE(RTATimings[[#This Row],[Dep Tm Txt]])</f>
        <v>#VALUE!</v>
      </c>
      <c r="N29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54" spans="1:14" x14ac:dyDescent="0.35">
      <c r="A2954" s="113"/>
      <c r="B2954" s="119"/>
      <c r="C2954" s="119"/>
      <c r="D2954" s="185" t="e">
        <f>IF(ISBLANK(RTATimings[[#This Row],[Vehicle No.]]), VLOOKUP(RTATimings[[#This Row],[Rotation Group]], Table9[#All], 4, FALSE), VLOOKUP(RTATimings[[#This Row],[Vehicle No.]], VehLicense,2,FALSE))</f>
        <v>#N/A</v>
      </c>
      <c r="E2954" s="126"/>
      <c r="F2954" s="185" t="e">
        <f>VLOOKUP(RTATimings[[#This Row],[Route Code]], TrueRouteCodes[], 2, FALSE)</f>
        <v>#N/A</v>
      </c>
      <c r="H2954" s="194" t="str">
        <f>REPLACE(SUBSTITUTE(SUBSTITUTE(SUBSTITUTE(SUBSTITUTE(SUBSTITUTE(TRIM(RTATimings[[#This Row],[Dep Txt]]), ": ",":"), "a.m", "AM",1), "p.m", "PM"),"  AM"," AM"),"  PM", " PM"), 9,100,"")</f>
        <v/>
      </c>
      <c r="I2954" s="195" t="e">
        <f>TIMEVALUE(RTATimings[[#This Row],[Dep Tm Txt]])</f>
        <v>#VALUE!</v>
      </c>
      <c r="N29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55" spans="1:14" x14ac:dyDescent="0.35">
      <c r="A2955" s="113"/>
      <c r="B2955" s="119"/>
      <c r="C2955" s="119"/>
      <c r="D2955" s="185" t="e">
        <f>IF(ISBLANK(RTATimings[[#This Row],[Vehicle No.]]), VLOOKUP(RTATimings[[#This Row],[Rotation Group]], Table9[#All], 4, FALSE), VLOOKUP(RTATimings[[#This Row],[Vehicle No.]], VehLicense,2,FALSE))</f>
        <v>#N/A</v>
      </c>
      <c r="E2955" s="126"/>
      <c r="F2955" s="185" t="e">
        <f>VLOOKUP(RTATimings[[#This Row],[Route Code]], TrueRouteCodes[], 2, FALSE)</f>
        <v>#N/A</v>
      </c>
      <c r="H2955" s="194" t="str">
        <f>REPLACE(SUBSTITUTE(SUBSTITUTE(SUBSTITUTE(SUBSTITUTE(SUBSTITUTE(TRIM(RTATimings[[#This Row],[Dep Txt]]), ": ",":"), "a.m", "AM",1), "p.m", "PM"),"  AM"," AM"),"  PM", " PM"), 9,100,"")</f>
        <v/>
      </c>
      <c r="I2955" s="195" t="e">
        <f>TIMEVALUE(RTATimings[[#This Row],[Dep Tm Txt]])</f>
        <v>#VALUE!</v>
      </c>
      <c r="N29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56" spans="1:14" x14ac:dyDescent="0.35">
      <c r="A2956" s="113"/>
      <c r="B2956" s="119"/>
      <c r="C2956" s="119"/>
      <c r="D2956" s="185" t="e">
        <f>IF(ISBLANK(RTATimings[[#This Row],[Vehicle No.]]), VLOOKUP(RTATimings[[#This Row],[Rotation Group]], Table9[#All], 4, FALSE), VLOOKUP(RTATimings[[#This Row],[Vehicle No.]], VehLicense,2,FALSE))</f>
        <v>#N/A</v>
      </c>
      <c r="E2956" s="126"/>
      <c r="F2956" s="185" t="e">
        <f>VLOOKUP(RTATimings[[#This Row],[Route Code]], TrueRouteCodes[], 2, FALSE)</f>
        <v>#N/A</v>
      </c>
      <c r="H2956" s="194" t="str">
        <f>REPLACE(SUBSTITUTE(SUBSTITUTE(SUBSTITUTE(SUBSTITUTE(SUBSTITUTE(TRIM(RTATimings[[#This Row],[Dep Txt]]), ": ",":"), "a.m", "AM",1), "p.m", "PM"),"  AM"," AM"),"  PM", " PM"), 9,100,"")</f>
        <v/>
      </c>
      <c r="I2956" s="195" t="e">
        <f>TIMEVALUE(RTATimings[[#This Row],[Dep Tm Txt]])</f>
        <v>#VALUE!</v>
      </c>
      <c r="N29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57" spans="1:14" x14ac:dyDescent="0.35">
      <c r="A2957" s="113"/>
      <c r="B2957" s="119"/>
      <c r="C2957" s="119"/>
      <c r="D2957" s="185" t="e">
        <f>IF(ISBLANK(RTATimings[[#This Row],[Vehicle No.]]), VLOOKUP(RTATimings[[#This Row],[Rotation Group]], Table9[#All], 4, FALSE), VLOOKUP(RTATimings[[#This Row],[Vehicle No.]], VehLicense,2,FALSE))</f>
        <v>#N/A</v>
      </c>
      <c r="E2957" s="126"/>
      <c r="F2957" s="185" t="e">
        <f>VLOOKUP(RTATimings[[#This Row],[Route Code]], TrueRouteCodes[], 2, FALSE)</f>
        <v>#N/A</v>
      </c>
      <c r="H2957" s="194" t="str">
        <f>REPLACE(SUBSTITUTE(SUBSTITUTE(SUBSTITUTE(SUBSTITUTE(SUBSTITUTE(TRIM(RTATimings[[#This Row],[Dep Txt]]), ": ",":"), "a.m", "AM",1), "p.m", "PM"),"  AM"," AM"),"  PM", " PM"), 9,100,"")</f>
        <v/>
      </c>
      <c r="I2957" s="195" t="e">
        <f>TIMEVALUE(RTATimings[[#This Row],[Dep Tm Txt]])</f>
        <v>#VALUE!</v>
      </c>
      <c r="N29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58" spans="1:14" x14ac:dyDescent="0.35">
      <c r="A2958" s="113"/>
      <c r="B2958" s="119"/>
      <c r="C2958" s="119"/>
      <c r="D2958" s="185" t="e">
        <f>IF(ISBLANK(RTATimings[[#This Row],[Vehicle No.]]), VLOOKUP(RTATimings[[#This Row],[Rotation Group]], Table9[#All], 4, FALSE), VLOOKUP(RTATimings[[#This Row],[Vehicle No.]], VehLicense,2,FALSE))</f>
        <v>#N/A</v>
      </c>
      <c r="E2958" s="126"/>
      <c r="F2958" s="185" t="e">
        <f>VLOOKUP(RTATimings[[#This Row],[Route Code]], TrueRouteCodes[], 2, FALSE)</f>
        <v>#N/A</v>
      </c>
      <c r="H2958" s="194" t="str">
        <f>REPLACE(SUBSTITUTE(SUBSTITUTE(SUBSTITUTE(SUBSTITUTE(SUBSTITUTE(TRIM(RTATimings[[#This Row],[Dep Txt]]), ": ",":"), "a.m", "AM",1), "p.m", "PM"),"  AM"," AM"),"  PM", " PM"), 9,100,"")</f>
        <v/>
      </c>
      <c r="I2958" s="195" t="e">
        <f>TIMEVALUE(RTATimings[[#This Row],[Dep Tm Txt]])</f>
        <v>#VALUE!</v>
      </c>
      <c r="N29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59" spans="1:14" x14ac:dyDescent="0.35">
      <c r="A2959" s="113"/>
      <c r="B2959" s="119"/>
      <c r="C2959" s="119"/>
      <c r="D2959" s="185" t="e">
        <f>IF(ISBLANK(RTATimings[[#This Row],[Vehicle No.]]), VLOOKUP(RTATimings[[#This Row],[Rotation Group]], Table9[#All], 4, FALSE), VLOOKUP(RTATimings[[#This Row],[Vehicle No.]], VehLicense,2,FALSE))</f>
        <v>#N/A</v>
      </c>
      <c r="E2959" s="126"/>
      <c r="F2959" s="185" t="e">
        <f>VLOOKUP(RTATimings[[#This Row],[Route Code]], TrueRouteCodes[], 2, FALSE)</f>
        <v>#N/A</v>
      </c>
      <c r="H2959" s="194" t="str">
        <f>REPLACE(SUBSTITUTE(SUBSTITUTE(SUBSTITUTE(SUBSTITUTE(SUBSTITUTE(TRIM(RTATimings[[#This Row],[Dep Txt]]), ": ",":"), "a.m", "AM",1), "p.m", "PM"),"  AM"," AM"),"  PM", " PM"), 9,100,"")</f>
        <v/>
      </c>
      <c r="I2959" s="195" t="e">
        <f>TIMEVALUE(RTATimings[[#This Row],[Dep Tm Txt]])</f>
        <v>#VALUE!</v>
      </c>
      <c r="N29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60" spans="1:14" x14ac:dyDescent="0.35">
      <c r="A2960" s="113"/>
      <c r="B2960" s="119"/>
      <c r="C2960" s="119"/>
      <c r="D2960" s="185" t="e">
        <f>IF(ISBLANK(RTATimings[[#This Row],[Vehicle No.]]), VLOOKUP(RTATimings[[#This Row],[Rotation Group]], Table9[#All], 4, FALSE), VLOOKUP(RTATimings[[#This Row],[Vehicle No.]], VehLicense,2,FALSE))</f>
        <v>#N/A</v>
      </c>
      <c r="E2960" s="126"/>
      <c r="F2960" s="185" t="e">
        <f>VLOOKUP(RTATimings[[#This Row],[Route Code]], TrueRouteCodes[], 2, FALSE)</f>
        <v>#N/A</v>
      </c>
      <c r="H2960" s="194" t="str">
        <f>REPLACE(SUBSTITUTE(SUBSTITUTE(SUBSTITUTE(SUBSTITUTE(SUBSTITUTE(TRIM(RTATimings[[#This Row],[Dep Txt]]), ": ",":"), "a.m", "AM",1), "p.m", "PM"),"  AM"," AM"),"  PM", " PM"), 9,100,"")</f>
        <v/>
      </c>
      <c r="I2960" s="195" t="e">
        <f>TIMEVALUE(RTATimings[[#This Row],[Dep Tm Txt]])</f>
        <v>#VALUE!</v>
      </c>
      <c r="N29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61" spans="1:14" x14ac:dyDescent="0.35">
      <c r="A2961" s="113"/>
      <c r="B2961" s="119"/>
      <c r="C2961" s="119"/>
      <c r="D2961" s="185" t="e">
        <f>IF(ISBLANK(RTATimings[[#This Row],[Vehicle No.]]), VLOOKUP(RTATimings[[#This Row],[Rotation Group]], Table9[#All], 4, FALSE), VLOOKUP(RTATimings[[#This Row],[Vehicle No.]], VehLicense,2,FALSE))</f>
        <v>#N/A</v>
      </c>
      <c r="E2961" s="126"/>
      <c r="F2961" s="185" t="e">
        <f>VLOOKUP(RTATimings[[#This Row],[Route Code]], TrueRouteCodes[], 2, FALSE)</f>
        <v>#N/A</v>
      </c>
      <c r="H2961" s="194" t="str">
        <f>REPLACE(SUBSTITUTE(SUBSTITUTE(SUBSTITUTE(SUBSTITUTE(SUBSTITUTE(TRIM(RTATimings[[#This Row],[Dep Txt]]), ": ",":"), "a.m", "AM",1), "p.m", "PM"),"  AM"," AM"),"  PM", " PM"), 9,100,"")</f>
        <v/>
      </c>
      <c r="I2961" s="195" t="e">
        <f>TIMEVALUE(RTATimings[[#This Row],[Dep Tm Txt]])</f>
        <v>#VALUE!</v>
      </c>
      <c r="N29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62" spans="1:14" x14ac:dyDescent="0.35">
      <c r="A2962" s="113"/>
      <c r="B2962" s="119"/>
      <c r="C2962" s="119"/>
      <c r="D2962" s="185" t="e">
        <f>IF(ISBLANK(RTATimings[[#This Row],[Vehicle No.]]), VLOOKUP(RTATimings[[#This Row],[Rotation Group]], Table9[#All], 4, FALSE), VLOOKUP(RTATimings[[#This Row],[Vehicle No.]], VehLicense,2,FALSE))</f>
        <v>#N/A</v>
      </c>
      <c r="E2962" s="126"/>
      <c r="F2962" s="185" t="e">
        <f>VLOOKUP(RTATimings[[#This Row],[Route Code]], TrueRouteCodes[], 2, FALSE)</f>
        <v>#N/A</v>
      </c>
      <c r="H2962" s="194" t="str">
        <f>REPLACE(SUBSTITUTE(SUBSTITUTE(SUBSTITUTE(SUBSTITUTE(SUBSTITUTE(TRIM(RTATimings[[#This Row],[Dep Txt]]), ": ",":"), "a.m", "AM",1), "p.m", "PM"),"  AM"," AM"),"  PM", " PM"), 9,100,"")</f>
        <v/>
      </c>
      <c r="I2962" s="195" t="e">
        <f>TIMEVALUE(RTATimings[[#This Row],[Dep Tm Txt]])</f>
        <v>#VALUE!</v>
      </c>
      <c r="N29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63" spans="1:14" x14ac:dyDescent="0.35">
      <c r="A2963" s="113"/>
      <c r="B2963" s="119"/>
      <c r="C2963" s="119"/>
      <c r="D2963" s="185" t="e">
        <f>IF(ISBLANK(RTATimings[[#This Row],[Vehicle No.]]), VLOOKUP(RTATimings[[#This Row],[Rotation Group]], Table9[#All], 4, FALSE), VLOOKUP(RTATimings[[#This Row],[Vehicle No.]], VehLicense,2,FALSE))</f>
        <v>#N/A</v>
      </c>
      <c r="E2963" s="126"/>
      <c r="F2963" s="185" t="e">
        <f>VLOOKUP(RTATimings[[#This Row],[Route Code]], TrueRouteCodes[], 2, FALSE)</f>
        <v>#N/A</v>
      </c>
      <c r="H2963" s="194" t="str">
        <f>REPLACE(SUBSTITUTE(SUBSTITUTE(SUBSTITUTE(SUBSTITUTE(SUBSTITUTE(TRIM(RTATimings[[#This Row],[Dep Txt]]), ": ",":"), "a.m", "AM",1), "p.m", "PM"),"  AM"," AM"),"  PM", " PM"), 9,100,"")</f>
        <v/>
      </c>
      <c r="I2963" s="195" t="e">
        <f>TIMEVALUE(RTATimings[[#This Row],[Dep Tm Txt]])</f>
        <v>#VALUE!</v>
      </c>
      <c r="N29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64" spans="1:14" x14ac:dyDescent="0.35">
      <c r="A2964" s="113"/>
      <c r="B2964" s="119"/>
      <c r="C2964" s="119"/>
      <c r="D2964" s="185" t="e">
        <f>IF(ISBLANK(RTATimings[[#This Row],[Vehicle No.]]), VLOOKUP(RTATimings[[#This Row],[Rotation Group]], Table9[#All], 4, FALSE), VLOOKUP(RTATimings[[#This Row],[Vehicle No.]], VehLicense,2,FALSE))</f>
        <v>#N/A</v>
      </c>
      <c r="E2964" s="126"/>
      <c r="F2964" s="185" t="e">
        <f>VLOOKUP(RTATimings[[#This Row],[Route Code]], TrueRouteCodes[], 2, FALSE)</f>
        <v>#N/A</v>
      </c>
      <c r="H2964" s="194" t="str">
        <f>REPLACE(SUBSTITUTE(SUBSTITUTE(SUBSTITUTE(SUBSTITUTE(SUBSTITUTE(TRIM(RTATimings[[#This Row],[Dep Txt]]), ": ",":"), "a.m", "AM",1), "p.m", "PM"),"  AM"," AM"),"  PM", " PM"), 9,100,"")</f>
        <v/>
      </c>
      <c r="I2964" s="195" t="e">
        <f>TIMEVALUE(RTATimings[[#This Row],[Dep Tm Txt]])</f>
        <v>#VALUE!</v>
      </c>
      <c r="N29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65" spans="1:14" x14ac:dyDescent="0.35">
      <c r="A2965" s="113"/>
      <c r="B2965" s="119"/>
      <c r="C2965" s="119"/>
      <c r="D2965" s="185" t="e">
        <f>IF(ISBLANK(RTATimings[[#This Row],[Vehicle No.]]), VLOOKUP(RTATimings[[#This Row],[Rotation Group]], Table9[#All], 4, FALSE), VLOOKUP(RTATimings[[#This Row],[Vehicle No.]], VehLicense,2,FALSE))</f>
        <v>#N/A</v>
      </c>
      <c r="E2965" s="126"/>
      <c r="F2965" s="185" t="e">
        <f>VLOOKUP(RTATimings[[#This Row],[Route Code]], TrueRouteCodes[], 2, FALSE)</f>
        <v>#N/A</v>
      </c>
      <c r="H2965" s="194" t="str">
        <f>REPLACE(SUBSTITUTE(SUBSTITUTE(SUBSTITUTE(SUBSTITUTE(SUBSTITUTE(TRIM(RTATimings[[#This Row],[Dep Txt]]), ": ",":"), "a.m", "AM",1), "p.m", "PM"),"  AM"," AM"),"  PM", " PM"), 9,100,"")</f>
        <v/>
      </c>
      <c r="I2965" s="195" t="e">
        <f>TIMEVALUE(RTATimings[[#This Row],[Dep Tm Txt]])</f>
        <v>#VALUE!</v>
      </c>
      <c r="N29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66" spans="1:14" x14ac:dyDescent="0.35">
      <c r="A2966" s="113"/>
      <c r="B2966" s="119"/>
      <c r="C2966" s="119"/>
      <c r="D2966" s="185" t="e">
        <f>IF(ISBLANK(RTATimings[[#This Row],[Vehicle No.]]), VLOOKUP(RTATimings[[#This Row],[Rotation Group]], Table9[#All], 4, FALSE), VLOOKUP(RTATimings[[#This Row],[Vehicle No.]], VehLicense,2,FALSE))</f>
        <v>#N/A</v>
      </c>
      <c r="E2966" s="126"/>
      <c r="F2966" s="185" t="e">
        <f>VLOOKUP(RTATimings[[#This Row],[Route Code]], TrueRouteCodes[], 2, FALSE)</f>
        <v>#N/A</v>
      </c>
      <c r="H2966" s="194" t="str">
        <f>REPLACE(SUBSTITUTE(SUBSTITUTE(SUBSTITUTE(SUBSTITUTE(SUBSTITUTE(TRIM(RTATimings[[#This Row],[Dep Txt]]), ": ",":"), "a.m", "AM",1), "p.m", "PM"),"  AM"," AM"),"  PM", " PM"), 9,100,"")</f>
        <v/>
      </c>
      <c r="I2966" s="195" t="e">
        <f>TIMEVALUE(RTATimings[[#This Row],[Dep Tm Txt]])</f>
        <v>#VALUE!</v>
      </c>
      <c r="N29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67" spans="1:14" x14ac:dyDescent="0.35">
      <c r="A2967" s="113"/>
      <c r="B2967" s="119"/>
      <c r="C2967" s="119"/>
      <c r="D2967" s="185" t="e">
        <f>IF(ISBLANK(RTATimings[[#This Row],[Vehicle No.]]), VLOOKUP(RTATimings[[#This Row],[Rotation Group]], Table9[#All], 4, FALSE), VLOOKUP(RTATimings[[#This Row],[Vehicle No.]], VehLicense,2,FALSE))</f>
        <v>#N/A</v>
      </c>
      <c r="E2967" s="126"/>
      <c r="F2967" s="185" t="e">
        <f>VLOOKUP(RTATimings[[#This Row],[Route Code]], TrueRouteCodes[], 2, FALSE)</f>
        <v>#N/A</v>
      </c>
      <c r="H2967" s="194" t="str">
        <f>REPLACE(SUBSTITUTE(SUBSTITUTE(SUBSTITUTE(SUBSTITUTE(SUBSTITUTE(TRIM(RTATimings[[#This Row],[Dep Txt]]), ": ",":"), "a.m", "AM",1), "p.m", "PM"),"  AM"," AM"),"  PM", " PM"), 9,100,"")</f>
        <v/>
      </c>
      <c r="I2967" s="195" t="e">
        <f>TIMEVALUE(RTATimings[[#This Row],[Dep Tm Txt]])</f>
        <v>#VALUE!</v>
      </c>
      <c r="N29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68" spans="1:14" x14ac:dyDescent="0.35">
      <c r="A2968" s="113"/>
      <c r="B2968" s="119"/>
      <c r="C2968" s="119"/>
      <c r="D2968" s="185" t="e">
        <f>IF(ISBLANK(RTATimings[[#This Row],[Vehicle No.]]), VLOOKUP(RTATimings[[#This Row],[Rotation Group]], Table9[#All], 4, FALSE), VLOOKUP(RTATimings[[#This Row],[Vehicle No.]], VehLicense,2,FALSE))</f>
        <v>#N/A</v>
      </c>
      <c r="E2968" s="126"/>
      <c r="F2968" s="185" t="e">
        <f>VLOOKUP(RTATimings[[#This Row],[Route Code]], TrueRouteCodes[], 2, FALSE)</f>
        <v>#N/A</v>
      </c>
      <c r="H2968" s="194" t="str">
        <f>REPLACE(SUBSTITUTE(SUBSTITUTE(SUBSTITUTE(SUBSTITUTE(SUBSTITUTE(TRIM(RTATimings[[#This Row],[Dep Txt]]), ": ",":"), "a.m", "AM",1), "p.m", "PM"),"  AM"," AM"),"  PM", " PM"), 9,100,"")</f>
        <v/>
      </c>
      <c r="I2968" s="195" t="e">
        <f>TIMEVALUE(RTATimings[[#This Row],[Dep Tm Txt]])</f>
        <v>#VALUE!</v>
      </c>
      <c r="N29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69" spans="1:14" x14ac:dyDescent="0.35">
      <c r="A2969" s="113"/>
      <c r="B2969" s="119"/>
      <c r="C2969" s="119"/>
      <c r="D2969" s="185" t="e">
        <f>IF(ISBLANK(RTATimings[[#This Row],[Vehicle No.]]), VLOOKUP(RTATimings[[#This Row],[Rotation Group]], Table9[#All], 4, FALSE), VLOOKUP(RTATimings[[#This Row],[Vehicle No.]], VehLicense,2,FALSE))</f>
        <v>#N/A</v>
      </c>
      <c r="E2969" s="126"/>
      <c r="F2969" s="185" t="e">
        <f>VLOOKUP(RTATimings[[#This Row],[Route Code]], TrueRouteCodes[], 2, FALSE)</f>
        <v>#N/A</v>
      </c>
      <c r="H2969" s="194" t="str">
        <f>REPLACE(SUBSTITUTE(SUBSTITUTE(SUBSTITUTE(SUBSTITUTE(SUBSTITUTE(TRIM(RTATimings[[#This Row],[Dep Txt]]), ": ",":"), "a.m", "AM",1), "p.m", "PM"),"  AM"," AM"),"  PM", " PM"), 9,100,"")</f>
        <v/>
      </c>
      <c r="I2969" s="195" t="e">
        <f>TIMEVALUE(RTATimings[[#This Row],[Dep Tm Txt]])</f>
        <v>#VALUE!</v>
      </c>
      <c r="N29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70" spans="1:14" x14ac:dyDescent="0.35">
      <c r="A2970" s="113"/>
      <c r="B2970" s="119"/>
      <c r="C2970" s="119"/>
      <c r="D2970" s="185" t="e">
        <f>IF(ISBLANK(RTATimings[[#This Row],[Vehicle No.]]), VLOOKUP(RTATimings[[#This Row],[Rotation Group]], Table9[#All], 4, FALSE), VLOOKUP(RTATimings[[#This Row],[Vehicle No.]], VehLicense,2,FALSE))</f>
        <v>#N/A</v>
      </c>
      <c r="E2970" s="126"/>
      <c r="F2970" s="185" t="e">
        <f>VLOOKUP(RTATimings[[#This Row],[Route Code]], TrueRouteCodes[], 2, FALSE)</f>
        <v>#N/A</v>
      </c>
      <c r="H2970" s="194" t="str">
        <f>REPLACE(SUBSTITUTE(SUBSTITUTE(SUBSTITUTE(SUBSTITUTE(SUBSTITUTE(TRIM(RTATimings[[#This Row],[Dep Txt]]), ": ",":"), "a.m", "AM",1), "p.m", "PM"),"  AM"," AM"),"  PM", " PM"), 9,100,"")</f>
        <v/>
      </c>
      <c r="I2970" s="195" t="e">
        <f>TIMEVALUE(RTATimings[[#This Row],[Dep Tm Txt]])</f>
        <v>#VALUE!</v>
      </c>
      <c r="N29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71" spans="1:14" x14ac:dyDescent="0.35">
      <c r="A2971" s="113"/>
      <c r="B2971" s="119"/>
      <c r="C2971" s="119"/>
      <c r="D2971" s="185" t="e">
        <f>IF(ISBLANK(RTATimings[[#This Row],[Vehicle No.]]), VLOOKUP(RTATimings[[#This Row],[Rotation Group]], Table9[#All], 4, FALSE), VLOOKUP(RTATimings[[#This Row],[Vehicle No.]], VehLicense,2,FALSE))</f>
        <v>#N/A</v>
      </c>
      <c r="E2971" s="126"/>
      <c r="F2971" s="185" t="e">
        <f>VLOOKUP(RTATimings[[#This Row],[Route Code]], TrueRouteCodes[], 2, FALSE)</f>
        <v>#N/A</v>
      </c>
      <c r="H2971" s="194" t="str">
        <f>REPLACE(SUBSTITUTE(SUBSTITUTE(SUBSTITUTE(SUBSTITUTE(SUBSTITUTE(TRIM(RTATimings[[#This Row],[Dep Txt]]), ": ",":"), "a.m", "AM",1), "p.m", "PM"),"  AM"," AM"),"  PM", " PM"), 9,100,"")</f>
        <v/>
      </c>
      <c r="I2971" s="195" t="e">
        <f>TIMEVALUE(RTATimings[[#This Row],[Dep Tm Txt]])</f>
        <v>#VALUE!</v>
      </c>
      <c r="N29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72" spans="1:14" x14ac:dyDescent="0.35">
      <c r="A2972" s="113"/>
      <c r="B2972" s="119"/>
      <c r="C2972" s="119"/>
      <c r="D2972" s="185" t="e">
        <f>IF(ISBLANK(RTATimings[[#This Row],[Vehicle No.]]), VLOOKUP(RTATimings[[#This Row],[Rotation Group]], Table9[#All], 4, FALSE), VLOOKUP(RTATimings[[#This Row],[Vehicle No.]], VehLicense,2,FALSE))</f>
        <v>#N/A</v>
      </c>
      <c r="E2972" s="126"/>
      <c r="F2972" s="185" t="e">
        <f>VLOOKUP(RTATimings[[#This Row],[Route Code]], TrueRouteCodes[], 2, FALSE)</f>
        <v>#N/A</v>
      </c>
      <c r="H2972" s="194" t="str">
        <f>REPLACE(SUBSTITUTE(SUBSTITUTE(SUBSTITUTE(SUBSTITUTE(SUBSTITUTE(TRIM(RTATimings[[#This Row],[Dep Txt]]), ": ",":"), "a.m", "AM",1), "p.m", "PM"),"  AM"," AM"),"  PM", " PM"), 9,100,"")</f>
        <v/>
      </c>
      <c r="I2972" s="195" t="e">
        <f>TIMEVALUE(RTATimings[[#This Row],[Dep Tm Txt]])</f>
        <v>#VALUE!</v>
      </c>
      <c r="N29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73" spans="1:14" x14ac:dyDescent="0.35">
      <c r="A2973" s="113"/>
      <c r="B2973" s="119"/>
      <c r="C2973" s="119"/>
      <c r="D2973" s="185" t="e">
        <f>IF(ISBLANK(RTATimings[[#This Row],[Vehicle No.]]), VLOOKUP(RTATimings[[#This Row],[Rotation Group]], Table9[#All], 4, FALSE), VLOOKUP(RTATimings[[#This Row],[Vehicle No.]], VehLicense,2,FALSE))</f>
        <v>#N/A</v>
      </c>
      <c r="E2973" s="126"/>
      <c r="F2973" s="185" t="e">
        <f>VLOOKUP(RTATimings[[#This Row],[Route Code]], TrueRouteCodes[], 2, FALSE)</f>
        <v>#N/A</v>
      </c>
      <c r="H2973" s="194" t="str">
        <f>REPLACE(SUBSTITUTE(SUBSTITUTE(SUBSTITUTE(SUBSTITUTE(SUBSTITUTE(TRIM(RTATimings[[#This Row],[Dep Txt]]), ": ",":"), "a.m", "AM",1), "p.m", "PM"),"  AM"," AM"),"  PM", " PM"), 9,100,"")</f>
        <v/>
      </c>
      <c r="I2973" s="195" t="e">
        <f>TIMEVALUE(RTATimings[[#This Row],[Dep Tm Txt]])</f>
        <v>#VALUE!</v>
      </c>
      <c r="N29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74" spans="1:14" x14ac:dyDescent="0.35">
      <c r="A2974" s="113"/>
      <c r="B2974" s="119"/>
      <c r="C2974" s="119"/>
      <c r="D2974" s="185" t="e">
        <f>IF(ISBLANK(RTATimings[[#This Row],[Vehicle No.]]), VLOOKUP(RTATimings[[#This Row],[Rotation Group]], Table9[#All], 4, FALSE), VLOOKUP(RTATimings[[#This Row],[Vehicle No.]], VehLicense,2,FALSE))</f>
        <v>#N/A</v>
      </c>
      <c r="E2974" s="126"/>
      <c r="F2974" s="185" t="e">
        <f>VLOOKUP(RTATimings[[#This Row],[Route Code]], TrueRouteCodes[], 2, FALSE)</f>
        <v>#N/A</v>
      </c>
      <c r="H2974" s="194" t="str">
        <f>REPLACE(SUBSTITUTE(SUBSTITUTE(SUBSTITUTE(SUBSTITUTE(SUBSTITUTE(TRIM(RTATimings[[#This Row],[Dep Txt]]), ": ",":"), "a.m", "AM",1), "p.m", "PM"),"  AM"," AM"),"  PM", " PM"), 9,100,"")</f>
        <v/>
      </c>
      <c r="I2974" s="195" t="e">
        <f>TIMEVALUE(RTATimings[[#This Row],[Dep Tm Txt]])</f>
        <v>#VALUE!</v>
      </c>
      <c r="N29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75" spans="1:14" x14ac:dyDescent="0.35">
      <c r="A2975" s="113"/>
      <c r="B2975" s="119"/>
      <c r="C2975" s="119"/>
      <c r="D2975" s="185" t="e">
        <f>IF(ISBLANK(RTATimings[[#This Row],[Vehicle No.]]), VLOOKUP(RTATimings[[#This Row],[Rotation Group]], Table9[#All], 4, FALSE), VLOOKUP(RTATimings[[#This Row],[Vehicle No.]], VehLicense,2,FALSE))</f>
        <v>#N/A</v>
      </c>
      <c r="E2975" s="126"/>
      <c r="F2975" s="185" t="e">
        <f>VLOOKUP(RTATimings[[#This Row],[Route Code]], TrueRouteCodes[], 2, FALSE)</f>
        <v>#N/A</v>
      </c>
      <c r="H2975" s="194" t="str">
        <f>REPLACE(SUBSTITUTE(SUBSTITUTE(SUBSTITUTE(SUBSTITUTE(SUBSTITUTE(TRIM(RTATimings[[#This Row],[Dep Txt]]), ": ",":"), "a.m", "AM",1), "p.m", "PM"),"  AM"," AM"),"  PM", " PM"), 9,100,"")</f>
        <v/>
      </c>
      <c r="I2975" s="195" t="e">
        <f>TIMEVALUE(RTATimings[[#This Row],[Dep Tm Txt]])</f>
        <v>#VALUE!</v>
      </c>
      <c r="N29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76" spans="1:14" x14ac:dyDescent="0.35">
      <c r="A2976" s="113"/>
      <c r="B2976" s="119"/>
      <c r="C2976" s="119"/>
      <c r="D2976" s="185" t="e">
        <f>IF(ISBLANK(RTATimings[[#This Row],[Vehicle No.]]), VLOOKUP(RTATimings[[#This Row],[Rotation Group]], Table9[#All], 4, FALSE), VLOOKUP(RTATimings[[#This Row],[Vehicle No.]], VehLicense,2,FALSE))</f>
        <v>#N/A</v>
      </c>
      <c r="E2976" s="126"/>
      <c r="F2976" s="185" t="e">
        <f>VLOOKUP(RTATimings[[#This Row],[Route Code]], TrueRouteCodes[], 2, FALSE)</f>
        <v>#N/A</v>
      </c>
      <c r="H2976" s="194" t="str">
        <f>REPLACE(SUBSTITUTE(SUBSTITUTE(SUBSTITUTE(SUBSTITUTE(SUBSTITUTE(TRIM(RTATimings[[#This Row],[Dep Txt]]), ": ",":"), "a.m", "AM",1), "p.m", "PM"),"  AM"," AM"),"  PM", " PM"), 9,100,"")</f>
        <v/>
      </c>
      <c r="I2976" s="195" t="e">
        <f>TIMEVALUE(RTATimings[[#This Row],[Dep Tm Txt]])</f>
        <v>#VALUE!</v>
      </c>
      <c r="N29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77" spans="1:14" x14ac:dyDescent="0.35">
      <c r="A2977" s="113"/>
      <c r="B2977" s="119"/>
      <c r="C2977" s="119"/>
      <c r="D2977" s="185" t="e">
        <f>IF(ISBLANK(RTATimings[[#This Row],[Vehicle No.]]), VLOOKUP(RTATimings[[#This Row],[Rotation Group]], Table9[#All], 4, FALSE), VLOOKUP(RTATimings[[#This Row],[Vehicle No.]], VehLicense,2,FALSE))</f>
        <v>#N/A</v>
      </c>
      <c r="E2977" s="126"/>
      <c r="F2977" s="185" t="e">
        <f>VLOOKUP(RTATimings[[#This Row],[Route Code]], TrueRouteCodes[], 2, FALSE)</f>
        <v>#N/A</v>
      </c>
      <c r="H2977" s="194" t="str">
        <f>REPLACE(SUBSTITUTE(SUBSTITUTE(SUBSTITUTE(SUBSTITUTE(SUBSTITUTE(TRIM(RTATimings[[#This Row],[Dep Txt]]), ": ",":"), "a.m", "AM",1), "p.m", "PM"),"  AM"," AM"),"  PM", " PM"), 9,100,"")</f>
        <v/>
      </c>
      <c r="I2977" s="195" t="e">
        <f>TIMEVALUE(RTATimings[[#This Row],[Dep Tm Txt]])</f>
        <v>#VALUE!</v>
      </c>
      <c r="N29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78" spans="1:14" x14ac:dyDescent="0.35">
      <c r="A2978" s="113"/>
      <c r="B2978" s="119"/>
      <c r="C2978" s="119"/>
      <c r="D2978" s="185" t="e">
        <f>IF(ISBLANK(RTATimings[[#This Row],[Vehicle No.]]), VLOOKUP(RTATimings[[#This Row],[Rotation Group]], Table9[#All], 4, FALSE), VLOOKUP(RTATimings[[#This Row],[Vehicle No.]], VehLicense,2,FALSE))</f>
        <v>#N/A</v>
      </c>
      <c r="E2978" s="126"/>
      <c r="F2978" s="185" t="e">
        <f>VLOOKUP(RTATimings[[#This Row],[Route Code]], TrueRouteCodes[], 2, FALSE)</f>
        <v>#N/A</v>
      </c>
      <c r="H2978" s="194" t="str">
        <f>REPLACE(SUBSTITUTE(SUBSTITUTE(SUBSTITUTE(SUBSTITUTE(SUBSTITUTE(TRIM(RTATimings[[#This Row],[Dep Txt]]), ": ",":"), "a.m", "AM",1), "p.m", "PM"),"  AM"," AM"),"  PM", " PM"), 9,100,"")</f>
        <v/>
      </c>
      <c r="I2978" s="195" t="e">
        <f>TIMEVALUE(RTATimings[[#This Row],[Dep Tm Txt]])</f>
        <v>#VALUE!</v>
      </c>
      <c r="N29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79" spans="1:14" x14ac:dyDescent="0.35">
      <c r="A2979" s="113"/>
      <c r="B2979" s="119"/>
      <c r="C2979" s="119"/>
      <c r="D2979" s="185" t="e">
        <f>IF(ISBLANK(RTATimings[[#This Row],[Vehicle No.]]), VLOOKUP(RTATimings[[#This Row],[Rotation Group]], Table9[#All], 4, FALSE), VLOOKUP(RTATimings[[#This Row],[Vehicle No.]], VehLicense,2,FALSE))</f>
        <v>#N/A</v>
      </c>
      <c r="E2979" s="126"/>
      <c r="F2979" s="185" t="e">
        <f>VLOOKUP(RTATimings[[#This Row],[Route Code]], TrueRouteCodes[], 2, FALSE)</f>
        <v>#N/A</v>
      </c>
      <c r="H2979" s="194" t="str">
        <f>REPLACE(SUBSTITUTE(SUBSTITUTE(SUBSTITUTE(SUBSTITUTE(SUBSTITUTE(TRIM(RTATimings[[#This Row],[Dep Txt]]), ": ",":"), "a.m", "AM",1), "p.m", "PM"),"  AM"," AM"),"  PM", " PM"), 9,100,"")</f>
        <v/>
      </c>
      <c r="I2979" s="195" t="e">
        <f>TIMEVALUE(RTATimings[[#This Row],[Dep Tm Txt]])</f>
        <v>#VALUE!</v>
      </c>
      <c r="N29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80" spans="1:14" x14ac:dyDescent="0.35">
      <c r="A2980" s="113"/>
      <c r="B2980" s="119"/>
      <c r="C2980" s="119"/>
      <c r="D2980" s="185" t="e">
        <f>IF(ISBLANK(RTATimings[[#This Row],[Vehicle No.]]), VLOOKUP(RTATimings[[#This Row],[Rotation Group]], Table9[#All], 4, FALSE), VLOOKUP(RTATimings[[#This Row],[Vehicle No.]], VehLicense,2,FALSE))</f>
        <v>#N/A</v>
      </c>
      <c r="E2980" s="126"/>
      <c r="F2980" s="185" t="e">
        <f>VLOOKUP(RTATimings[[#This Row],[Route Code]], TrueRouteCodes[], 2, FALSE)</f>
        <v>#N/A</v>
      </c>
      <c r="H2980" s="194" t="str">
        <f>REPLACE(SUBSTITUTE(SUBSTITUTE(SUBSTITUTE(SUBSTITUTE(SUBSTITUTE(TRIM(RTATimings[[#This Row],[Dep Txt]]), ": ",":"), "a.m", "AM",1), "p.m", "PM"),"  AM"," AM"),"  PM", " PM"), 9,100,"")</f>
        <v/>
      </c>
      <c r="I2980" s="195" t="e">
        <f>TIMEVALUE(RTATimings[[#This Row],[Dep Tm Txt]])</f>
        <v>#VALUE!</v>
      </c>
      <c r="N29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81" spans="1:14" x14ac:dyDescent="0.35">
      <c r="A2981" s="113"/>
      <c r="B2981" s="119"/>
      <c r="C2981" s="119"/>
      <c r="D2981" s="185" t="e">
        <f>IF(ISBLANK(RTATimings[[#This Row],[Vehicle No.]]), VLOOKUP(RTATimings[[#This Row],[Rotation Group]], Table9[#All], 4, FALSE), VLOOKUP(RTATimings[[#This Row],[Vehicle No.]], VehLicense,2,FALSE))</f>
        <v>#N/A</v>
      </c>
      <c r="E2981" s="126"/>
      <c r="F2981" s="185" t="e">
        <f>VLOOKUP(RTATimings[[#This Row],[Route Code]], TrueRouteCodes[], 2, FALSE)</f>
        <v>#N/A</v>
      </c>
      <c r="H2981" s="194" t="str">
        <f>REPLACE(SUBSTITUTE(SUBSTITUTE(SUBSTITUTE(SUBSTITUTE(SUBSTITUTE(TRIM(RTATimings[[#This Row],[Dep Txt]]), ": ",":"), "a.m", "AM",1), "p.m", "PM"),"  AM"," AM"),"  PM", " PM"), 9,100,"")</f>
        <v/>
      </c>
      <c r="I2981" s="195" t="e">
        <f>TIMEVALUE(RTATimings[[#This Row],[Dep Tm Txt]])</f>
        <v>#VALUE!</v>
      </c>
      <c r="N29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82" spans="1:14" x14ac:dyDescent="0.35">
      <c r="A2982" s="113"/>
      <c r="B2982" s="119"/>
      <c r="C2982" s="119"/>
      <c r="D2982" s="185" t="e">
        <f>IF(ISBLANK(RTATimings[[#This Row],[Vehicle No.]]), VLOOKUP(RTATimings[[#This Row],[Rotation Group]], Table9[#All], 4, FALSE), VLOOKUP(RTATimings[[#This Row],[Vehicle No.]], VehLicense,2,FALSE))</f>
        <v>#N/A</v>
      </c>
      <c r="E2982" s="126"/>
      <c r="F2982" s="185" t="e">
        <f>VLOOKUP(RTATimings[[#This Row],[Route Code]], TrueRouteCodes[], 2, FALSE)</f>
        <v>#N/A</v>
      </c>
      <c r="H2982" s="194" t="str">
        <f>REPLACE(SUBSTITUTE(SUBSTITUTE(SUBSTITUTE(SUBSTITUTE(SUBSTITUTE(TRIM(RTATimings[[#This Row],[Dep Txt]]), ": ",":"), "a.m", "AM",1), "p.m", "PM"),"  AM"," AM"),"  PM", " PM"), 9,100,"")</f>
        <v/>
      </c>
      <c r="I2982" s="195" t="e">
        <f>TIMEVALUE(RTATimings[[#This Row],[Dep Tm Txt]])</f>
        <v>#VALUE!</v>
      </c>
      <c r="N29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83" spans="1:14" x14ac:dyDescent="0.35">
      <c r="A2983" s="113"/>
      <c r="B2983" s="119"/>
      <c r="C2983" s="119"/>
      <c r="D2983" s="185" t="e">
        <f>IF(ISBLANK(RTATimings[[#This Row],[Vehicle No.]]), VLOOKUP(RTATimings[[#This Row],[Rotation Group]], Table9[#All], 4, FALSE), VLOOKUP(RTATimings[[#This Row],[Vehicle No.]], VehLicense,2,FALSE))</f>
        <v>#N/A</v>
      </c>
      <c r="E2983" s="126"/>
      <c r="F2983" s="185" t="e">
        <f>VLOOKUP(RTATimings[[#This Row],[Route Code]], TrueRouteCodes[], 2, FALSE)</f>
        <v>#N/A</v>
      </c>
      <c r="H2983" s="194" t="str">
        <f>REPLACE(SUBSTITUTE(SUBSTITUTE(SUBSTITUTE(SUBSTITUTE(SUBSTITUTE(TRIM(RTATimings[[#This Row],[Dep Txt]]), ": ",":"), "a.m", "AM",1), "p.m", "PM"),"  AM"," AM"),"  PM", " PM"), 9,100,"")</f>
        <v/>
      </c>
      <c r="I2983" s="195" t="e">
        <f>TIMEVALUE(RTATimings[[#This Row],[Dep Tm Txt]])</f>
        <v>#VALUE!</v>
      </c>
      <c r="N29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84" spans="1:14" x14ac:dyDescent="0.35">
      <c r="A2984" s="113"/>
      <c r="B2984" s="119"/>
      <c r="C2984" s="119"/>
      <c r="D2984" s="185" t="e">
        <f>IF(ISBLANK(RTATimings[[#This Row],[Vehicle No.]]), VLOOKUP(RTATimings[[#This Row],[Rotation Group]], Table9[#All], 4, FALSE), VLOOKUP(RTATimings[[#This Row],[Vehicle No.]], VehLicense,2,FALSE))</f>
        <v>#N/A</v>
      </c>
      <c r="E2984" s="126"/>
      <c r="F2984" s="185" t="e">
        <f>VLOOKUP(RTATimings[[#This Row],[Route Code]], TrueRouteCodes[], 2, FALSE)</f>
        <v>#N/A</v>
      </c>
      <c r="H2984" s="194" t="str">
        <f>REPLACE(SUBSTITUTE(SUBSTITUTE(SUBSTITUTE(SUBSTITUTE(SUBSTITUTE(TRIM(RTATimings[[#This Row],[Dep Txt]]), ": ",":"), "a.m", "AM",1), "p.m", "PM"),"  AM"," AM"),"  PM", " PM"), 9,100,"")</f>
        <v/>
      </c>
      <c r="I2984" s="195" t="e">
        <f>TIMEVALUE(RTATimings[[#This Row],[Dep Tm Txt]])</f>
        <v>#VALUE!</v>
      </c>
      <c r="N29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85" spans="1:14" x14ac:dyDescent="0.35">
      <c r="A2985" s="113"/>
      <c r="B2985" s="119"/>
      <c r="C2985" s="119"/>
      <c r="D2985" s="185" t="e">
        <f>IF(ISBLANK(RTATimings[[#This Row],[Vehicle No.]]), VLOOKUP(RTATimings[[#This Row],[Rotation Group]], Table9[#All], 4, FALSE), VLOOKUP(RTATimings[[#This Row],[Vehicle No.]], VehLicense,2,FALSE))</f>
        <v>#N/A</v>
      </c>
      <c r="E2985" s="126"/>
      <c r="F2985" s="185" t="e">
        <f>VLOOKUP(RTATimings[[#This Row],[Route Code]], TrueRouteCodes[], 2, FALSE)</f>
        <v>#N/A</v>
      </c>
      <c r="H2985" s="194" t="str">
        <f>REPLACE(SUBSTITUTE(SUBSTITUTE(SUBSTITUTE(SUBSTITUTE(SUBSTITUTE(TRIM(RTATimings[[#This Row],[Dep Txt]]), ": ",":"), "a.m", "AM",1), "p.m", "PM"),"  AM"," AM"),"  PM", " PM"), 9,100,"")</f>
        <v/>
      </c>
      <c r="I2985" s="195" t="e">
        <f>TIMEVALUE(RTATimings[[#This Row],[Dep Tm Txt]])</f>
        <v>#VALUE!</v>
      </c>
      <c r="N29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86" spans="1:14" x14ac:dyDescent="0.35">
      <c r="A2986" s="113"/>
      <c r="B2986" s="119"/>
      <c r="C2986" s="119"/>
      <c r="D2986" s="185" t="e">
        <f>IF(ISBLANK(RTATimings[[#This Row],[Vehicle No.]]), VLOOKUP(RTATimings[[#This Row],[Rotation Group]], Table9[#All], 4, FALSE), VLOOKUP(RTATimings[[#This Row],[Vehicle No.]], VehLicense,2,FALSE))</f>
        <v>#N/A</v>
      </c>
      <c r="E2986" s="126"/>
      <c r="F2986" s="185" t="e">
        <f>VLOOKUP(RTATimings[[#This Row],[Route Code]], TrueRouteCodes[], 2, FALSE)</f>
        <v>#N/A</v>
      </c>
      <c r="H2986" s="194" t="str">
        <f>REPLACE(SUBSTITUTE(SUBSTITUTE(SUBSTITUTE(SUBSTITUTE(SUBSTITUTE(TRIM(RTATimings[[#This Row],[Dep Txt]]), ": ",":"), "a.m", "AM",1), "p.m", "PM"),"  AM"," AM"),"  PM", " PM"), 9,100,"")</f>
        <v/>
      </c>
      <c r="I2986" s="195" t="e">
        <f>TIMEVALUE(RTATimings[[#This Row],[Dep Tm Txt]])</f>
        <v>#VALUE!</v>
      </c>
      <c r="N29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87" spans="1:14" x14ac:dyDescent="0.35">
      <c r="A2987" s="113"/>
      <c r="B2987" s="119"/>
      <c r="C2987" s="119"/>
      <c r="D2987" s="185" t="e">
        <f>IF(ISBLANK(RTATimings[[#This Row],[Vehicle No.]]), VLOOKUP(RTATimings[[#This Row],[Rotation Group]], Table9[#All], 4, FALSE), VLOOKUP(RTATimings[[#This Row],[Vehicle No.]], VehLicense,2,FALSE))</f>
        <v>#N/A</v>
      </c>
      <c r="E2987" s="126"/>
      <c r="F2987" s="185" t="e">
        <f>VLOOKUP(RTATimings[[#This Row],[Route Code]], TrueRouteCodes[], 2, FALSE)</f>
        <v>#N/A</v>
      </c>
      <c r="H2987" s="194" t="str">
        <f>REPLACE(SUBSTITUTE(SUBSTITUTE(SUBSTITUTE(SUBSTITUTE(SUBSTITUTE(TRIM(RTATimings[[#This Row],[Dep Txt]]), ": ",":"), "a.m", "AM",1), "p.m", "PM"),"  AM"," AM"),"  PM", " PM"), 9,100,"")</f>
        <v/>
      </c>
      <c r="I2987" s="195" t="e">
        <f>TIMEVALUE(RTATimings[[#This Row],[Dep Tm Txt]])</f>
        <v>#VALUE!</v>
      </c>
      <c r="N29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88" spans="1:14" x14ac:dyDescent="0.35">
      <c r="A2988" s="113"/>
      <c r="B2988" s="119"/>
      <c r="C2988" s="119"/>
      <c r="D2988" s="185" t="e">
        <f>IF(ISBLANK(RTATimings[[#This Row],[Vehicle No.]]), VLOOKUP(RTATimings[[#This Row],[Rotation Group]], Table9[#All], 4, FALSE), VLOOKUP(RTATimings[[#This Row],[Vehicle No.]], VehLicense,2,FALSE))</f>
        <v>#N/A</v>
      </c>
      <c r="E2988" s="126"/>
      <c r="F2988" s="185" t="e">
        <f>VLOOKUP(RTATimings[[#This Row],[Route Code]], TrueRouteCodes[], 2, FALSE)</f>
        <v>#N/A</v>
      </c>
      <c r="H2988" s="194" t="str">
        <f>REPLACE(SUBSTITUTE(SUBSTITUTE(SUBSTITUTE(SUBSTITUTE(SUBSTITUTE(TRIM(RTATimings[[#This Row],[Dep Txt]]), ": ",":"), "a.m", "AM",1), "p.m", "PM"),"  AM"," AM"),"  PM", " PM"), 9,100,"")</f>
        <v/>
      </c>
      <c r="I2988" s="195" t="e">
        <f>TIMEVALUE(RTATimings[[#This Row],[Dep Tm Txt]])</f>
        <v>#VALUE!</v>
      </c>
      <c r="N29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89" spans="1:14" x14ac:dyDescent="0.35">
      <c r="A2989" s="113"/>
      <c r="B2989" s="119"/>
      <c r="C2989" s="119"/>
      <c r="D2989" s="185" t="e">
        <f>IF(ISBLANK(RTATimings[[#This Row],[Vehicle No.]]), VLOOKUP(RTATimings[[#This Row],[Rotation Group]], Table9[#All], 4, FALSE), VLOOKUP(RTATimings[[#This Row],[Vehicle No.]], VehLicense,2,FALSE))</f>
        <v>#N/A</v>
      </c>
      <c r="E2989" s="126"/>
      <c r="F2989" s="185" t="e">
        <f>VLOOKUP(RTATimings[[#This Row],[Route Code]], TrueRouteCodes[], 2, FALSE)</f>
        <v>#N/A</v>
      </c>
      <c r="H2989" s="194" t="str">
        <f>REPLACE(SUBSTITUTE(SUBSTITUTE(SUBSTITUTE(SUBSTITUTE(SUBSTITUTE(TRIM(RTATimings[[#This Row],[Dep Txt]]), ": ",":"), "a.m", "AM",1), "p.m", "PM"),"  AM"," AM"),"  PM", " PM"), 9,100,"")</f>
        <v/>
      </c>
      <c r="I2989" s="195" t="e">
        <f>TIMEVALUE(RTATimings[[#This Row],[Dep Tm Txt]])</f>
        <v>#VALUE!</v>
      </c>
      <c r="N29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90" spans="1:14" x14ac:dyDescent="0.35">
      <c r="A2990" s="113"/>
      <c r="B2990" s="119"/>
      <c r="C2990" s="119"/>
      <c r="D2990" s="185" t="e">
        <f>IF(ISBLANK(RTATimings[[#This Row],[Vehicle No.]]), VLOOKUP(RTATimings[[#This Row],[Rotation Group]], Table9[#All], 4, FALSE), VLOOKUP(RTATimings[[#This Row],[Vehicle No.]], VehLicense,2,FALSE))</f>
        <v>#N/A</v>
      </c>
      <c r="E2990" s="126"/>
      <c r="F2990" s="185" t="e">
        <f>VLOOKUP(RTATimings[[#This Row],[Route Code]], TrueRouteCodes[], 2, FALSE)</f>
        <v>#N/A</v>
      </c>
      <c r="H2990" s="194" t="str">
        <f>REPLACE(SUBSTITUTE(SUBSTITUTE(SUBSTITUTE(SUBSTITUTE(SUBSTITUTE(TRIM(RTATimings[[#This Row],[Dep Txt]]), ": ",":"), "a.m", "AM",1), "p.m", "PM"),"  AM"," AM"),"  PM", " PM"), 9,100,"")</f>
        <v/>
      </c>
      <c r="I2990" s="195" t="e">
        <f>TIMEVALUE(RTATimings[[#This Row],[Dep Tm Txt]])</f>
        <v>#VALUE!</v>
      </c>
      <c r="N29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91" spans="1:14" x14ac:dyDescent="0.35">
      <c r="A2991" s="113"/>
      <c r="B2991" s="119"/>
      <c r="C2991" s="119"/>
      <c r="D2991" s="185" t="e">
        <f>IF(ISBLANK(RTATimings[[#This Row],[Vehicle No.]]), VLOOKUP(RTATimings[[#This Row],[Rotation Group]], Table9[#All], 4, FALSE), VLOOKUP(RTATimings[[#This Row],[Vehicle No.]], VehLicense,2,FALSE))</f>
        <v>#N/A</v>
      </c>
      <c r="E2991" s="126"/>
      <c r="F2991" s="185" t="e">
        <f>VLOOKUP(RTATimings[[#This Row],[Route Code]], TrueRouteCodes[], 2, FALSE)</f>
        <v>#N/A</v>
      </c>
      <c r="H2991" s="194" t="str">
        <f>REPLACE(SUBSTITUTE(SUBSTITUTE(SUBSTITUTE(SUBSTITUTE(SUBSTITUTE(TRIM(RTATimings[[#This Row],[Dep Txt]]), ": ",":"), "a.m", "AM",1), "p.m", "PM"),"  AM"," AM"),"  PM", " PM"), 9,100,"")</f>
        <v/>
      </c>
      <c r="I2991" s="195" t="e">
        <f>TIMEVALUE(RTATimings[[#This Row],[Dep Tm Txt]])</f>
        <v>#VALUE!</v>
      </c>
      <c r="N29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92" spans="1:14" x14ac:dyDescent="0.35">
      <c r="A2992" s="113"/>
      <c r="B2992" s="119"/>
      <c r="C2992" s="119"/>
      <c r="D2992" s="185" t="e">
        <f>IF(ISBLANK(RTATimings[[#This Row],[Vehicle No.]]), VLOOKUP(RTATimings[[#This Row],[Rotation Group]], Table9[#All], 4, FALSE), VLOOKUP(RTATimings[[#This Row],[Vehicle No.]], VehLicense,2,FALSE))</f>
        <v>#N/A</v>
      </c>
      <c r="E2992" s="126"/>
      <c r="F2992" s="185" t="e">
        <f>VLOOKUP(RTATimings[[#This Row],[Route Code]], TrueRouteCodes[], 2, FALSE)</f>
        <v>#N/A</v>
      </c>
      <c r="H2992" s="194" t="str">
        <f>REPLACE(SUBSTITUTE(SUBSTITUTE(SUBSTITUTE(SUBSTITUTE(SUBSTITUTE(TRIM(RTATimings[[#This Row],[Dep Txt]]), ": ",":"), "a.m", "AM",1), "p.m", "PM"),"  AM"," AM"),"  PM", " PM"), 9,100,"")</f>
        <v/>
      </c>
      <c r="I2992" s="195" t="e">
        <f>TIMEVALUE(RTATimings[[#This Row],[Dep Tm Txt]])</f>
        <v>#VALUE!</v>
      </c>
      <c r="N29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93" spans="1:14" x14ac:dyDescent="0.35">
      <c r="A2993" s="113"/>
      <c r="B2993" s="119"/>
      <c r="C2993" s="119"/>
      <c r="D2993" s="185" t="e">
        <f>IF(ISBLANK(RTATimings[[#This Row],[Vehicle No.]]), VLOOKUP(RTATimings[[#This Row],[Rotation Group]], Table9[#All], 4, FALSE), VLOOKUP(RTATimings[[#This Row],[Vehicle No.]], VehLicense,2,FALSE))</f>
        <v>#N/A</v>
      </c>
      <c r="E2993" s="126"/>
      <c r="F2993" s="185" t="e">
        <f>VLOOKUP(RTATimings[[#This Row],[Route Code]], TrueRouteCodes[], 2, FALSE)</f>
        <v>#N/A</v>
      </c>
      <c r="H2993" s="194" t="str">
        <f>REPLACE(SUBSTITUTE(SUBSTITUTE(SUBSTITUTE(SUBSTITUTE(SUBSTITUTE(TRIM(RTATimings[[#This Row],[Dep Txt]]), ": ",":"), "a.m", "AM",1), "p.m", "PM"),"  AM"," AM"),"  PM", " PM"), 9,100,"")</f>
        <v/>
      </c>
      <c r="I2993" s="195" t="e">
        <f>TIMEVALUE(RTATimings[[#This Row],[Dep Tm Txt]])</f>
        <v>#VALUE!</v>
      </c>
      <c r="N29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94" spans="1:14" x14ac:dyDescent="0.35">
      <c r="A2994" s="113"/>
      <c r="B2994" s="119"/>
      <c r="C2994" s="119"/>
      <c r="D2994" s="185" t="e">
        <f>IF(ISBLANK(RTATimings[[#This Row],[Vehicle No.]]), VLOOKUP(RTATimings[[#This Row],[Rotation Group]], Table9[#All], 4, FALSE), VLOOKUP(RTATimings[[#This Row],[Vehicle No.]], VehLicense,2,FALSE))</f>
        <v>#N/A</v>
      </c>
      <c r="E2994" s="126"/>
      <c r="F2994" s="185" t="e">
        <f>VLOOKUP(RTATimings[[#This Row],[Route Code]], TrueRouteCodes[], 2, FALSE)</f>
        <v>#N/A</v>
      </c>
      <c r="H2994" s="194" t="str">
        <f>REPLACE(SUBSTITUTE(SUBSTITUTE(SUBSTITUTE(SUBSTITUTE(SUBSTITUTE(TRIM(RTATimings[[#This Row],[Dep Txt]]), ": ",":"), "a.m", "AM",1), "p.m", "PM"),"  AM"," AM"),"  PM", " PM"), 9,100,"")</f>
        <v/>
      </c>
      <c r="I2994" s="195" t="e">
        <f>TIMEVALUE(RTATimings[[#This Row],[Dep Tm Txt]])</f>
        <v>#VALUE!</v>
      </c>
      <c r="N29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95" spans="1:14" x14ac:dyDescent="0.35">
      <c r="A2995" s="113"/>
      <c r="B2995" s="119"/>
      <c r="C2995" s="119"/>
      <c r="D2995" s="185" t="e">
        <f>IF(ISBLANK(RTATimings[[#This Row],[Vehicle No.]]), VLOOKUP(RTATimings[[#This Row],[Rotation Group]], Table9[#All], 4, FALSE), VLOOKUP(RTATimings[[#This Row],[Vehicle No.]], VehLicense,2,FALSE))</f>
        <v>#N/A</v>
      </c>
      <c r="E2995" s="126"/>
      <c r="F2995" s="185" t="e">
        <f>VLOOKUP(RTATimings[[#This Row],[Route Code]], TrueRouteCodes[], 2, FALSE)</f>
        <v>#N/A</v>
      </c>
      <c r="H2995" s="194" t="str">
        <f>REPLACE(SUBSTITUTE(SUBSTITUTE(SUBSTITUTE(SUBSTITUTE(SUBSTITUTE(TRIM(RTATimings[[#This Row],[Dep Txt]]), ": ",":"), "a.m", "AM",1), "p.m", "PM"),"  AM"," AM"),"  PM", " PM"), 9,100,"")</f>
        <v/>
      </c>
      <c r="I2995" s="195" t="e">
        <f>TIMEVALUE(RTATimings[[#This Row],[Dep Tm Txt]])</f>
        <v>#VALUE!</v>
      </c>
      <c r="N29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96" spans="1:14" x14ac:dyDescent="0.35">
      <c r="A2996" s="113"/>
      <c r="B2996" s="119"/>
      <c r="C2996" s="119"/>
      <c r="D2996" s="185" t="e">
        <f>IF(ISBLANK(RTATimings[[#This Row],[Vehicle No.]]), VLOOKUP(RTATimings[[#This Row],[Rotation Group]], Table9[#All], 4, FALSE), VLOOKUP(RTATimings[[#This Row],[Vehicle No.]], VehLicense,2,FALSE))</f>
        <v>#N/A</v>
      </c>
      <c r="E2996" s="126"/>
      <c r="F2996" s="185" t="e">
        <f>VLOOKUP(RTATimings[[#This Row],[Route Code]], TrueRouteCodes[], 2, FALSE)</f>
        <v>#N/A</v>
      </c>
      <c r="H2996" s="194" t="str">
        <f>REPLACE(SUBSTITUTE(SUBSTITUTE(SUBSTITUTE(SUBSTITUTE(SUBSTITUTE(TRIM(RTATimings[[#This Row],[Dep Txt]]), ": ",":"), "a.m", "AM",1), "p.m", "PM"),"  AM"," AM"),"  PM", " PM"), 9,100,"")</f>
        <v/>
      </c>
      <c r="I2996" s="195" t="e">
        <f>TIMEVALUE(RTATimings[[#This Row],[Dep Tm Txt]])</f>
        <v>#VALUE!</v>
      </c>
      <c r="N29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97" spans="1:14" x14ac:dyDescent="0.35">
      <c r="A2997" s="113"/>
      <c r="B2997" s="119"/>
      <c r="C2997" s="119"/>
      <c r="D2997" s="185" t="e">
        <f>IF(ISBLANK(RTATimings[[#This Row],[Vehicle No.]]), VLOOKUP(RTATimings[[#This Row],[Rotation Group]], Table9[#All], 4, FALSE), VLOOKUP(RTATimings[[#This Row],[Vehicle No.]], VehLicense,2,FALSE))</f>
        <v>#N/A</v>
      </c>
      <c r="E2997" s="126"/>
      <c r="F2997" s="185" t="e">
        <f>VLOOKUP(RTATimings[[#This Row],[Route Code]], TrueRouteCodes[], 2, FALSE)</f>
        <v>#N/A</v>
      </c>
      <c r="H2997" s="194" t="str">
        <f>REPLACE(SUBSTITUTE(SUBSTITUTE(SUBSTITUTE(SUBSTITUTE(SUBSTITUTE(TRIM(RTATimings[[#This Row],[Dep Txt]]), ": ",":"), "a.m", "AM",1), "p.m", "PM"),"  AM"," AM"),"  PM", " PM"), 9,100,"")</f>
        <v/>
      </c>
      <c r="I2997" s="195" t="e">
        <f>TIMEVALUE(RTATimings[[#This Row],[Dep Tm Txt]])</f>
        <v>#VALUE!</v>
      </c>
      <c r="N29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98" spans="1:14" x14ac:dyDescent="0.35">
      <c r="A2998" s="113"/>
      <c r="B2998" s="119"/>
      <c r="C2998" s="119"/>
      <c r="D2998" s="185" t="e">
        <f>IF(ISBLANK(RTATimings[[#This Row],[Vehicle No.]]), VLOOKUP(RTATimings[[#This Row],[Rotation Group]], Table9[#All], 4, FALSE), VLOOKUP(RTATimings[[#This Row],[Vehicle No.]], VehLicense,2,FALSE))</f>
        <v>#N/A</v>
      </c>
      <c r="E2998" s="126"/>
      <c r="F2998" s="185" t="e">
        <f>VLOOKUP(RTATimings[[#This Row],[Route Code]], TrueRouteCodes[], 2, FALSE)</f>
        <v>#N/A</v>
      </c>
      <c r="H2998" s="194" t="str">
        <f>REPLACE(SUBSTITUTE(SUBSTITUTE(SUBSTITUTE(SUBSTITUTE(SUBSTITUTE(TRIM(RTATimings[[#This Row],[Dep Txt]]), ": ",":"), "a.m", "AM",1), "p.m", "PM"),"  AM"," AM"),"  PM", " PM"), 9,100,"")</f>
        <v/>
      </c>
      <c r="I2998" s="195" t="e">
        <f>TIMEVALUE(RTATimings[[#This Row],[Dep Tm Txt]])</f>
        <v>#VALUE!</v>
      </c>
      <c r="N29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2999" spans="1:14" x14ac:dyDescent="0.35">
      <c r="A2999" s="113"/>
      <c r="B2999" s="119"/>
      <c r="C2999" s="119"/>
      <c r="D2999" s="185" t="e">
        <f>IF(ISBLANK(RTATimings[[#This Row],[Vehicle No.]]), VLOOKUP(RTATimings[[#This Row],[Rotation Group]], Table9[#All], 4, FALSE), VLOOKUP(RTATimings[[#This Row],[Vehicle No.]], VehLicense,2,FALSE))</f>
        <v>#N/A</v>
      </c>
      <c r="E2999" s="126"/>
      <c r="F2999" s="185" t="e">
        <f>VLOOKUP(RTATimings[[#This Row],[Route Code]], TrueRouteCodes[], 2, FALSE)</f>
        <v>#N/A</v>
      </c>
      <c r="H2999" s="194" t="str">
        <f>REPLACE(SUBSTITUTE(SUBSTITUTE(SUBSTITUTE(SUBSTITUTE(SUBSTITUTE(TRIM(RTATimings[[#This Row],[Dep Txt]]), ": ",":"), "a.m", "AM",1), "p.m", "PM"),"  AM"," AM"),"  PM", " PM"), 9,100,"")</f>
        <v/>
      </c>
      <c r="I2999" s="195" t="e">
        <f>TIMEVALUE(RTATimings[[#This Row],[Dep Tm Txt]])</f>
        <v>#VALUE!</v>
      </c>
      <c r="N29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00" spans="1:14" x14ac:dyDescent="0.35">
      <c r="A3000" s="113"/>
      <c r="B3000" s="119"/>
      <c r="C3000" s="119"/>
      <c r="D3000" s="185" t="e">
        <f>IF(ISBLANK(RTATimings[[#This Row],[Vehicle No.]]), VLOOKUP(RTATimings[[#This Row],[Rotation Group]], Table9[#All], 4, FALSE), VLOOKUP(RTATimings[[#This Row],[Vehicle No.]], VehLicense,2,FALSE))</f>
        <v>#N/A</v>
      </c>
      <c r="E3000" s="126"/>
      <c r="F3000" s="185" t="e">
        <f>VLOOKUP(RTATimings[[#This Row],[Route Code]], TrueRouteCodes[], 2, FALSE)</f>
        <v>#N/A</v>
      </c>
      <c r="H3000" s="194" t="str">
        <f>REPLACE(SUBSTITUTE(SUBSTITUTE(SUBSTITUTE(SUBSTITUTE(SUBSTITUTE(TRIM(RTATimings[[#This Row],[Dep Txt]]), ": ",":"), "a.m", "AM",1), "p.m", "PM"),"  AM"," AM"),"  PM", " PM"), 9,100,"")</f>
        <v/>
      </c>
      <c r="I3000" s="195" t="e">
        <f>TIMEVALUE(RTATimings[[#This Row],[Dep Tm Txt]])</f>
        <v>#VALUE!</v>
      </c>
      <c r="N30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01" spans="1:14" x14ac:dyDescent="0.35">
      <c r="A3001" s="113"/>
      <c r="B3001" s="119"/>
      <c r="C3001" s="119"/>
      <c r="D3001" s="185" t="e">
        <f>IF(ISBLANK(RTATimings[[#This Row],[Vehicle No.]]), VLOOKUP(RTATimings[[#This Row],[Rotation Group]], Table9[#All], 4, FALSE), VLOOKUP(RTATimings[[#This Row],[Vehicle No.]], VehLicense,2,FALSE))</f>
        <v>#N/A</v>
      </c>
      <c r="E3001" s="126"/>
      <c r="F3001" s="185" t="e">
        <f>VLOOKUP(RTATimings[[#This Row],[Route Code]], TrueRouteCodes[], 2, FALSE)</f>
        <v>#N/A</v>
      </c>
      <c r="H3001" s="194" t="str">
        <f>REPLACE(SUBSTITUTE(SUBSTITUTE(SUBSTITUTE(SUBSTITUTE(SUBSTITUTE(TRIM(RTATimings[[#This Row],[Dep Txt]]), ": ",":"), "a.m", "AM",1), "p.m", "PM"),"  AM"," AM"),"  PM", " PM"), 9,100,"")</f>
        <v/>
      </c>
      <c r="I3001" s="195" t="e">
        <f>TIMEVALUE(RTATimings[[#This Row],[Dep Tm Txt]])</f>
        <v>#VALUE!</v>
      </c>
      <c r="N30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02" spans="1:14" x14ac:dyDescent="0.35">
      <c r="A3002" s="113"/>
      <c r="B3002" s="119"/>
      <c r="C3002" s="119"/>
      <c r="D3002" s="185" t="e">
        <f>IF(ISBLANK(RTATimings[[#This Row],[Vehicle No.]]), VLOOKUP(RTATimings[[#This Row],[Rotation Group]], Table9[#All], 4, FALSE), VLOOKUP(RTATimings[[#This Row],[Vehicle No.]], VehLicense,2,FALSE))</f>
        <v>#N/A</v>
      </c>
      <c r="E3002" s="126"/>
      <c r="F3002" s="185" t="e">
        <f>VLOOKUP(RTATimings[[#This Row],[Route Code]], TrueRouteCodes[], 2, FALSE)</f>
        <v>#N/A</v>
      </c>
      <c r="H3002" s="194" t="str">
        <f>REPLACE(SUBSTITUTE(SUBSTITUTE(SUBSTITUTE(SUBSTITUTE(SUBSTITUTE(TRIM(RTATimings[[#This Row],[Dep Txt]]), ": ",":"), "a.m", "AM",1), "p.m", "PM"),"  AM"," AM"),"  PM", " PM"), 9,100,"")</f>
        <v/>
      </c>
      <c r="I3002" s="195" t="e">
        <f>TIMEVALUE(RTATimings[[#This Row],[Dep Tm Txt]])</f>
        <v>#VALUE!</v>
      </c>
      <c r="N30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03" spans="1:14" x14ac:dyDescent="0.35">
      <c r="A3003" s="113"/>
      <c r="B3003" s="119"/>
      <c r="C3003" s="119"/>
      <c r="D3003" s="185" t="e">
        <f>IF(ISBLANK(RTATimings[[#This Row],[Vehicle No.]]), VLOOKUP(RTATimings[[#This Row],[Rotation Group]], Table9[#All], 4, FALSE), VLOOKUP(RTATimings[[#This Row],[Vehicle No.]], VehLicense,2,FALSE))</f>
        <v>#N/A</v>
      </c>
      <c r="E3003" s="126"/>
      <c r="F3003" s="185" t="e">
        <f>VLOOKUP(RTATimings[[#This Row],[Route Code]], TrueRouteCodes[], 2, FALSE)</f>
        <v>#N/A</v>
      </c>
      <c r="H3003" s="194" t="str">
        <f>REPLACE(SUBSTITUTE(SUBSTITUTE(SUBSTITUTE(SUBSTITUTE(SUBSTITUTE(TRIM(RTATimings[[#This Row],[Dep Txt]]), ": ",":"), "a.m", "AM",1), "p.m", "PM"),"  AM"," AM"),"  PM", " PM"), 9,100,"")</f>
        <v/>
      </c>
      <c r="I3003" s="195" t="e">
        <f>TIMEVALUE(RTATimings[[#This Row],[Dep Tm Txt]])</f>
        <v>#VALUE!</v>
      </c>
      <c r="N30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04" spans="1:14" x14ac:dyDescent="0.35">
      <c r="A3004" s="113"/>
      <c r="B3004" s="119"/>
      <c r="C3004" s="119"/>
      <c r="D3004" s="185" t="e">
        <f>IF(ISBLANK(RTATimings[[#This Row],[Vehicle No.]]), VLOOKUP(RTATimings[[#This Row],[Rotation Group]], Table9[#All], 4, FALSE), VLOOKUP(RTATimings[[#This Row],[Vehicle No.]], VehLicense,2,FALSE))</f>
        <v>#N/A</v>
      </c>
      <c r="E3004" s="126"/>
      <c r="F3004" s="185" t="e">
        <f>VLOOKUP(RTATimings[[#This Row],[Route Code]], TrueRouteCodes[], 2, FALSE)</f>
        <v>#N/A</v>
      </c>
      <c r="H3004" s="194" t="str">
        <f>REPLACE(SUBSTITUTE(SUBSTITUTE(SUBSTITUTE(SUBSTITUTE(SUBSTITUTE(TRIM(RTATimings[[#This Row],[Dep Txt]]), ": ",":"), "a.m", "AM",1), "p.m", "PM"),"  AM"," AM"),"  PM", " PM"), 9,100,"")</f>
        <v/>
      </c>
      <c r="I3004" s="195" t="e">
        <f>TIMEVALUE(RTATimings[[#This Row],[Dep Tm Txt]])</f>
        <v>#VALUE!</v>
      </c>
      <c r="N30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05" spans="1:14" x14ac:dyDescent="0.35">
      <c r="A3005" s="113"/>
      <c r="B3005" s="119"/>
      <c r="C3005" s="119"/>
      <c r="D3005" s="185" t="e">
        <f>IF(ISBLANK(RTATimings[[#This Row],[Vehicle No.]]), VLOOKUP(RTATimings[[#This Row],[Rotation Group]], Table9[#All], 4, FALSE), VLOOKUP(RTATimings[[#This Row],[Vehicle No.]], VehLicense,2,FALSE))</f>
        <v>#N/A</v>
      </c>
      <c r="E3005" s="126"/>
      <c r="F3005" s="185" t="e">
        <f>VLOOKUP(RTATimings[[#This Row],[Route Code]], TrueRouteCodes[], 2, FALSE)</f>
        <v>#N/A</v>
      </c>
      <c r="H3005" s="194" t="str">
        <f>REPLACE(SUBSTITUTE(SUBSTITUTE(SUBSTITUTE(SUBSTITUTE(SUBSTITUTE(TRIM(RTATimings[[#This Row],[Dep Txt]]), ": ",":"), "a.m", "AM",1), "p.m", "PM"),"  AM"," AM"),"  PM", " PM"), 9,100,"")</f>
        <v/>
      </c>
      <c r="I3005" s="195" t="e">
        <f>TIMEVALUE(RTATimings[[#This Row],[Dep Tm Txt]])</f>
        <v>#VALUE!</v>
      </c>
      <c r="N30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06" spans="1:14" x14ac:dyDescent="0.35">
      <c r="A3006" s="113"/>
      <c r="B3006" s="119"/>
      <c r="C3006" s="119"/>
      <c r="D3006" s="185" t="e">
        <f>IF(ISBLANK(RTATimings[[#This Row],[Vehicle No.]]), VLOOKUP(RTATimings[[#This Row],[Rotation Group]], Table9[#All], 4, FALSE), VLOOKUP(RTATimings[[#This Row],[Vehicle No.]], VehLicense,2,FALSE))</f>
        <v>#N/A</v>
      </c>
      <c r="E3006" s="126"/>
      <c r="F3006" s="185" t="e">
        <f>VLOOKUP(RTATimings[[#This Row],[Route Code]], TrueRouteCodes[], 2, FALSE)</f>
        <v>#N/A</v>
      </c>
      <c r="H3006" s="194" t="str">
        <f>REPLACE(SUBSTITUTE(SUBSTITUTE(SUBSTITUTE(SUBSTITUTE(SUBSTITUTE(TRIM(RTATimings[[#This Row],[Dep Txt]]), ": ",":"), "a.m", "AM",1), "p.m", "PM"),"  AM"," AM"),"  PM", " PM"), 9,100,"")</f>
        <v/>
      </c>
      <c r="I3006" s="195" t="e">
        <f>TIMEVALUE(RTATimings[[#This Row],[Dep Tm Txt]])</f>
        <v>#VALUE!</v>
      </c>
      <c r="N30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07" spans="1:14" x14ac:dyDescent="0.35">
      <c r="A3007" s="113"/>
      <c r="B3007" s="119"/>
      <c r="C3007" s="119"/>
      <c r="D3007" s="185" t="e">
        <f>IF(ISBLANK(RTATimings[[#This Row],[Vehicle No.]]), VLOOKUP(RTATimings[[#This Row],[Rotation Group]], Table9[#All], 4, FALSE), VLOOKUP(RTATimings[[#This Row],[Vehicle No.]], VehLicense,2,FALSE))</f>
        <v>#N/A</v>
      </c>
      <c r="E3007" s="126"/>
      <c r="F3007" s="185" t="e">
        <f>VLOOKUP(RTATimings[[#This Row],[Route Code]], TrueRouteCodes[], 2, FALSE)</f>
        <v>#N/A</v>
      </c>
      <c r="H3007" s="194" t="str">
        <f>REPLACE(SUBSTITUTE(SUBSTITUTE(SUBSTITUTE(SUBSTITUTE(SUBSTITUTE(TRIM(RTATimings[[#This Row],[Dep Txt]]), ": ",":"), "a.m", "AM",1), "p.m", "PM"),"  AM"," AM"),"  PM", " PM"), 9,100,"")</f>
        <v/>
      </c>
      <c r="I3007" s="195" t="e">
        <f>TIMEVALUE(RTATimings[[#This Row],[Dep Tm Txt]])</f>
        <v>#VALUE!</v>
      </c>
      <c r="N30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08" spans="1:14" x14ac:dyDescent="0.35">
      <c r="A3008" s="113"/>
      <c r="B3008" s="119"/>
      <c r="C3008" s="119"/>
      <c r="D3008" s="185" t="e">
        <f>IF(ISBLANK(RTATimings[[#This Row],[Vehicle No.]]), VLOOKUP(RTATimings[[#This Row],[Rotation Group]], Table9[#All], 4, FALSE), VLOOKUP(RTATimings[[#This Row],[Vehicle No.]], VehLicense,2,FALSE))</f>
        <v>#N/A</v>
      </c>
      <c r="E3008" s="126"/>
      <c r="F3008" s="185" t="e">
        <f>VLOOKUP(RTATimings[[#This Row],[Route Code]], TrueRouteCodes[], 2, FALSE)</f>
        <v>#N/A</v>
      </c>
      <c r="H3008" s="194" t="str">
        <f>REPLACE(SUBSTITUTE(SUBSTITUTE(SUBSTITUTE(SUBSTITUTE(SUBSTITUTE(TRIM(RTATimings[[#This Row],[Dep Txt]]), ": ",":"), "a.m", "AM",1), "p.m", "PM"),"  AM"," AM"),"  PM", " PM"), 9,100,"")</f>
        <v/>
      </c>
      <c r="I3008" s="195" t="e">
        <f>TIMEVALUE(RTATimings[[#This Row],[Dep Tm Txt]])</f>
        <v>#VALUE!</v>
      </c>
      <c r="N30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09" spans="1:14" x14ac:dyDescent="0.35">
      <c r="A3009" s="113"/>
      <c r="B3009" s="119"/>
      <c r="C3009" s="119"/>
      <c r="D3009" s="185" t="e">
        <f>IF(ISBLANK(RTATimings[[#This Row],[Vehicle No.]]), VLOOKUP(RTATimings[[#This Row],[Rotation Group]], Table9[#All], 4, FALSE), VLOOKUP(RTATimings[[#This Row],[Vehicle No.]], VehLicense,2,FALSE))</f>
        <v>#N/A</v>
      </c>
      <c r="E3009" s="126"/>
      <c r="F3009" s="185" t="e">
        <f>VLOOKUP(RTATimings[[#This Row],[Route Code]], TrueRouteCodes[], 2, FALSE)</f>
        <v>#N/A</v>
      </c>
      <c r="H3009" s="194" t="str">
        <f>REPLACE(SUBSTITUTE(SUBSTITUTE(SUBSTITUTE(SUBSTITUTE(SUBSTITUTE(TRIM(RTATimings[[#This Row],[Dep Txt]]), ": ",":"), "a.m", "AM",1), "p.m", "PM"),"  AM"," AM"),"  PM", " PM"), 9,100,"")</f>
        <v/>
      </c>
      <c r="I3009" s="195" t="e">
        <f>TIMEVALUE(RTATimings[[#This Row],[Dep Tm Txt]])</f>
        <v>#VALUE!</v>
      </c>
      <c r="N30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10" spans="1:14" x14ac:dyDescent="0.35">
      <c r="A3010" s="113"/>
      <c r="B3010" s="119"/>
      <c r="C3010" s="119"/>
      <c r="D3010" s="185" t="e">
        <f>IF(ISBLANK(RTATimings[[#This Row],[Vehicle No.]]), VLOOKUP(RTATimings[[#This Row],[Rotation Group]], Table9[#All], 4, FALSE), VLOOKUP(RTATimings[[#This Row],[Vehicle No.]], VehLicense,2,FALSE))</f>
        <v>#N/A</v>
      </c>
      <c r="E3010" s="126"/>
      <c r="F3010" s="185" t="e">
        <f>VLOOKUP(RTATimings[[#This Row],[Route Code]], TrueRouteCodes[], 2, FALSE)</f>
        <v>#N/A</v>
      </c>
      <c r="H3010" s="194" t="str">
        <f>REPLACE(SUBSTITUTE(SUBSTITUTE(SUBSTITUTE(SUBSTITUTE(SUBSTITUTE(TRIM(RTATimings[[#This Row],[Dep Txt]]), ": ",":"), "a.m", "AM",1), "p.m", "PM"),"  AM"," AM"),"  PM", " PM"), 9,100,"")</f>
        <v/>
      </c>
      <c r="I3010" s="195" t="e">
        <f>TIMEVALUE(RTATimings[[#This Row],[Dep Tm Txt]])</f>
        <v>#VALUE!</v>
      </c>
      <c r="N30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11" spans="1:14" x14ac:dyDescent="0.35">
      <c r="A3011" s="113"/>
      <c r="B3011" s="119"/>
      <c r="C3011" s="119"/>
      <c r="D3011" s="185" t="e">
        <f>IF(ISBLANK(RTATimings[[#This Row],[Vehicle No.]]), VLOOKUP(RTATimings[[#This Row],[Rotation Group]], Table9[#All], 4, FALSE), VLOOKUP(RTATimings[[#This Row],[Vehicle No.]], VehLicense,2,FALSE))</f>
        <v>#N/A</v>
      </c>
      <c r="E3011" s="126"/>
      <c r="F3011" s="185" t="e">
        <f>VLOOKUP(RTATimings[[#This Row],[Route Code]], TrueRouteCodes[], 2, FALSE)</f>
        <v>#N/A</v>
      </c>
      <c r="H3011" s="194" t="str">
        <f>REPLACE(SUBSTITUTE(SUBSTITUTE(SUBSTITUTE(SUBSTITUTE(SUBSTITUTE(TRIM(RTATimings[[#This Row],[Dep Txt]]), ": ",":"), "a.m", "AM",1), "p.m", "PM"),"  AM"," AM"),"  PM", " PM"), 9,100,"")</f>
        <v/>
      </c>
      <c r="I3011" s="195" t="e">
        <f>TIMEVALUE(RTATimings[[#This Row],[Dep Tm Txt]])</f>
        <v>#VALUE!</v>
      </c>
      <c r="N30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12" spans="1:14" x14ac:dyDescent="0.35">
      <c r="A3012" s="113"/>
      <c r="B3012" s="119"/>
      <c r="C3012" s="119"/>
      <c r="D3012" s="185" t="e">
        <f>IF(ISBLANK(RTATimings[[#This Row],[Vehicle No.]]), VLOOKUP(RTATimings[[#This Row],[Rotation Group]], Table9[#All], 4, FALSE), VLOOKUP(RTATimings[[#This Row],[Vehicle No.]], VehLicense,2,FALSE))</f>
        <v>#N/A</v>
      </c>
      <c r="E3012" s="126"/>
      <c r="F3012" s="185" t="e">
        <f>VLOOKUP(RTATimings[[#This Row],[Route Code]], TrueRouteCodes[], 2, FALSE)</f>
        <v>#N/A</v>
      </c>
      <c r="H3012" s="194" t="str">
        <f>REPLACE(SUBSTITUTE(SUBSTITUTE(SUBSTITUTE(SUBSTITUTE(SUBSTITUTE(TRIM(RTATimings[[#This Row],[Dep Txt]]), ": ",":"), "a.m", "AM",1), "p.m", "PM"),"  AM"," AM"),"  PM", " PM"), 9,100,"")</f>
        <v/>
      </c>
      <c r="I3012" s="195" t="e">
        <f>TIMEVALUE(RTATimings[[#This Row],[Dep Tm Txt]])</f>
        <v>#VALUE!</v>
      </c>
      <c r="N30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13" spans="1:14" x14ac:dyDescent="0.35">
      <c r="A3013" s="113"/>
      <c r="B3013" s="119"/>
      <c r="C3013" s="119"/>
      <c r="D3013" s="185" t="e">
        <f>IF(ISBLANK(RTATimings[[#This Row],[Vehicle No.]]), VLOOKUP(RTATimings[[#This Row],[Rotation Group]], Table9[#All], 4, FALSE), VLOOKUP(RTATimings[[#This Row],[Vehicle No.]], VehLicense,2,FALSE))</f>
        <v>#N/A</v>
      </c>
      <c r="E3013" s="126"/>
      <c r="F3013" s="185" t="e">
        <f>VLOOKUP(RTATimings[[#This Row],[Route Code]], TrueRouteCodes[], 2, FALSE)</f>
        <v>#N/A</v>
      </c>
      <c r="H3013" s="194" t="str">
        <f>REPLACE(SUBSTITUTE(SUBSTITUTE(SUBSTITUTE(SUBSTITUTE(SUBSTITUTE(TRIM(RTATimings[[#This Row],[Dep Txt]]), ": ",":"), "a.m", "AM",1), "p.m", "PM"),"  AM"," AM"),"  PM", " PM"), 9,100,"")</f>
        <v/>
      </c>
      <c r="I3013" s="195" t="e">
        <f>TIMEVALUE(RTATimings[[#This Row],[Dep Tm Txt]])</f>
        <v>#VALUE!</v>
      </c>
      <c r="N30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14" spans="1:14" x14ac:dyDescent="0.35">
      <c r="A3014" s="113"/>
      <c r="B3014" s="119"/>
      <c r="C3014" s="119"/>
      <c r="D3014" s="185" t="e">
        <f>IF(ISBLANK(RTATimings[[#This Row],[Vehicle No.]]), VLOOKUP(RTATimings[[#This Row],[Rotation Group]], Table9[#All], 4, FALSE), VLOOKUP(RTATimings[[#This Row],[Vehicle No.]], VehLicense,2,FALSE))</f>
        <v>#N/A</v>
      </c>
      <c r="E3014" s="126"/>
      <c r="F3014" s="185" t="e">
        <f>VLOOKUP(RTATimings[[#This Row],[Route Code]], TrueRouteCodes[], 2, FALSE)</f>
        <v>#N/A</v>
      </c>
      <c r="H3014" s="194" t="str">
        <f>REPLACE(SUBSTITUTE(SUBSTITUTE(SUBSTITUTE(SUBSTITUTE(SUBSTITUTE(TRIM(RTATimings[[#This Row],[Dep Txt]]), ": ",":"), "a.m", "AM",1), "p.m", "PM"),"  AM"," AM"),"  PM", " PM"), 9,100,"")</f>
        <v/>
      </c>
      <c r="I3014" s="195" t="e">
        <f>TIMEVALUE(RTATimings[[#This Row],[Dep Tm Txt]])</f>
        <v>#VALUE!</v>
      </c>
      <c r="N30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15" spans="1:14" x14ac:dyDescent="0.35">
      <c r="A3015" s="113"/>
      <c r="B3015" s="119"/>
      <c r="C3015" s="119"/>
      <c r="D3015" s="185" t="e">
        <f>IF(ISBLANK(RTATimings[[#This Row],[Vehicle No.]]), VLOOKUP(RTATimings[[#This Row],[Rotation Group]], Table9[#All], 4, FALSE), VLOOKUP(RTATimings[[#This Row],[Vehicle No.]], VehLicense,2,FALSE))</f>
        <v>#N/A</v>
      </c>
      <c r="E3015" s="126"/>
      <c r="F3015" s="185" t="e">
        <f>VLOOKUP(RTATimings[[#This Row],[Route Code]], TrueRouteCodes[], 2, FALSE)</f>
        <v>#N/A</v>
      </c>
      <c r="H3015" s="194" t="str">
        <f>REPLACE(SUBSTITUTE(SUBSTITUTE(SUBSTITUTE(SUBSTITUTE(SUBSTITUTE(TRIM(RTATimings[[#This Row],[Dep Txt]]), ": ",":"), "a.m", "AM",1), "p.m", "PM"),"  AM"," AM"),"  PM", " PM"), 9,100,"")</f>
        <v/>
      </c>
      <c r="I3015" s="195" t="e">
        <f>TIMEVALUE(RTATimings[[#This Row],[Dep Tm Txt]])</f>
        <v>#VALUE!</v>
      </c>
      <c r="N30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16" spans="1:14" x14ac:dyDescent="0.35">
      <c r="A3016" s="113"/>
      <c r="B3016" s="119"/>
      <c r="C3016" s="119"/>
      <c r="D3016" s="185" t="e">
        <f>IF(ISBLANK(RTATimings[[#This Row],[Vehicle No.]]), VLOOKUP(RTATimings[[#This Row],[Rotation Group]], Table9[#All], 4, FALSE), VLOOKUP(RTATimings[[#This Row],[Vehicle No.]], VehLicense,2,FALSE))</f>
        <v>#N/A</v>
      </c>
      <c r="E3016" s="126"/>
      <c r="F3016" s="185" t="e">
        <f>VLOOKUP(RTATimings[[#This Row],[Route Code]], TrueRouteCodes[], 2, FALSE)</f>
        <v>#N/A</v>
      </c>
      <c r="H3016" s="194" t="str">
        <f>REPLACE(SUBSTITUTE(SUBSTITUTE(SUBSTITUTE(SUBSTITUTE(SUBSTITUTE(TRIM(RTATimings[[#This Row],[Dep Txt]]), ": ",":"), "a.m", "AM",1), "p.m", "PM"),"  AM"," AM"),"  PM", " PM"), 9,100,"")</f>
        <v/>
      </c>
      <c r="I3016" s="195" t="e">
        <f>TIMEVALUE(RTATimings[[#This Row],[Dep Tm Txt]])</f>
        <v>#VALUE!</v>
      </c>
      <c r="N30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17" spans="1:14" x14ac:dyDescent="0.35">
      <c r="A3017" s="113"/>
      <c r="B3017" s="119"/>
      <c r="C3017" s="119"/>
      <c r="D3017" s="185" t="e">
        <f>IF(ISBLANK(RTATimings[[#This Row],[Vehicle No.]]), VLOOKUP(RTATimings[[#This Row],[Rotation Group]], Table9[#All], 4, FALSE), VLOOKUP(RTATimings[[#This Row],[Vehicle No.]], VehLicense,2,FALSE))</f>
        <v>#N/A</v>
      </c>
      <c r="E3017" s="126"/>
      <c r="F3017" s="185" t="e">
        <f>VLOOKUP(RTATimings[[#This Row],[Route Code]], TrueRouteCodes[], 2, FALSE)</f>
        <v>#N/A</v>
      </c>
      <c r="H3017" s="194" t="str">
        <f>REPLACE(SUBSTITUTE(SUBSTITUTE(SUBSTITUTE(SUBSTITUTE(SUBSTITUTE(TRIM(RTATimings[[#This Row],[Dep Txt]]), ": ",":"), "a.m", "AM",1), "p.m", "PM"),"  AM"," AM"),"  PM", " PM"), 9,100,"")</f>
        <v/>
      </c>
      <c r="I3017" s="195" t="e">
        <f>TIMEVALUE(RTATimings[[#This Row],[Dep Tm Txt]])</f>
        <v>#VALUE!</v>
      </c>
      <c r="N30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18" spans="1:14" x14ac:dyDescent="0.35">
      <c r="A3018" s="113"/>
      <c r="B3018" s="119"/>
      <c r="C3018" s="119"/>
      <c r="D3018" s="185" t="e">
        <f>IF(ISBLANK(RTATimings[[#This Row],[Vehicle No.]]), VLOOKUP(RTATimings[[#This Row],[Rotation Group]], Table9[#All], 4, FALSE), VLOOKUP(RTATimings[[#This Row],[Vehicle No.]], VehLicense,2,FALSE))</f>
        <v>#N/A</v>
      </c>
      <c r="E3018" s="126"/>
      <c r="F3018" s="185" t="e">
        <f>VLOOKUP(RTATimings[[#This Row],[Route Code]], TrueRouteCodes[], 2, FALSE)</f>
        <v>#N/A</v>
      </c>
      <c r="H3018" s="194" t="str">
        <f>REPLACE(SUBSTITUTE(SUBSTITUTE(SUBSTITUTE(SUBSTITUTE(SUBSTITUTE(TRIM(RTATimings[[#This Row],[Dep Txt]]), ": ",":"), "a.m", "AM",1), "p.m", "PM"),"  AM"," AM"),"  PM", " PM"), 9,100,"")</f>
        <v/>
      </c>
      <c r="I3018" s="195" t="e">
        <f>TIMEVALUE(RTATimings[[#This Row],[Dep Tm Txt]])</f>
        <v>#VALUE!</v>
      </c>
      <c r="N30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19" spans="1:14" x14ac:dyDescent="0.35">
      <c r="A3019" s="113"/>
      <c r="B3019" s="119"/>
      <c r="C3019" s="119"/>
      <c r="D3019" s="185" t="e">
        <f>IF(ISBLANK(RTATimings[[#This Row],[Vehicle No.]]), VLOOKUP(RTATimings[[#This Row],[Rotation Group]], Table9[#All], 4, FALSE), VLOOKUP(RTATimings[[#This Row],[Vehicle No.]], VehLicense,2,FALSE))</f>
        <v>#N/A</v>
      </c>
      <c r="E3019" s="126"/>
      <c r="F3019" s="185" t="e">
        <f>VLOOKUP(RTATimings[[#This Row],[Route Code]], TrueRouteCodes[], 2, FALSE)</f>
        <v>#N/A</v>
      </c>
      <c r="H3019" s="194" t="str">
        <f>REPLACE(SUBSTITUTE(SUBSTITUTE(SUBSTITUTE(SUBSTITUTE(SUBSTITUTE(TRIM(RTATimings[[#This Row],[Dep Txt]]), ": ",":"), "a.m", "AM",1), "p.m", "PM"),"  AM"," AM"),"  PM", " PM"), 9,100,"")</f>
        <v/>
      </c>
      <c r="I3019" s="195" t="e">
        <f>TIMEVALUE(RTATimings[[#This Row],[Dep Tm Txt]])</f>
        <v>#VALUE!</v>
      </c>
      <c r="N30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20" spans="1:14" x14ac:dyDescent="0.35">
      <c r="A3020" s="113"/>
      <c r="B3020" s="119"/>
      <c r="C3020" s="119"/>
      <c r="D3020" s="185" t="e">
        <f>IF(ISBLANK(RTATimings[[#This Row],[Vehicle No.]]), VLOOKUP(RTATimings[[#This Row],[Rotation Group]], Table9[#All], 4, FALSE), VLOOKUP(RTATimings[[#This Row],[Vehicle No.]], VehLicense,2,FALSE))</f>
        <v>#N/A</v>
      </c>
      <c r="E3020" s="126"/>
      <c r="F3020" s="185" t="e">
        <f>VLOOKUP(RTATimings[[#This Row],[Route Code]], TrueRouteCodes[], 2, FALSE)</f>
        <v>#N/A</v>
      </c>
      <c r="H3020" s="194" t="str">
        <f>REPLACE(SUBSTITUTE(SUBSTITUTE(SUBSTITUTE(SUBSTITUTE(SUBSTITUTE(TRIM(RTATimings[[#This Row],[Dep Txt]]), ": ",":"), "a.m", "AM",1), "p.m", "PM"),"  AM"," AM"),"  PM", " PM"), 9,100,"")</f>
        <v/>
      </c>
      <c r="I3020" s="195" t="e">
        <f>TIMEVALUE(RTATimings[[#This Row],[Dep Tm Txt]])</f>
        <v>#VALUE!</v>
      </c>
      <c r="N30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21" spans="1:14" x14ac:dyDescent="0.35">
      <c r="A3021" s="113"/>
      <c r="B3021" s="119"/>
      <c r="C3021" s="119"/>
      <c r="D3021" s="185" t="e">
        <f>IF(ISBLANK(RTATimings[[#This Row],[Vehicle No.]]), VLOOKUP(RTATimings[[#This Row],[Rotation Group]], Table9[#All], 4, FALSE), VLOOKUP(RTATimings[[#This Row],[Vehicle No.]], VehLicense,2,FALSE))</f>
        <v>#N/A</v>
      </c>
      <c r="E3021" s="126"/>
      <c r="F3021" s="185" t="e">
        <f>VLOOKUP(RTATimings[[#This Row],[Route Code]], TrueRouteCodes[], 2, FALSE)</f>
        <v>#N/A</v>
      </c>
      <c r="H3021" s="194" t="str">
        <f>REPLACE(SUBSTITUTE(SUBSTITUTE(SUBSTITUTE(SUBSTITUTE(SUBSTITUTE(TRIM(RTATimings[[#This Row],[Dep Txt]]), ": ",":"), "a.m", "AM",1), "p.m", "PM"),"  AM"," AM"),"  PM", " PM"), 9,100,"")</f>
        <v/>
      </c>
      <c r="I3021" s="195" t="e">
        <f>TIMEVALUE(RTATimings[[#This Row],[Dep Tm Txt]])</f>
        <v>#VALUE!</v>
      </c>
      <c r="N30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22" spans="1:14" x14ac:dyDescent="0.35">
      <c r="A3022" s="113"/>
      <c r="B3022" s="119"/>
      <c r="C3022" s="119"/>
      <c r="D3022" s="185" t="e">
        <f>IF(ISBLANK(RTATimings[[#This Row],[Vehicle No.]]), VLOOKUP(RTATimings[[#This Row],[Rotation Group]], Table9[#All], 4, FALSE), VLOOKUP(RTATimings[[#This Row],[Vehicle No.]], VehLicense,2,FALSE))</f>
        <v>#N/A</v>
      </c>
      <c r="E3022" s="126"/>
      <c r="F3022" s="185" t="e">
        <f>VLOOKUP(RTATimings[[#This Row],[Route Code]], TrueRouteCodes[], 2, FALSE)</f>
        <v>#N/A</v>
      </c>
      <c r="H3022" s="194" t="str">
        <f>REPLACE(SUBSTITUTE(SUBSTITUTE(SUBSTITUTE(SUBSTITUTE(SUBSTITUTE(TRIM(RTATimings[[#This Row],[Dep Txt]]), ": ",":"), "a.m", "AM",1), "p.m", "PM"),"  AM"," AM"),"  PM", " PM"), 9,100,"")</f>
        <v/>
      </c>
      <c r="I3022" s="195" t="e">
        <f>TIMEVALUE(RTATimings[[#This Row],[Dep Tm Txt]])</f>
        <v>#VALUE!</v>
      </c>
      <c r="N30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23" spans="1:14" x14ac:dyDescent="0.35">
      <c r="A3023" s="113"/>
      <c r="B3023" s="119"/>
      <c r="C3023" s="119"/>
      <c r="D3023" s="185" t="e">
        <f>IF(ISBLANK(RTATimings[[#This Row],[Vehicle No.]]), VLOOKUP(RTATimings[[#This Row],[Rotation Group]], Table9[#All], 4, FALSE), VLOOKUP(RTATimings[[#This Row],[Vehicle No.]], VehLicense,2,FALSE))</f>
        <v>#N/A</v>
      </c>
      <c r="E3023" s="126"/>
      <c r="F3023" s="185" t="e">
        <f>VLOOKUP(RTATimings[[#This Row],[Route Code]], TrueRouteCodes[], 2, FALSE)</f>
        <v>#N/A</v>
      </c>
      <c r="H3023" s="194" t="str">
        <f>REPLACE(SUBSTITUTE(SUBSTITUTE(SUBSTITUTE(SUBSTITUTE(SUBSTITUTE(TRIM(RTATimings[[#This Row],[Dep Txt]]), ": ",":"), "a.m", "AM",1), "p.m", "PM"),"  AM"," AM"),"  PM", " PM"), 9,100,"")</f>
        <v/>
      </c>
      <c r="I3023" s="195" t="e">
        <f>TIMEVALUE(RTATimings[[#This Row],[Dep Tm Txt]])</f>
        <v>#VALUE!</v>
      </c>
      <c r="N30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24" spans="1:14" x14ac:dyDescent="0.35">
      <c r="A3024" s="113"/>
      <c r="B3024" s="119"/>
      <c r="C3024" s="119"/>
      <c r="D3024" s="185" t="e">
        <f>IF(ISBLANK(RTATimings[[#This Row],[Vehicle No.]]), VLOOKUP(RTATimings[[#This Row],[Rotation Group]], Table9[#All], 4, FALSE), VLOOKUP(RTATimings[[#This Row],[Vehicle No.]], VehLicense,2,FALSE))</f>
        <v>#N/A</v>
      </c>
      <c r="E3024" s="126"/>
      <c r="F3024" s="185" t="e">
        <f>VLOOKUP(RTATimings[[#This Row],[Route Code]], TrueRouteCodes[], 2, FALSE)</f>
        <v>#N/A</v>
      </c>
      <c r="H3024" s="194" t="str">
        <f>REPLACE(SUBSTITUTE(SUBSTITUTE(SUBSTITUTE(SUBSTITUTE(SUBSTITUTE(TRIM(RTATimings[[#This Row],[Dep Txt]]), ": ",":"), "a.m", "AM",1), "p.m", "PM"),"  AM"," AM"),"  PM", " PM"), 9,100,"")</f>
        <v/>
      </c>
      <c r="I3024" s="195" t="e">
        <f>TIMEVALUE(RTATimings[[#This Row],[Dep Tm Txt]])</f>
        <v>#VALUE!</v>
      </c>
      <c r="N30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25" spans="1:14" x14ac:dyDescent="0.35">
      <c r="A3025" s="113"/>
      <c r="B3025" s="119"/>
      <c r="C3025" s="119"/>
      <c r="D3025" s="185" t="e">
        <f>IF(ISBLANK(RTATimings[[#This Row],[Vehicle No.]]), VLOOKUP(RTATimings[[#This Row],[Rotation Group]], Table9[#All], 4, FALSE), VLOOKUP(RTATimings[[#This Row],[Vehicle No.]], VehLicense,2,FALSE))</f>
        <v>#N/A</v>
      </c>
      <c r="E3025" s="126"/>
      <c r="F3025" s="185" t="e">
        <f>VLOOKUP(RTATimings[[#This Row],[Route Code]], TrueRouteCodes[], 2, FALSE)</f>
        <v>#N/A</v>
      </c>
      <c r="H3025" s="194" t="str">
        <f>REPLACE(SUBSTITUTE(SUBSTITUTE(SUBSTITUTE(SUBSTITUTE(SUBSTITUTE(TRIM(RTATimings[[#This Row],[Dep Txt]]), ": ",":"), "a.m", "AM",1), "p.m", "PM"),"  AM"," AM"),"  PM", " PM"), 9,100,"")</f>
        <v/>
      </c>
      <c r="I3025" s="195" t="e">
        <f>TIMEVALUE(RTATimings[[#This Row],[Dep Tm Txt]])</f>
        <v>#VALUE!</v>
      </c>
      <c r="N30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26" spans="1:14" x14ac:dyDescent="0.35">
      <c r="A3026" s="113"/>
      <c r="B3026" s="119"/>
      <c r="C3026" s="119"/>
      <c r="D3026" s="185" t="e">
        <f>IF(ISBLANK(RTATimings[[#This Row],[Vehicle No.]]), VLOOKUP(RTATimings[[#This Row],[Rotation Group]], Table9[#All], 4, FALSE), VLOOKUP(RTATimings[[#This Row],[Vehicle No.]], VehLicense,2,FALSE))</f>
        <v>#N/A</v>
      </c>
      <c r="E3026" s="126"/>
      <c r="F3026" s="185" t="e">
        <f>VLOOKUP(RTATimings[[#This Row],[Route Code]], TrueRouteCodes[], 2, FALSE)</f>
        <v>#N/A</v>
      </c>
      <c r="H3026" s="194" t="str">
        <f>REPLACE(SUBSTITUTE(SUBSTITUTE(SUBSTITUTE(SUBSTITUTE(SUBSTITUTE(TRIM(RTATimings[[#This Row],[Dep Txt]]), ": ",":"), "a.m", "AM",1), "p.m", "PM"),"  AM"," AM"),"  PM", " PM"), 9,100,"")</f>
        <v/>
      </c>
      <c r="I3026" s="195" t="e">
        <f>TIMEVALUE(RTATimings[[#This Row],[Dep Tm Txt]])</f>
        <v>#VALUE!</v>
      </c>
      <c r="N30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27" spans="1:14" x14ac:dyDescent="0.35">
      <c r="A3027" s="113"/>
      <c r="B3027" s="119"/>
      <c r="C3027" s="119"/>
      <c r="D3027" s="185" t="e">
        <f>IF(ISBLANK(RTATimings[[#This Row],[Vehicle No.]]), VLOOKUP(RTATimings[[#This Row],[Rotation Group]], Table9[#All], 4, FALSE), VLOOKUP(RTATimings[[#This Row],[Vehicle No.]], VehLicense,2,FALSE))</f>
        <v>#N/A</v>
      </c>
      <c r="E3027" s="126"/>
      <c r="F3027" s="185" t="e">
        <f>VLOOKUP(RTATimings[[#This Row],[Route Code]], TrueRouteCodes[], 2, FALSE)</f>
        <v>#N/A</v>
      </c>
      <c r="H3027" s="194" t="str">
        <f>REPLACE(SUBSTITUTE(SUBSTITUTE(SUBSTITUTE(SUBSTITUTE(SUBSTITUTE(TRIM(RTATimings[[#This Row],[Dep Txt]]), ": ",":"), "a.m", "AM",1), "p.m", "PM"),"  AM"," AM"),"  PM", " PM"), 9,100,"")</f>
        <v/>
      </c>
      <c r="I3027" s="195" t="e">
        <f>TIMEVALUE(RTATimings[[#This Row],[Dep Tm Txt]])</f>
        <v>#VALUE!</v>
      </c>
      <c r="N30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28" spans="1:14" x14ac:dyDescent="0.35">
      <c r="A3028" s="113"/>
      <c r="B3028" s="119"/>
      <c r="C3028" s="119"/>
      <c r="D3028" s="185" t="e">
        <f>IF(ISBLANK(RTATimings[[#This Row],[Vehicle No.]]), VLOOKUP(RTATimings[[#This Row],[Rotation Group]], Table9[#All], 4, FALSE), VLOOKUP(RTATimings[[#This Row],[Vehicle No.]], VehLicense,2,FALSE))</f>
        <v>#N/A</v>
      </c>
      <c r="E3028" s="126"/>
      <c r="F3028" s="185" t="e">
        <f>VLOOKUP(RTATimings[[#This Row],[Route Code]], TrueRouteCodes[], 2, FALSE)</f>
        <v>#N/A</v>
      </c>
      <c r="H3028" s="194" t="str">
        <f>REPLACE(SUBSTITUTE(SUBSTITUTE(SUBSTITUTE(SUBSTITUTE(SUBSTITUTE(TRIM(RTATimings[[#This Row],[Dep Txt]]), ": ",":"), "a.m", "AM",1), "p.m", "PM"),"  AM"," AM"),"  PM", " PM"), 9,100,"")</f>
        <v/>
      </c>
      <c r="I3028" s="195" t="e">
        <f>TIMEVALUE(RTATimings[[#This Row],[Dep Tm Txt]])</f>
        <v>#VALUE!</v>
      </c>
      <c r="N30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29" spans="1:14" x14ac:dyDescent="0.35">
      <c r="A3029" s="113"/>
      <c r="B3029" s="119"/>
      <c r="C3029" s="119"/>
      <c r="D3029" s="185" t="e">
        <f>IF(ISBLANK(RTATimings[[#This Row],[Vehicle No.]]), VLOOKUP(RTATimings[[#This Row],[Rotation Group]], Table9[#All], 4, FALSE), VLOOKUP(RTATimings[[#This Row],[Vehicle No.]], VehLicense,2,FALSE))</f>
        <v>#N/A</v>
      </c>
      <c r="E3029" s="126"/>
      <c r="F3029" s="185" t="e">
        <f>VLOOKUP(RTATimings[[#This Row],[Route Code]], TrueRouteCodes[], 2, FALSE)</f>
        <v>#N/A</v>
      </c>
      <c r="H3029" s="194" t="str">
        <f>REPLACE(SUBSTITUTE(SUBSTITUTE(SUBSTITUTE(SUBSTITUTE(SUBSTITUTE(TRIM(RTATimings[[#This Row],[Dep Txt]]), ": ",":"), "a.m", "AM",1), "p.m", "PM"),"  AM"," AM"),"  PM", " PM"), 9,100,"")</f>
        <v/>
      </c>
      <c r="I3029" s="195" t="e">
        <f>TIMEVALUE(RTATimings[[#This Row],[Dep Tm Txt]])</f>
        <v>#VALUE!</v>
      </c>
      <c r="N30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30" spans="1:14" x14ac:dyDescent="0.35">
      <c r="A3030" s="113"/>
      <c r="B3030" s="119"/>
      <c r="C3030" s="119"/>
      <c r="D3030" s="185" t="e">
        <f>IF(ISBLANK(RTATimings[[#This Row],[Vehicle No.]]), VLOOKUP(RTATimings[[#This Row],[Rotation Group]], Table9[#All], 4, FALSE), VLOOKUP(RTATimings[[#This Row],[Vehicle No.]], VehLicense,2,FALSE))</f>
        <v>#N/A</v>
      </c>
      <c r="E3030" s="126"/>
      <c r="F3030" s="185" t="e">
        <f>VLOOKUP(RTATimings[[#This Row],[Route Code]], TrueRouteCodes[], 2, FALSE)</f>
        <v>#N/A</v>
      </c>
      <c r="H3030" s="194" t="str">
        <f>REPLACE(SUBSTITUTE(SUBSTITUTE(SUBSTITUTE(SUBSTITUTE(SUBSTITUTE(TRIM(RTATimings[[#This Row],[Dep Txt]]), ": ",":"), "a.m", "AM",1), "p.m", "PM"),"  AM"," AM"),"  PM", " PM"), 9,100,"")</f>
        <v/>
      </c>
      <c r="I3030" s="195" t="e">
        <f>TIMEVALUE(RTATimings[[#This Row],[Dep Tm Txt]])</f>
        <v>#VALUE!</v>
      </c>
      <c r="N30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31" spans="1:14" x14ac:dyDescent="0.35">
      <c r="A3031" s="113"/>
      <c r="B3031" s="119"/>
      <c r="C3031" s="119"/>
      <c r="D3031" s="185" t="e">
        <f>IF(ISBLANK(RTATimings[[#This Row],[Vehicle No.]]), VLOOKUP(RTATimings[[#This Row],[Rotation Group]], Table9[#All], 4, FALSE), VLOOKUP(RTATimings[[#This Row],[Vehicle No.]], VehLicense,2,FALSE))</f>
        <v>#N/A</v>
      </c>
      <c r="E3031" s="126"/>
      <c r="F3031" s="185" t="e">
        <f>VLOOKUP(RTATimings[[#This Row],[Route Code]], TrueRouteCodes[], 2, FALSE)</f>
        <v>#N/A</v>
      </c>
      <c r="H3031" s="194" t="str">
        <f>REPLACE(SUBSTITUTE(SUBSTITUTE(SUBSTITUTE(SUBSTITUTE(SUBSTITUTE(TRIM(RTATimings[[#This Row],[Dep Txt]]), ": ",":"), "a.m", "AM",1), "p.m", "PM"),"  AM"," AM"),"  PM", " PM"), 9,100,"")</f>
        <v/>
      </c>
      <c r="I3031" s="195" t="e">
        <f>TIMEVALUE(RTATimings[[#This Row],[Dep Tm Txt]])</f>
        <v>#VALUE!</v>
      </c>
      <c r="N30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32" spans="1:14" x14ac:dyDescent="0.35">
      <c r="A3032" s="113"/>
      <c r="B3032" s="119"/>
      <c r="C3032" s="119"/>
      <c r="D3032" s="185" t="e">
        <f>IF(ISBLANK(RTATimings[[#This Row],[Vehicle No.]]), VLOOKUP(RTATimings[[#This Row],[Rotation Group]], Table9[#All], 4, FALSE), VLOOKUP(RTATimings[[#This Row],[Vehicle No.]], VehLicense,2,FALSE))</f>
        <v>#N/A</v>
      </c>
      <c r="E3032" s="126"/>
      <c r="F3032" s="185" t="e">
        <f>VLOOKUP(RTATimings[[#This Row],[Route Code]], TrueRouteCodes[], 2, FALSE)</f>
        <v>#N/A</v>
      </c>
      <c r="H3032" s="194" t="str">
        <f>REPLACE(SUBSTITUTE(SUBSTITUTE(SUBSTITUTE(SUBSTITUTE(SUBSTITUTE(TRIM(RTATimings[[#This Row],[Dep Txt]]), ": ",":"), "a.m", "AM",1), "p.m", "PM"),"  AM"," AM"),"  PM", " PM"), 9,100,"")</f>
        <v/>
      </c>
      <c r="I3032" s="195" t="e">
        <f>TIMEVALUE(RTATimings[[#This Row],[Dep Tm Txt]])</f>
        <v>#VALUE!</v>
      </c>
      <c r="N30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33" spans="1:14" x14ac:dyDescent="0.35">
      <c r="A3033" s="113"/>
      <c r="B3033" s="119"/>
      <c r="C3033" s="119"/>
      <c r="D3033" s="185" t="e">
        <f>IF(ISBLANK(RTATimings[[#This Row],[Vehicle No.]]), VLOOKUP(RTATimings[[#This Row],[Rotation Group]], Table9[#All], 4, FALSE), VLOOKUP(RTATimings[[#This Row],[Vehicle No.]], VehLicense,2,FALSE))</f>
        <v>#N/A</v>
      </c>
      <c r="E3033" s="126"/>
      <c r="F3033" s="185" t="e">
        <f>VLOOKUP(RTATimings[[#This Row],[Route Code]], TrueRouteCodes[], 2, FALSE)</f>
        <v>#N/A</v>
      </c>
      <c r="H3033" s="194" t="str">
        <f>REPLACE(SUBSTITUTE(SUBSTITUTE(SUBSTITUTE(SUBSTITUTE(SUBSTITUTE(TRIM(RTATimings[[#This Row],[Dep Txt]]), ": ",":"), "a.m", "AM",1), "p.m", "PM"),"  AM"," AM"),"  PM", " PM"), 9,100,"")</f>
        <v/>
      </c>
      <c r="I3033" s="195" t="e">
        <f>TIMEVALUE(RTATimings[[#This Row],[Dep Tm Txt]])</f>
        <v>#VALUE!</v>
      </c>
      <c r="N30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34" spans="1:14" x14ac:dyDescent="0.35">
      <c r="A3034" s="113"/>
      <c r="B3034" s="119"/>
      <c r="C3034" s="119"/>
      <c r="D3034" s="185" t="e">
        <f>IF(ISBLANK(RTATimings[[#This Row],[Vehicle No.]]), VLOOKUP(RTATimings[[#This Row],[Rotation Group]], Table9[#All], 4, FALSE), VLOOKUP(RTATimings[[#This Row],[Vehicle No.]], VehLicense,2,FALSE))</f>
        <v>#N/A</v>
      </c>
      <c r="E3034" s="126"/>
      <c r="F3034" s="185" t="e">
        <f>VLOOKUP(RTATimings[[#This Row],[Route Code]], TrueRouteCodes[], 2, FALSE)</f>
        <v>#N/A</v>
      </c>
      <c r="H3034" s="194" t="str">
        <f>REPLACE(SUBSTITUTE(SUBSTITUTE(SUBSTITUTE(SUBSTITUTE(SUBSTITUTE(TRIM(RTATimings[[#This Row],[Dep Txt]]), ": ",":"), "a.m", "AM",1), "p.m", "PM"),"  AM"," AM"),"  PM", " PM"), 9,100,"")</f>
        <v/>
      </c>
      <c r="I3034" s="195" t="e">
        <f>TIMEVALUE(RTATimings[[#This Row],[Dep Tm Txt]])</f>
        <v>#VALUE!</v>
      </c>
      <c r="N30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35" spans="1:14" x14ac:dyDescent="0.35">
      <c r="A3035" s="113"/>
      <c r="B3035" s="119"/>
      <c r="C3035" s="119"/>
      <c r="D3035" s="185" t="e">
        <f>IF(ISBLANK(RTATimings[[#This Row],[Vehicle No.]]), VLOOKUP(RTATimings[[#This Row],[Rotation Group]], Table9[#All], 4, FALSE), VLOOKUP(RTATimings[[#This Row],[Vehicle No.]], VehLicense,2,FALSE))</f>
        <v>#N/A</v>
      </c>
      <c r="E3035" s="126"/>
      <c r="F3035" s="185" t="e">
        <f>VLOOKUP(RTATimings[[#This Row],[Route Code]], TrueRouteCodes[], 2, FALSE)</f>
        <v>#N/A</v>
      </c>
      <c r="H3035" s="194" t="str">
        <f>REPLACE(SUBSTITUTE(SUBSTITUTE(SUBSTITUTE(SUBSTITUTE(SUBSTITUTE(TRIM(RTATimings[[#This Row],[Dep Txt]]), ": ",":"), "a.m", "AM",1), "p.m", "PM"),"  AM"," AM"),"  PM", " PM"), 9,100,"")</f>
        <v/>
      </c>
      <c r="I3035" s="195" t="e">
        <f>TIMEVALUE(RTATimings[[#This Row],[Dep Tm Txt]])</f>
        <v>#VALUE!</v>
      </c>
      <c r="N30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36" spans="1:14" x14ac:dyDescent="0.35">
      <c r="A3036" s="113"/>
      <c r="B3036" s="119"/>
      <c r="C3036" s="119"/>
      <c r="D3036" s="185" t="e">
        <f>IF(ISBLANK(RTATimings[[#This Row],[Vehicle No.]]), VLOOKUP(RTATimings[[#This Row],[Rotation Group]], Table9[#All], 4, FALSE), VLOOKUP(RTATimings[[#This Row],[Vehicle No.]], VehLicense,2,FALSE))</f>
        <v>#N/A</v>
      </c>
      <c r="E3036" s="126"/>
      <c r="F3036" s="185" t="e">
        <f>VLOOKUP(RTATimings[[#This Row],[Route Code]], TrueRouteCodes[], 2, FALSE)</f>
        <v>#N/A</v>
      </c>
      <c r="H3036" s="194" t="str">
        <f>REPLACE(SUBSTITUTE(SUBSTITUTE(SUBSTITUTE(SUBSTITUTE(SUBSTITUTE(TRIM(RTATimings[[#This Row],[Dep Txt]]), ": ",":"), "a.m", "AM",1), "p.m", "PM"),"  AM"," AM"),"  PM", " PM"), 9,100,"")</f>
        <v/>
      </c>
      <c r="I3036" s="195" t="e">
        <f>TIMEVALUE(RTATimings[[#This Row],[Dep Tm Txt]])</f>
        <v>#VALUE!</v>
      </c>
      <c r="N30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37" spans="1:14" x14ac:dyDescent="0.35">
      <c r="A3037" s="113"/>
      <c r="B3037" s="119"/>
      <c r="C3037" s="119"/>
      <c r="D3037" s="185" t="e">
        <f>IF(ISBLANK(RTATimings[[#This Row],[Vehicle No.]]), VLOOKUP(RTATimings[[#This Row],[Rotation Group]], Table9[#All], 4, FALSE), VLOOKUP(RTATimings[[#This Row],[Vehicle No.]], VehLicense,2,FALSE))</f>
        <v>#N/A</v>
      </c>
      <c r="E3037" s="126"/>
      <c r="F3037" s="185" t="e">
        <f>VLOOKUP(RTATimings[[#This Row],[Route Code]], TrueRouteCodes[], 2, FALSE)</f>
        <v>#N/A</v>
      </c>
      <c r="H3037" s="194" t="str">
        <f>REPLACE(SUBSTITUTE(SUBSTITUTE(SUBSTITUTE(SUBSTITUTE(SUBSTITUTE(TRIM(RTATimings[[#This Row],[Dep Txt]]), ": ",":"), "a.m", "AM",1), "p.m", "PM"),"  AM"," AM"),"  PM", " PM"), 9,100,"")</f>
        <v/>
      </c>
      <c r="I3037" s="195" t="e">
        <f>TIMEVALUE(RTATimings[[#This Row],[Dep Tm Txt]])</f>
        <v>#VALUE!</v>
      </c>
      <c r="N30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38" spans="1:14" x14ac:dyDescent="0.35">
      <c r="A3038" s="113"/>
      <c r="B3038" s="119"/>
      <c r="C3038" s="119"/>
      <c r="D3038" s="185" t="e">
        <f>IF(ISBLANK(RTATimings[[#This Row],[Vehicle No.]]), VLOOKUP(RTATimings[[#This Row],[Rotation Group]], Table9[#All], 4, FALSE), VLOOKUP(RTATimings[[#This Row],[Vehicle No.]], VehLicense,2,FALSE))</f>
        <v>#N/A</v>
      </c>
      <c r="E3038" s="126"/>
      <c r="F3038" s="185" t="e">
        <f>VLOOKUP(RTATimings[[#This Row],[Route Code]], TrueRouteCodes[], 2, FALSE)</f>
        <v>#N/A</v>
      </c>
      <c r="H3038" s="194" t="str">
        <f>REPLACE(SUBSTITUTE(SUBSTITUTE(SUBSTITUTE(SUBSTITUTE(SUBSTITUTE(TRIM(RTATimings[[#This Row],[Dep Txt]]), ": ",":"), "a.m", "AM",1), "p.m", "PM"),"  AM"," AM"),"  PM", " PM"), 9,100,"")</f>
        <v/>
      </c>
      <c r="I3038" s="195" t="e">
        <f>TIMEVALUE(RTATimings[[#This Row],[Dep Tm Txt]])</f>
        <v>#VALUE!</v>
      </c>
      <c r="N30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39" spans="1:14" x14ac:dyDescent="0.35">
      <c r="A3039" s="113"/>
      <c r="B3039" s="119"/>
      <c r="C3039" s="119"/>
      <c r="D3039" s="185" t="e">
        <f>IF(ISBLANK(RTATimings[[#This Row],[Vehicle No.]]), VLOOKUP(RTATimings[[#This Row],[Rotation Group]], Table9[#All], 4, FALSE), VLOOKUP(RTATimings[[#This Row],[Vehicle No.]], VehLicense,2,FALSE))</f>
        <v>#N/A</v>
      </c>
      <c r="E3039" s="126"/>
      <c r="F3039" s="185" t="e">
        <f>VLOOKUP(RTATimings[[#This Row],[Route Code]], TrueRouteCodes[], 2, FALSE)</f>
        <v>#N/A</v>
      </c>
      <c r="H3039" s="194" t="str">
        <f>REPLACE(SUBSTITUTE(SUBSTITUTE(SUBSTITUTE(SUBSTITUTE(SUBSTITUTE(TRIM(RTATimings[[#This Row],[Dep Txt]]), ": ",":"), "a.m", "AM",1), "p.m", "PM"),"  AM"," AM"),"  PM", " PM"), 9,100,"")</f>
        <v/>
      </c>
      <c r="I3039" s="195" t="e">
        <f>TIMEVALUE(RTATimings[[#This Row],[Dep Tm Txt]])</f>
        <v>#VALUE!</v>
      </c>
      <c r="N30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40" spans="1:14" x14ac:dyDescent="0.35">
      <c r="A3040" s="113"/>
      <c r="B3040" s="119"/>
      <c r="C3040" s="119"/>
      <c r="D3040" s="185" t="e">
        <f>IF(ISBLANK(RTATimings[[#This Row],[Vehicle No.]]), VLOOKUP(RTATimings[[#This Row],[Rotation Group]], Table9[#All], 4, FALSE), VLOOKUP(RTATimings[[#This Row],[Vehicle No.]], VehLicense,2,FALSE))</f>
        <v>#N/A</v>
      </c>
      <c r="E3040" s="126"/>
      <c r="F3040" s="185" t="e">
        <f>VLOOKUP(RTATimings[[#This Row],[Route Code]], TrueRouteCodes[], 2, FALSE)</f>
        <v>#N/A</v>
      </c>
      <c r="H3040" s="194" t="str">
        <f>REPLACE(SUBSTITUTE(SUBSTITUTE(SUBSTITUTE(SUBSTITUTE(SUBSTITUTE(TRIM(RTATimings[[#This Row],[Dep Txt]]), ": ",":"), "a.m", "AM",1), "p.m", "PM"),"  AM"," AM"),"  PM", " PM"), 9,100,"")</f>
        <v/>
      </c>
      <c r="I3040" s="195" t="e">
        <f>TIMEVALUE(RTATimings[[#This Row],[Dep Tm Txt]])</f>
        <v>#VALUE!</v>
      </c>
      <c r="N30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41" spans="1:14" x14ac:dyDescent="0.35">
      <c r="A3041" s="113"/>
      <c r="B3041" s="119"/>
      <c r="C3041" s="119"/>
      <c r="D3041" s="185" t="e">
        <f>IF(ISBLANK(RTATimings[[#This Row],[Vehicle No.]]), VLOOKUP(RTATimings[[#This Row],[Rotation Group]], Table9[#All], 4, FALSE), VLOOKUP(RTATimings[[#This Row],[Vehicle No.]], VehLicense,2,FALSE))</f>
        <v>#N/A</v>
      </c>
      <c r="E3041" s="126"/>
      <c r="F3041" s="185" t="e">
        <f>VLOOKUP(RTATimings[[#This Row],[Route Code]], TrueRouteCodes[], 2, FALSE)</f>
        <v>#N/A</v>
      </c>
      <c r="H3041" s="194" t="str">
        <f>REPLACE(SUBSTITUTE(SUBSTITUTE(SUBSTITUTE(SUBSTITUTE(SUBSTITUTE(TRIM(RTATimings[[#This Row],[Dep Txt]]), ": ",":"), "a.m", "AM",1), "p.m", "PM"),"  AM"," AM"),"  PM", " PM"), 9,100,"")</f>
        <v/>
      </c>
      <c r="I3041" s="195" t="e">
        <f>TIMEVALUE(RTATimings[[#This Row],[Dep Tm Txt]])</f>
        <v>#VALUE!</v>
      </c>
      <c r="N30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42" spans="1:14" x14ac:dyDescent="0.35">
      <c r="A3042" s="113"/>
      <c r="B3042" s="119"/>
      <c r="C3042" s="119"/>
      <c r="D3042" s="185" t="e">
        <f>IF(ISBLANK(RTATimings[[#This Row],[Vehicle No.]]), VLOOKUP(RTATimings[[#This Row],[Rotation Group]], Table9[#All], 4, FALSE), VLOOKUP(RTATimings[[#This Row],[Vehicle No.]], VehLicense,2,FALSE))</f>
        <v>#N/A</v>
      </c>
      <c r="E3042" s="126"/>
      <c r="F3042" s="185" t="e">
        <f>VLOOKUP(RTATimings[[#This Row],[Route Code]], TrueRouteCodes[], 2, FALSE)</f>
        <v>#N/A</v>
      </c>
      <c r="H3042" s="194" t="str">
        <f>REPLACE(SUBSTITUTE(SUBSTITUTE(SUBSTITUTE(SUBSTITUTE(SUBSTITUTE(TRIM(RTATimings[[#This Row],[Dep Txt]]), ": ",":"), "a.m", "AM",1), "p.m", "PM"),"  AM"," AM"),"  PM", " PM"), 9,100,"")</f>
        <v/>
      </c>
      <c r="I3042" s="195" t="e">
        <f>TIMEVALUE(RTATimings[[#This Row],[Dep Tm Txt]])</f>
        <v>#VALUE!</v>
      </c>
      <c r="N30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43" spans="1:14" x14ac:dyDescent="0.35">
      <c r="A3043" s="113"/>
      <c r="B3043" s="119"/>
      <c r="C3043" s="119"/>
      <c r="D3043" s="185" t="e">
        <f>IF(ISBLANK(RTATimings[[#This Row],[Vehicle No.]]), VLOOKUP(RTATimings[[#This Row],[Rotation Group]], Table9[#All], 4, FALSE), VLOOKUP(RTATimings[[#This Row],[Vehicle No.]], VehLicense,2,FALSE))</f>
        <v>#N/A</v>
      </c>
      <c r="E3043" s="126"/>
      <c r="F3043" s="185" t="e">
        <f>VLOOKUP(RTATimings[[#This Row],[Route Code]], TrueRouteCodes[], 2, FALSE)</f>
        <v>#N/A</v>
      </c>
      <c r="H3043" s="194" t="str">
        <f>REPLACE(SUBSTITUTE(SUBSTITUTE(SUBSTITUTE(SUBSTITUTE(SUBSTITUTE(TRIM(RTATimings[[#This Row],[Dep Txt]]), ": ",":"), "a.m", "AM",1), "p.m", "PM"),"  AM"," AM"),"  PM", " PM"), 9,100,"")</f>
        <v/>
      </c>
      <c r="I3043" s="195" t="e">
        <f>TIMEVALUE(RTATimings[[#This Row],[Dep Tm Txt]])</f>
        <v>#VALUE!</v>
      </c>
      <c r="N30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44" spans="1:14" x14ac:dyDescent="0.35">
      <c r="A3044" s="113"/>
      <c r="B3044" s="119"/>
      <c r="C3044" s="119"/>
      <c r="D3044" s="185" t="e">
        <f>IF(ISBLANK(RTATimings[[#This Row],[Vehicle No.]]), VLOOKUP(RTATimings[[#This Row],[Rotation Group]], Table9[#All], 4, FALSE), VLOOKUP(RTATimings[[#This Row],[Vehicle No.]], VehLicense,2,FALSE))</f>
        <v>#N/A</v>
      </c>
      <c r="E3044" s="126"/>
      <c r="F3044" s="185" t="e">
        <f>VLOOKUP(RTATimings[[#This Row],[Route Code]], TrueRouteCodes[], 2, FALSE)</f>
        <v>#N/A</v>
      </c>
      <c r="H3044" s="194" t="str">
        <f>REPLACE(SUBSTITUTE(SUBSTITUTE(SUBSTITUTE(SUBSTITUTE(SUBSTITUTE(TRIM(RTATimings[[#This Row],[Dep Txt]]), ": ",":"), "a.m", "AM",1), "p.m", "PM"),"  AM"," AM"),"  PM", " PM"), 9,100,"")</f>
        <v/>
      </c>
      <c r="I3044" s="195" t="e">
        <f>TIMEVALUE(RTATimings[[#This Row],[Dep Tm Txt]])</f>
        <v>#VALUE!</v>
      </c>
      <c r="N30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45" spans="1:14" x14ac:dyDescent="0.35">
      <c r="A3045" s="113"/>
      <c r="B3045" s="119"/>
      <c r="C3045" s="119"/>
      <c r="D3045" s="185" t="e">
        <f>IF(ISBLANK(RTATimings[[#This Row],[Vehicle No.]]), VLOOKUP(RTATimings[[#This Row],[Rotation Group]], Table9[#All], 4, FALSE), VLOOKUP(RTATimings[[#This Row],[Vehicle No.]], VehLicense,2,FALSE))</f>
        <v>#N/A</v>
      </c>
      <c r="E3045" s="126"/>
      <c r="F3045" s="185" t="e">
        <f>VLOOKUP(RTATimings[[#This Row],[Route Code]], TrueRouteCodes[], 2, FALSE)</f>
        <v>#N/A</v>
      </c>
      <c r="H3045" s="194" t="str">
        <f>REPLACE(SUBSTITUTE(SUBSTITUTE(SUBSTITUTE(SUBSTITUTE(SUBSTITUTE(TRIM(RTATimings[[#This Row],[Dep Txt]]), ": ",":"), "a.m", "AM",1), "p.m", "PM"),"  AM"," AM"),"  PM", " PM"), 9,100,"")</f>
        <v/>
      </c>
      <c r="I3045" s="195" t="e">
        <f>TIMEVALUE(RTATimings[[#This Row],[Dep Tm Txt]])</f>
        <v>#VALUE!</v>
      </c>
      <c r="N30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46" spans="1:14" x14ac:dyDescent="0.35">
      <c r="A3046" s="113"/>
      <c r="B3046" s="119"/>
      <c r="C3046" s="119"/>
      <c r="D3046" s="185" t="e">
        <f>IF(ISBLANK(RTATimings[[#This Row],[Vehicle No.]]), VLOOKUP(RTATimings[[#This Row],[Rotation Group]], Table9[#All], 4, FALSE), VLOOKUP(RTATimings[[#This Row],[Vehicle No.]], VehLicense,2,FALSE))</f>
        <v>#N/A</v>
      </c>
      <c r="E3046" s="126"/>
      <c r="F3046" s="185" t="e">
        <f>VLOOKUP(RTATimings[[#This Row],[Route Code]], TrueRouteCodes[], 2, FALSE)</f>
        <v>#N/A</v>
      </c>
      <c r="H3046" s="194" t="str">
        <f>REPLACE(SUBSTITUTE(SUBSTITUTE(SUBSTITUTE(SUBSTITUTE(SUBSTITUTE(TRIM(RTATimings[[#This Row],[Dep Txt]]), ": ",":"), "a.m", "AM",1), "p.m", "PM"),"  AM"," AM"),"  PM", " PM"), 9,100,"")</f>
        <v/>
      </c>
      <c r="I3046" s="195" t="e">
        <f>TIMEVALUE(RTATimings[[#This Row],[Dep Tm Txt]])</f>
        <v>#VALUE!</v>
      </c>
      <c r="N30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47" spans="1:14" x14ac:dyDescent="0.35">
      <c r="A3047" s="113"/>
      <c r="B3047" s="119"/>
      <c r="C3047" s="119"/>
      <c r="D3047" s="185" t="e">
        <f>IF(ISBLANK(RTATimings[[#This Row],[Vehicle No.]]), VLOOKUP(RTATimings[[#This Row],[Rotation Group]], Table9[#All], 4, FALSE), VLOOKUP(RTATimings[[#This Row],[Vehicle No.]], VehLicense,2,FALSE))</f>
        <v>#N/A</v>
      </c>
      <c r="E3047" s="126"/>
      <c r="F3047" s="185" t="e">
        <f>VLOOKUP(RTATimings[[#This Row],[Route Code]], TrueRouteCodes[], 2, FALSE)</f>
        <v>#N/A</v>
      </c>
      <c r="H3047" s="194" t="str">
        <f>REPLACE(SUBSTITUTE(SUBSTITUTE(SUBSTITUTE(SUBSTITUTE(SUBSTITUTE(TRIM(RTATimings[[#This Row],[Dep Txt]]), ": ",":"), "a.m", "AM",1), "p.m", "PM"),"  AM"," AM"),"  PM", " PM"), 9,100,"")</f>
        <v/>
      </c>
      <c r="I3047" s="195" t="e">
        <f>TIMEVALUE(RTATimings[[#This Row],[Dep Tm Txt]])</f>
        <v>#VALUE!</v>
      </c>
      <c r="N30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48" spans="1:14" x14ac:dyDescent="0.35">
      <c r="A3048" s="113"/>
      <c r="B3048" s="119"/>
      <c r="C3048" s="119"/>
      <c r="D3048" s="185" t="e">
        <f>IF(ISBLANK(RTATimings[[#This Row],[Vehicle No.]]), VLOOKUP(RTATimings[[#This Row],[Rotation Group]], Table9[#All], 4, FALSE), VLOOKUP(RTATimings[[#This Row],[Vehicle No.]], VehLicense,2,FALSE))</f>
        <v>#N/A</v>
      </c>
      <c r="E3048" s="126"/>
      <c r="F3048" s="185" t="e">
        <f>VLOOKUP(RTATimings[[#This Row],[Route Code]], TrueRouteCodes[], 2, FALSE)</f>
        <v>#N/A</v>
      </c>
      <c r="H3048" s="194" t="str">
        <f>REPLACE(SUBSTITUTE(SUBSTITUTE(SUBSTITUTE(SUBSTITUTE(SUBSTITUTE(TRIM(RTATimings[[#This Row],[Dep Txt]]), ": ",":"), "a.m", "AM",1), "p.m", "PM"),"  AM"," AM"),"  PM", " PM"), 9,100,"")</f>
        <v/>
      </c>
      <c r="I3048" s="195" t="e">
        <f>TIMEVALUE(RTATimings[[#This Row],[Dep Tm Txt]])</f>
        <v>#VALUE!</v>
      </c>
      <c r="N30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49" spans="1:14" x14ac:dyDescent="0.35">
      <c r="A3049" s="113"/>
      <c r="B3049" s="119"/>
      <c r="C3049" s="119"/>
      <c r="D3049" s="185" t="e">
        <f>IF(ISBLANK(RTATimings[[#This Row],[Vehicle No.]]), VLOOKUP(RTATimings[[#This Row],[Rotation Group]], Table9[#All], 4, FALSE), VLOOKUP(RTATimings[[#This Row],[Vehicle No.]], VehLicense,2,FALSE))</f>
        <v>#N/A</v>
      </c>
      <c r="E3049" s="126"/>
      <c r="F3049" s="185" t="e">
        <f>VLOOKUP(RTATimings[[#This Row],[Route Code]], TrueRouteCodes[], 2, FALSE)</f>
        <v>#N/A</v>
      </c>
      <c r="H3049" s="194" t="str">
        <f>REPLACE(SUBSTITUTE(SUBSTITUTE(SUBSTITUTE(SUBSTITUTE(SUBSTITUTE(TRIM(RTATimings[[#This Row],[Dep Txt]]), ": ",":"), "a.m", "AM",1), "p.m", "PM"),"  AM"," AM"),"  PM", " PM"), 9,100,"")</f>
        <v/>
      </c>
      <c r="I3049" s="195" t="e">
        <f>TIMEVALUE(RTATimings[[#This Row],[Dep Tm Txt]])</f>
        <v>#VALUE!</v>
      </c>
      <c r="N30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50" spans="1:14" x14ac:dyDescent="0.35">
      <c r="A3050" s="113"/>
      <c r="B3050" s="119"/>
      <c r="C3050" s="119"/>
      <c r="D3050" s="185" t="e">
        <f>IF(ISBLANK(RTATimings[[#This Row],[Vehicle No.]]), VLOOKUP(RTATimings[[#This Row],[Rotation Group]], Table9[#All], 4, FALSE), VLOOKUP(RTATimings[[#This Row],[Vehicle No.]], VehLicense,2,FALSE))</f>
        <v>#N/A</v>
      </c>
      <c r="E3050" s="126"/>
      <c r="F3050" s="185" t="e">
        <f>VLOOKUP(RTATimings[[#This Row],[Route Code]], TrueRouteCodes[], 2, FALSE)</f>
        <v>#N/A</v>
      </c>
      <c r="H3050" s="194" t="str">
        <f>REPLACE(SUBSTITUTE(SUBSTITUTE(SUBSTITUTE(SUBSTITUTE(SUBSTITUTE(TRIM(RTATimings[[#This Row],[Dep Txt]]), ": ",":"), "a.m", "AM",1), "p.m", "PM"),"  AM"," AM"),"  PM", " PM"), 9,100,"")</f>
        <v/>
      </c>
      <c r="I3050" s="195" t="e">
        <f>TIMEVALUE(RTATimings[[#This Row],[Dep Tm Txt]])</f>
        <v>#VALUE!</v>
      </c>
      <c r="N30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51" spans="1:14" x14ac:dyDescent="0.35">
      <c r="A3051" s="113"/>
      <c r="B3051" s="119"/>
      <c r="C3051" s="119"/>
      <c r="D3051" s="185" t="e">
        <f>IF(ISBLANK(RTATimings[[#This Row],[Vehicle No.]]), VLOOKUP(RTATimings[[#This Row],[Rotation Group]], Table9[#All], 4, FALSE), VLOOKUP(RTATimings[[#This Row],[Vehicle No.]], VehLicense,2,FALSE))</f>
        <v>#N/A</v>
      </c>
      <c r="E3051" s="126"/>
      <c r="F3051" s="185" t="e">
        <f>VLOOKUP(RTATimings[[#This Row],[Route Code]], TrueRouteCodes[], 2, FALSE)</f>
        <v>#N/A</v>
      </c>
      <c r="H3051" s="194" t="str">
        <f>REPLACE(SUBSTITUTE(SUBSTITUTE(SUBSTITUTE(SUBSTITUTE(SUBSTITUTE(TRIM(RTATimings[[#This Row],[Dep Txt]]), ": ",":"), "a.m", "AM",1), "p.m", "PM"),"  AM"," AM"),"  PM", " PM"), 9,100,"")</f>
        <v/>
      </c>
      <c r="I3051" s="195" t="e">
        <f>TIMEVALUE(RTATimings[[#This Row],[Dep Tm Txt]])</f>
        <v>#VALUE!</v>
      </c>
      <c r="N30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52" spans="1:14" x14ac:dyDescent="0.35">
      <c r="A3052" s="113"/>
      <c r="B3052" s="119"/>
      <c r="C3052" s="119"/>
      <c r="D3052" s="185" t="e">
        <f>IF(ISBLANK(RTATimings[[#This Row],[Vehicle No.]]), VLOOKUP(RTATimings[[#This Row],[Rotation Group]], Table9[#All], 4, FALSE), VLOOKUP(RTATimings[[#This Row],[Vehicle No.]], VehLicense,2,FALSE))</f>
        <v>#N/A</v>
      </c>
      <c r="E3052" s="126"/>
      <c r="F3052" s="185" t="e">
        <f>VLOOKUP(RTATimings[[#This Row],[Route Code]], TrueRouteCodes[], 2, FALSE)</f>
        <v>#N/A</v>
      </c>
      <c r="H3052" s="194" t="str">
        <f>REPLACE(SUBSTITUTE(SUBSTITUTE(SUBSTITUTE(SUBSTITUTE(SUBSTITUTE(TRIM(RTATimings[[#This Row],[Dep Txt]]), ": ",":"), "a.m", "AM",1), "p.m", "PM"),"  AM"," AM"),"  PM", " PM"), 9,100,"")</f>
        <v/>
      </c>
      <c r="I3052" s="195" t="e">
        <f>TIMEVALUE(RTATimings[[#This Row],[Dep Tm Txt]])</f>
        <v>#VALUE!</v>
      </c>
      <c r="N30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53" spans="1:14" x14ac:dyDescent="0.35">
      <c r="A3053" s="113"/>
      <c r="B3053" s="119"/>
      <c r="C3053" s="119"/>
      <c r="D3053" s="185" t="e">
        <f>IF(ISBLANK(RTATimings[[#This Row],[Vehicle No.]]), VLOOKUP(RTATimings[[#This Row],[Rotation Group]], Table9[#All], 4, FALSE), VLOOKUP(RTATimings[[#This Row],[Vehicle No.]], VehLicense,2,FALSE))</f>
        <v>#N/A</v>
      </c>
      <c r="E3053" s="126"/>
      <c r="F3053" s="185" t="e">
        <f>VLOOKUP(RTATimings[[#This Row],[Route Code]], TrueRouteCodes[], 2, FALSE)</f>
        <v>#N/A</v>
      </c>
      <c r="H3053" s="194" t="str">
        <f>REPLACE(SUBSTITUTE(SUBSTITUTE(SUBSTITUTE(SUBSTITUTE(SUBSTITUTE(TRIM(RTATimings[[#This Row],[Dep Txt]]), ": ",":"), "a.m", "AM",1), "p.m", "PM"),"  AM"," AM"),"  PM", " PM"), 9,100,"")</f>
        <v/>
      </c>
      <c r="I3053" s="195" t="e">
        <f>TIMEVALUE(RTATimings[[#This Row],[Dep Tm Txt]])</f>
        <v>#VALUE!</v>
      </c>
      <c r="N30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54" spans="1:14" x14ac:dyDescent="0.35">
      <c r="A3054" s="113"/>
      <c r="B3054" s="119"/>
      <c r="C3054" s="119"/>
      <c r="D3054" s="185" t="e">
        <f>IF(ISBLANK(RTATimings[[#This Row],[Vehicle No.]]), VLOOKUP(RTATimings[[#This Row],[Rotation Group]], Table9[#All], 4, FALSE), VLOOKUP(RTATimings[[#This Row],[Vehicle No.]], VehLicense,2,FALSE))</f>
        <v>#N/A</v>
      </c>
      <c r="E3054" s="126"/>
      <c r="F3054" s="185" t="e">
        <f>VLOOKUP(RTATimings[[#This Row],[Route Code]], TrueRouteCodes[], 2, FALSE)</f>
        <v>#N/A</v>
      </c>
      <c r="H3054" s="194" t="str">
        <f>REPLACE(SUBSTITUTE(SUBSTITUTE(SUBSTITUTE(SUBSTITUTE(SUBSTITUTE(TRIM(RTATimings[[#This Row],[Dep Txt]]), ": ",":"), "a.m", "AM",1), "p.m", "PM"),"  AM"," AM"),"  PM", " PM"), 9,100,"")</f>
        <v/>
      </c>
      <c r="I3054" s="195" t="e">
        <f>TIMEVALUE(RTATimings[[#This Row],[Dep Tm Txt]])</f>
        <v>#VALUE!</v>
      </c>
      <c r="N30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55" spans="1:14" x14ac:dyDescent="0.35">
      <c r="A3055" s="113"/>
      <c r="B3055" s="119"/>
      <c r="C3055" s="119"/>
      <c r="D3055" s="185" t="e">
        <f>IF(ISBLANK(RTATimings[[#This Row],[Vehicle No.]]), VLOOKUP(RTATimings[[#This Row],[Rotation Group]], Table9[#All], 4, FALSE), VLOOKUP(RTATimings[[#This Row],[Vehicle No.]], VehLicense,2,FALSE))</f>
        <v>#N/A</v>
      </c>
      <c r="E3055" s="126"/>
      <c r="F3055" s="185" t="e">
        <f>VLOOKUP(RTATimings[[#This Row],[Route Code]], TrueRouteCodes[], 2, FALSE)</f>
        <v>#N/A</v>
      </c>
      <c r="H3055" s="194" t="str">
        <f>REPLACE(SUBSTITUTE(SUBSTITUTE(SUBSTITUTE(SUBSTITUTE(SUBSTITUTE(TRIM(RTATimings[[#This Row],[Dep Txt]]), ": ",":"), "a.m", "AM",1), "p.m", "PM"),"  AM"," AM"),"  PM", " PM"), 9,100,"")</f>
        <v/>
      </c>
      <c r="I3055" s="195" t="e">
        <f>TIMEVALUE(RTATimings[[#This Row],[Dep Tm Txt]])</f>
        <v>#VALUE!</v>
      </c>
      <c r="N30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56" spans="1:14" x14ac:dyDescent="0.35">
      <c r="A3056" s="113"/>
      <c r="B3056" s="119"/>
      <c r="C3056" s="119"/>
      <c r="D3056" s="185" t="e">
        <f>IF(ISBLANK(RTATimings[[#This Row],[Vehicle No.]]), VLOOKUP(RTATimings[[#This Row],[Rotation Group]], Table9[#All], 4, FALSE), VLOOKUP(RTATimings[[#This Row],[Vehicle No.]], VehLicense,2,FALSE))</f>
        <v>#N/A</v>
      </c>
      <c r="E3056" s="126"/>
      <c r="F3056" s="185" t="e">
        <f>VLOOKUP(RTATimings[[#This Row],[Route Code]], TrueRouteCodes[], 2, FALSE)</f>
        <v>#N/A</v>
      </c>
      <c r="H3056" s="194" t="str">
        <f>REPLACE(SUBSTITUTE(SUBSTITUTE(SUBSTITUTE(SUBSTITUTE(SUBSTITUTE(TRIM(RTATimings[[#This Row],[Dep Txt]]), ": ",":"), "a.m", "AM",1), "p.m", "PM"),"  AM"," AM"),"  PM", " PM"), 9,100,"")</f>
        <v/>
      </c>
      <c r="I3056" s="195" t="e">
        <f>TIMEVALUE(RTATimings[[#This Row],[Dep Tm Txt]])</f>
        <v>#VALUE!</v>
      </c>
      <c r="N30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57" spans="1:14" x14ac:dyDescent="0.35">
      <c r="A3057" s="113"/>
      <c r="B3057" s="119"/>
      <c r="C3057" s="119"/>
      <c r="D3057" s="185" t="e">
        <f>IF(ISBLANK(RTATimings[[#This Row],[Vehicle No.]]), VLOOKUP(RTATimings[[#This Row],[Rotation Group]], Table9[#All], 4, FALSE), VLOOKUP(RTATimings[[#This Row],[Vehicle No.]], VehLicense,2,FALSE))</f>
        <v>#N/A</v>
      </c>
      <c r="E3057" s="126"/>
      <c r="F3057" s="185" t="e">
        <f>VLOOKUP(RTATimings[[#This Row],[Route Code]], TrueRouteCodes[], 2, FALSE)</f>
        <v>#N/A</v>
      </c>
      <c r="H3057" s="194" t="str">
        <f>REPLACE(SUBSTITUTE(SUBSTITUTE(SUBSTITUTE(SUBSTITUTE(SUBSTITUTE(TRIM(RTATimings[[#This Row],[Dep Txt]]), ": ",":"), "a.m", "AM",1), "p.m", "PM"),"  AM"," AM"),"  PM", " PM"), 9,100,"")</f>
        <v/>
      </c>
      <c r="I3057" s="195" t="e">
        <f>TIMEVALUE(RTATimings[[#This Row],[Dep Tm Txt]])</f>
        <v>#VALUE!</v>
      </c>
      <c r="N30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58" spans="1:14" x14ac:dyDescent="0.35">
      <c r="A3058" s="113"/>
      <c r="B3058" s="119"/>
      <c r="C3058" s="119"/>
      <c r="D3058" s="185" t="e">
        <f>IF(ISBLANK(RTATimings[[#This Row],[Vehicle No.]]), VLOOKUP(RTATimings[[#This Row],[Rotation Group]], Table9[#All], 4, FALSE), VLOOKUP(RTATimings[[#This Row],[Vehicle No.]], VehLicense,2,FALSE))</f>
        <v>#N/A</v>
      </c>
      <c r="E3058" s="126"/>
      <c r="F3058" s="185" t="e">
        <f>VLOOKUP(RTATimings[[#This Row],[Route Code]], TrueRouteCodes[], 2, FALSE)</f>
        <v>#N/A</v>
      </c>
      <c r="H3058" s="194" t="str">
        <f>REPLACE(SUBSTITUTE(SUBSTITUTE(SUBSTITUTE(SUBSTITUTE(SUBSTITUTE(TRIM(RTATimings[[#This Row],[Dep Txt]]), ": ",":"), "a.m", "AM",1), "p.m", "PM"),"  AM"," AM"),"  PM", " PM"), 9,100,"")</f>
        <v/>
      </c>
      <c r="I3058" s="195" t="e">
        <f>TIMEVALUE(RTATimings[[#This Row],[Dep Tm Txt]])</f>
        <v>#VALUE!</v>
      </c>
      <c r="N30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59" spans="1:14" x14ac:dyDescent="0.35">
      <c r="A3059" s="113"/>
      <c r="B3059" s="119"/>
      <c r="C3059" s="119"/>
      <c r="D3059" s="185" t="e">
        <f>IF(ISBLANK(RTATimings[[#This Row],[Vehicle No.]]), VLOOKUP(RTATimings[[#This Row],[Rotation Group]], Table9[#All], 4, FALSE), VLOOKUP(RTATimings[[#This Row],[Vehicle No.]], VehLicense,2,FALSE))</f>
        <v>#N/A</v>
      </c>
      <c r="E3059" s="126"/>
      <c r="F3059" s="185" t="e">
        <f>VLOOKUP(RTATimings[[#This Row],[Route Code]], TrueRouteCodes[], 2, FALSE)</f>
        <v>#N/A</v>
      </c>
      <c r="H3059" s="194" t="str">
        <f>REPLACE(SUBSTITUTE(SUBSTITUTE(SUBSTITUTE(SUBSTITUTE(SUBSTITUTE(TRIM(RTATimings[[#This Row],[Dep Txt]]), ": ",":"), "a.m", "AM",1), "p.m", "PM"),"  AM"," AM"),"  PM", " PM"), 9,100,"")</f>
        <v/>
      </c>
      <c r="I3059" s="195" t="e">
        <f>TIMEVALUE(RTATimings[[#This Row],[Dep Tm Txt]])</f>
        <v>#VALUE!</v>
      </c>
      <c r="N30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60" spans="1:14" x14ac:dyDescent="0.35">
      <c r="A3060" s="113"/>
      <c r="B3060" s="119"/>
      <c r="C3060" s="119"/>
      <c r="D3060" s="185" t="e">
        <f>IF(ISBLANK(RTATimings[[#This Row],[Vehicle No.]]), VLOOKUP(RTATimings[[#This Row],[Rotation Group]], Table9[#All], 4, FALSE), VLOOKUP(RTATimings[[#This Row],[Vehicle No.]], VehLicense,2,FALSE))</f>
        <v>#N/A</v>
      </c>
      <c r="E3060" s="126"/>
      <c r="F3060" s="185" t="e">
        <f>VLOOKUP(RTATimings[[#This Row],[Route Code]], TrueRouteCodes[], 2, FALSE)</f>
        <v>#N/A</v>
      </c>
      <c r="H3060" s="194" t="str">
        <f>REPLACE(SUBSTITUTE(SUBSTITUTE(SUBSTITUTE(SUBSTITUTE(SUBSTITUTE(TRIM(RTATimings[[#This Row],[Dep Txt]]), ": ",":"), "a.m", "AM",1), "p.m", "PM"),"  AM"," AM"),"  PM", " PM"), 9,100,"")</f>
        <v/>
      </c>
      <c r="I3060" s="195" t="e">
        <f>TIMEVALUE(RTATimings[[#This Row],[Dep Tm Txt]])</f>
        <v>#VALUE!</v>
      </c>
      <c r="N30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61" spans="1:14" x14ac:dyDescent="0.35">
      <c r="A3061" s="113"/>
      <c r="B3061" s="119"/>
      <c r="C3061" s="119"/>
      <c r="D3061" s="185" t="e">
        <f>IF(ISBLANK(RTATimings[[#This Row],[Vehicle No.]]), VLOOKUP(RTATimings[[#This Row],[Rotation Group]], Table9[#All], 4, FALSE), VLOOKUP(RTATimings[[#This Row],[Vehicle No.]], VehLicense,2,FALSE))</f>
        <v>#N/A</v>
      </c>
      <c r="E3061" s="126"/>
      <c r="F3061" s="185" t="e">
        <f>VLOOKUP(RTATimings[[#This Row],[Route Code]], TrueRouteCodes[], 2, FALSE)</f>
        <v>#N/A</v>
      </c>
      <c r="H3061" s="194" t="str">
        <f>REPLACE(SUBSTITUTE(SUBSTITUTE(SUBSTITUTE(SUBSTITUTE(SUBSTITUTE(TRIM(RTATimings[[#This Row],[Dep Txt]]), ": ",":"), "a.m", "AM",1), "p.m", "PM"),"  AM"," AM"),"  PM", " PM"), 9,100,"")</f>
        <v/>
      </c>
      <c r="I3061" s="195" t="e">
        <f>TIMEVALUE(RTATimings[[#This Row],[Dep Tm Txt]])</f>
        <v>#VALUE!</v>
      </c>
      <c r="N30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62" spans="1:14" x14ac:dyDescent="0.35">
      <c r="A3062" s="113"/>
      <c r="B3062" s="119"/>
      <c r="C3062" s="119"/>
      <c r="D3062" s="185" t="e">
        <f>IF(ISBLANK(RTATimings[[#This Row],[Vehicle No.]]), VLOOKUP(RTATimings[[#This Row],[Rotation Group]], Table9[#All], 4, FALSE), VLOOKUP(RTATimings[[#This Row],[Vehicle No.]], VehLicense,2,FALSE))</f>
        <v>#N/A</v>
      </c>
      <c r="E3062" s="126"/>
      <c r="F3062" s="185" t="e">
        <f>VLOOKUP(RTATimings[[#This Row],[Route Code]], TrueRouteCodes[], 2, FALSE)</f>
        <v>#N/A</v>
      </c>
      <c r="H3062" s="194" t="str">
        <f>REPLACE(SUBSTITUTE(SUBSTITUTE(SUBSTITUTE(SUBSTITUTE(SUBSTITUTE(TRIM(RTATimings[[#This Row],[Dep Txt]]), ": ",":"), "a.m", "AM",1), "p.m", "PM"),"  AM"," AM"),"  PM", " PM"), 9,100,"")</f>
        <v/>
      </c>
      <c r="I3062" s="195" t="e">
        <f>TIMEVALUE(RTATimings[[#This Row],[Dep Tm Txt]])</f>
        <v>#VALUE!</v>
      </c>
      <c r="N30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63" spans="1:14" x14ac:dyDescent="0.35">
      <c r="A3063" s="113"/>
      <c r="B3063" s="119"/>
      <c r="C3063" s="119"/>
      <c r="D3063" s="185" t="e">
        <f>IF(ISBLANK(RTATimings[[#This Row],[Vehicle No.]]), VLOOKUP(RTATimings[[#This Row],[Rotation Group]], Table9[#All], 4, FALSE), VLOOKUP(RTATimings[[#This Row],[Vehicle No.]], VehLicense,2,FALSE))</f>
        <v>#N/A</v>
      </c>
      <c r="E3063" s="126"/>
      <c r="F3063" s="185" t="e">
        <f>VLOOKUP(RTATimings[[#This Row],[Route Code]], TrueRouteCodes[], 2, FALSE)</f>
        <v>#N/A</v>
      </c>
      <c r="H3063" s="194" t="str">
        <f>REPLACE(SUBSTITUTE(SUBSTITUTE(SUBSTITUTE(SUBSTITUTE(SUBSTITUTE(TRIM(RTATimings[[#This Row],[Dep Txt]]), ": ",":"), "a.m", "AM",1), "p.m", "PM"),"  AM"," AM"),"  PM", " PM"), 9,100,"")</f>
        <v/>
      </c>
      <c r="I3063" s="195" t="e">
        <f>TIMEVALUE(RTATimings[[#This Row],[Dep Tm Txt]])</f>
        <v>#VALUE!</v>
      </c>
      <c r="N30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64" spans="1:14" x14ac:dyDescent="0.35">
      <c r="A3064" s="113"/>
      <c r="B3064" s="119"/>
      <c r="C3064" s="119"/>
      <c r="D3064" s="185" t="e">
        <f>IF(ISBLANK(RTATimings[[#This Row],[Vehicle No.]]), VLOOKUP(RTATimings[[#This Row],[Rotation Group]], Table9[#All], 4, FALSE), VLOOKUP(RTATimings[[#This Row],[Vehicle No.]], VehLicense,2,FALSE))</f>
        <v>#N/A</v>
      </c>
      <c r="E3064" s="126"/>
      <c r="F3064" s="185" t="e">
        <f>VLOOKUP(RTATimings[[#This Row],[Route Code]], TrueRouteCodes[], 2, FALSE)</f>
        <v>#N/A</v>
      </c>
      <c r="H3064" s="194" t="str">
        <f>REPLACE(SUBSTITUTE(SUBSTITUTE(SUBSTITUTE(SUBSTITUTE(SUBSTITUTE(TRIM(RTATimings[[#This Row],[Dep Txt]]), ": ",":"), "a.m", "AM",1), "p.m", "PM"),"  AM"," AM"),"  PM", " PM"), 9,100,"")</f>
        <v/>
      </c>
      <c r="I3064" s="195" t="e">
        <f>TIMEVALUE(RTATimings[[#This Row],[Dep Tm Txt]])</f>
        <v>#VALUE!</v>
      </c>
      <c r="N30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65" spans="1:14" x14ac:dyDescent="0.35">
      <c r="A3065" s="113"/>
      <c r="B3065" s="119"/>
      <c r="C3065" s="119"/>
      <c r="D3065" s="185" t="e">
        <f>IF(ISBLANK(RTATimings[[#This Row],[Vehicle No.]]), VLOOKUP(RTATimings[[#This Row],[Rotation Group]], Table9[#All], 4, FALSE), VLOOKUP(RTATimings[[#This Row],[Vehicle No.]], VehLicense,2,FALSE))</f>
        <v>#N/A</v>
      </c>
      <c r="E3065" s="126"/>
      <c r="F3065" s="185" t="e">
        <f>VLOOKUP(RTATimings[[#This Row],[Route Code]], TrueRouteCodes[], 2, FALSE)</f>
        <v>#N/A</v>
      </c>
      <c r="H3065" s="194" t="str">
        <f>REPLACE(SUBSTITUTE(SUBSTITUTE(SUBSTITUTE(SUBSTITUTE(SUBSTITUTE(TRIM(RTATimings[[#This Row],[Dep Txt]]), ": ",":"), "a.m", "AM",1), "p.m", "PM"),"  AM"," AM"),"  PM", " PM"), 9,100,"")</f>
        <v/>
      </c>
      <c r="I3065" s="195" t="e">
        <f>TIMEVALUE(RTATimings[[#This Row],[Dep Tm Txt]])</f>
        <v>#VALUE!</v>
      </c>
      <c r="N30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66" spans="1:14" x14ac:dyDescent="0.35">
      <c r="A3066" s="113"/>
      <c r="B3066" s="119"/>
      <c r="C3066" s="119"/>
      <c r="D3066" s="185" t="e">
        <f>IF(ISBLANK(RTATimings[[#This Row],[Vehicle No.]]), VLOOKUP(RTATimings[[#This Row],[Rotation Group]], Table9[#All], 4, FALSE), VLOOKUP(RTATimings[[#This Row],[Vehicle No.]], VehLicense,2,FALSE))</f>
        <v>#N/A</v>
      </c>
      <c r="E3066" s="126"/>
      <c r="F3066" s="185" t="e">
        <f>VLOOKUP(RTATimings[[#This Row],[Route Code]], TrueRouteCodes[], 2, FALSE)</f>
        <v>#N/A</v>
      </c>
      <c r="H3066" s="194" t="str">
        <f>REPLACE(SUBSTITUTE(SUBSTITUTE(SUBSTITUTE(SUBSTITUTE(SUBSTITUTE(TRIM(RTATimings[[#This Row],[Dep Txt]]), ": ",":"), "a.m", "AM",1), "p.m", "PM"),"  AM"," AM"),"  PM", " PM"), 9,100,"")</f>
        <v/>
      </c>
      <c r="I3066" s="195" t="e">
        <f>TIMEVALUE(RTATimings[[#This Row],[Dep Tm Txt]])</f>
        <v>#VALUE!</v>
      </c>
      <c r="N30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67" spans="1:14" x14ac:dyDescent="0.35">
      <c r="A3067" s="113"/>
      <c r="B3067" s="119"/>
      <c r="C3067" s="119"/>
      <c r="D3067" s="185" t="e">
        <f>IF(ISBLANK(RTATimings[[#This Row],[Vehicle No.]]), VLOOKUP(RTATimings[[#This Row],[Rotation Group]], Table9[#All], 4, FALSE), VLOOKUP(RTATimings[[#This Row],[Vehicle No.]], VehLicense,2,FALSE))</f>
        <v>#N/A</v>
      </c>
      <c r="E3067" s="126"/>
      <c r="F3067" s="185" t="e">
        <f>VLOOKUP(RTATimings[[#This Row],[Route Code]], TrueRouteCodes[], 2, FALSE)</f>
        <v>#N/A</v>
      </c>
      <c r="H3067" s="194" t="str">
        <f>REPLACE(SUBSTITUTE(SUBSTITUTE(SUBSTITUTE(SUBSTITUTE(SUBSTITUTE(TRIM(RTATimings[[#This Row],[Dep Txt]]), ": ",":"), "a.m", "AM",1), "p.m", "PM"),"  AM"," AM"),"  PM", " PM"), 9,100,"")</f>
        <v/>
      </c>
      <c r="I3067" s="195" t="e">
        <f>TIMEVALUE(RTATimings[[#This Row],[Dep Tm Txt]])</f>
        <v>#VALUE!</v>
      </c>
      <c r="N30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68" spans="1:14" x14ac:dyDescent="0.35">
      <c r="A3068" s="113"/>
      <c r="B3068" s="119"/>
      <c r="C3068" s="119"/>
      <c r="D3068" s="185" t="e">
        <f>IF(ISBLANK(RTATimings[[#This Row],[Vehicle No.]]), VLOOKUP(RTATimings[[#This Row],[Rotation Group]], Table9[#All], 4, FALSE), VLOOKUP(RTATimings[[#This Row],[Vehicle No.]], VehLicense,2,FALSE))</f>
        <v>#N/A</v>
      </c>
      <c r="E3068" s="126"/>
      <c r="F3068" s="185" t="e">
        <f>VLOOKUP(RTATimings[[#This Row],[Route Code]], TrueRouteCodes[], 2, FALSE)</f>
        <v>#N/A</v>
      </c>
      <c r="H3068" s="194" t="str">
        <f>REPLACE(SUBSTITUTE(SUBSTITUTE(SUBSTITUTE(SUBSTITUTE(SUBSTITUTE(TRIM(RTATimings[[#This Row],[Dep Txt]]), ": ",":"), "a.m", "AM",1), "p.m", "PM"),"  AM"," AM"),"  PM", " PM"), 9,100,"")</f>
        <v/>
      </c>
      <c r="I3068" s="195" t="e">
        <f>TIMEVALUE(RTATimings[[#This Row],[Dep Tm Txt]])</f>
        <v>#VALUE!</v>
      </c>
      <c r="N30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69" spans="1:14" x14ac:dyDescent="0.35">
      <c r="A3069" s="113"/>
      <c r="B3069" s="119"/>
      <c r="C3069" s="119"/>
      <c r="D3069" s="185" t="e">
        <f>IF(ISBLANK(RTATimings[[#This Row],[Vehicle No.]]), VLOOKUP(RTATimings[[#This Row],[Rotation Group]], Table9[#All], 4, FALSE), VLOOKUP(RTATimings[[#This Row],[Vehicle No.]], VehLicense,2,FALSE))</f>
        <v>#N/A</v>
      </c>
      <c r="E3069" s="126"/>
      <c r="F3069" s="185" t="e">
        <f>VLOOKUP(RTATimings[[#This Row],[Route Code]], TrueRouteCodes[], 2, FALSE)</f>
        <v>#N/A</v>
      </c>
      <c r="H3069" s="194" t="str">
        <f>REPLACE(SUBSTITUTE(SUBSTITUTE(SUBSTITUTE(SUBSTITUTE(SUBSTITUTE(TRIM(RTATimings[[#This Row],[Dep Txt]]), ": ",":"), "a.m", "AM",1), "p.m", "PM"),"  AM"," AM"),"  PM", " PM"), 9,100,"")</f>
        <v/>
      </c>
      <c r="I3069" s="195" t="e">
        <f>TIMEVALUE(RTATimings[[#This Row],[Dep Tm Txt]])</f>
        <v>#VALUE!</v>
      </c>
      <c r="N30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70" spans="1:14" x14ac:dyDescent="0.35">
      <c r="A3070" s="113"/>
      <c r="B3070" s="119"/>
      <c r="C3070" s="119"/>
      <c r="D3070" s="185" t="e">
        <f>IF(ISBLANK(RTATimings[[#This Row],[Vehicle No.]]), VLOOKUP(RTATimings[[#This Row],[Rotation Group]], Table9[#All], 4, FALSE), VLOOKUP(RTATimings[[#This Row],[Vehicle No.]], VehLicense,2,FALSE))</f>
        <v>#N/A</v>
      </c>
      <c r="E3070" s="126"/>
      <c r="F3070" s="185" t="e">
        <f>VLOOKUP(RTATimings[[#This Row],[Route Code]], TrueRouteCodes[], 2, FALSE)</f>
        <v>#N/A</v>
      </c>
      <c r="H3070" s="194" t="str">
        <f>REPLACE(SUBSTITUTE(SUBSTITUTE(SUBSTITUTE(SUBSTITUTE(SUBSTITUTE(TRIM(RTATimings[[#This Row],[Dep Txt]]), ": ",":"), "a.m", "AM",1), "p.m", "PM"),"  AM"," AM"),"  PM", " PM"), 9,100,"")</f>
        <v/>
      </c>
      <c r="I3070" s="195" t="e">
        <f>TIMEVALUE(RTATimings[[#This Row],[Dep Tm Txt]])</f>
        <v>#VALUE!</v>
      </c>
      <c r="N30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71" spans="1:14" x14ac:dyDescent="0.35">
      <c r="A3071" s="113"/>
      <c r="B3071" s="119"/>
      <c r="C3071" s="119"/>
      <c r="D3071" s="185" t="e">
        <f>IF(ISBLANK(RTATimings[[#This Row],[Vehicle No.]]), VLOOKUP(RTATimings[[#This Row],[Rotation Group]], Table9[#All], 4, FALSE), VLOOKUP(RTATimings[[#This Row],[Vehicle No.]], VehLicense,2,FALSE))</f>
        <v>#N/A</v>
      </c>
      <c r="E3071" s="126"/>
      <c r="F3071" s="185" t="e">
        <f>VLOOKUP(RTATimings[[#This Row],[Route Code]], TrueRouteCodes[], 2, FALSE)</f>
        <v>#N/A</v>
      </c>
      <c r="H3071" s="194" t="str">
        <f>REPLACE(SUBSTITUTE(SUBSTITUTE(SUBSTITUTE(SUBSTITUTE(SUBSTITUTE(TRIM(RTATimings[[#This Row],[Dep Txt]]), ": ",":"), "a.m", "AM",1), "p.m", "PM"),"  AM"," AM"),"  PM", " PM"), 9,100,"")</f>
        <v/>
      </c>
      <c r="I3071" s="195" t="e">
        <f>TIMEVALUE(RTATimings[[#This Row],[Dep Tm Txt]])</f>
        <v>#VALUE!</v>
      </c>
      <c r="N30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72" spans="1:14" x14ac:dyDescent="0.35">
      <c r="A3072" s="113"/>
      <c r="B3072" s="119"/>
      <c r="C3072" s="119"/>
      <c r="D3072" s="185" t="e">
        <f>IF(ISBLANK(RTATimings[[#This Row],[Vehicle No.]]), VLOOKUP(RTATimings[[#This Row],[Rotation Group]], Table9[#All], 4, FALSE), VLOOKUP(RTATimings[[#This Row],[Vehicle No.]], VehLicense,2,FALSE))</f>
        <v>#N/A</v>
      </c>
      <c r="E3072" s="126"/>
      <c r="F3072" s="185" t="e">
        <f>VLOOKUP(RTATimings[[#This Row],[Route Code]], TrueRouteCodes[], 2, FALSE)</f>
        <v>#N/A</v>
      </c>
      <c r="H3072" s="194" t="str">
        <f>REPLACE(SUBSTITUTE(SUBSTITUTE(SUBSTITUTE(SUBSTITUTE(SUBSTITUTE(TRIM(RTATimings[[#This Row],[Dep Txt]]), ": ",":"), "a.m", "AM",1), "p.m", "PM"),"  AM"," AM"),"  PM", " PM"), 9,100,"")</f>
        <v/>
      </c>
      <c r="I3072" s="195" t="e">
        <f>TIMEVALUE(RTATimings[[#This Row],[Dep Tm Txt]])</f>
        <v>#VALUE!</v>
      </c>
      <c r="N30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73" spans="1:14" x14ac:dyDescent="0.35">
      <c r="A3073" s="113"/>
      <c r="B3073" s="119"/>
      <c r="C3073" s="119"/>
      <c r="D3073" s="185" t="e">
        <f>IF(ISBLANK(RTATimings[[#This Row],[Vehicle No.]]), VLOOKUP(RTATimings[[#This Row],[Rotation Group]], Table9[#All], 4, FALSE), VLOOKUP(RTATimings[[#This Row],[Vehicle No.]], VehLicense,2,FALSE))</f>
        <v>#N/A</v>
      </c>
      <c r="E3073" s="126"/>
      <c r="F3073" s="185" t="e">
        <f>VLOOKUP(RTATimings[[#This Row],[Route Code]], TrueRouteCodes[], 2, FALSE)</f>
        <v>#N/A</v>
      </c>
      <c r="H3073" s="194" t="str">
        <f>REPLACE(SUBSTITUTE(SUBSTITUTE(SUBSTITUTE(SUBSTITUTE(SUBSTITUTE(TRIM(RTATimings[[#This Row],[Dep Txt]]), ": ",":"), "a.m", "AM",1), "p.m", "PM"),"  AM"," AM"),"  PM", " PM"), 9,100,"")</f>
        <v/>
      </c>
      <c r="I3073" s="195" t="e">
        <f>TIMEVALUE(RTATimings[[#This Row],[Dep Tm Txt]])</f>
        <v>#VALUE!</v>
      </c>
      <c r="N30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74" spans="1:14" x14ac:dyDescent="0.35">
      <c r="A3074" s="113"/>
      <c r="B3074" s="119"/>
      <c r="C3074" s="119"/>
      <c r="D3074" s="185" t="e">
        <f>IF(ISBLANK(RTATimings[[#This Row],[Vehicle No.]]), VLOOKUP(RTATimings[[#This Row],[Rotation Group]], Table9[#All], 4, FALSE), VLOOKUP(RTATimings[[#This Row],[Vehicle No.]], VehLicense,2,FALSE))</f>
        <v>#N/A</v>
      </c>
      <c r="E3074" s="126"/>
      <c r="F3074" s="185" t="e">
        <f>VLOOKUP(RTATimings[[#This Row],[Route Code]], TrueRouteCodes[], 2, FALSE)</f>
        <v>#N/A</v>
      </c>
      <c r="H3074" s="194" t="str">
        <f>REPLACE(SUBSTITUTE(SUBSTITUTE(SUBSTITUTE(SUBSTITUTE(SUBSTITUTE(TRIM(RTATimings[[#This Row],[Dep Txt]]), ": ",":"), "a.m", "AM",1), "p.m", "PM"),"  AM"," AM"),"  PM", " PM"), 9,100,"")</f>
        <v/>
      </c>
      <c r="I3074" s="195" t="e">
        <f>TIMEVALUE(RTATimings[[#This Row],[Dep Tm Txt]])</f>
        <v>#VALUE!</v>
      </c>
      <c r="N30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75" spans="1:14" x14ac:dyDescent="0.35">
      <c r="A3075" s="113"/>
      <c r="B3075" s="119"/>
      <c r="C3075" s="119"/>
      <c r="D3075" s="185" t="e">
        <f>IF(ISBLANK(RTATimings[[#This Row],[Vehicle No.]]), VLOOKUP(RTATimings[[#This Row],[Rotation Group]], Table9[#All], 4, FALSE), VLOOKUP(RTATimings[[#This Row],[Vehicle No.]], VehLicense,2,FALSE))</f>
        <v>#N/A</v>
      </c>
      <c r="E3075" s="126"/>
      <c r="F3075" s="185" t="e">
        <f>VLOOKUP(RTATimings[[#This Row],[Route Code]], TrueRouteCodes[], 2, FALSE)</f>
        <v>#N/A</v>
      </c>
      <c r="H3075" s="194" t="str">
        <f>REPLACE(SUBSTITUTE(SUBSTITUTE(SUBSTITUTE(SUBSTITUTE(SUBSTITUTE(TRIM(RTATimings[[#This Row],[Dep Txt]]), ": ",":"), "a.m", "AM",1), "p.m", "PM"),"  AM"," AM"),"  PM", " PM"), 9,100,"")</f>
        <v/>
      </c>
      <c r="I3075" s="195" t="e">
        <f>TIMEVALUE(RTATimings[[#This Row],[Dep Tm Txt]])</f>
        <v>#VALUE!</v>
      </c>
      <c r="N30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76" spans="1:14" x14ac:dyDescent="0.35">
      <c r="A3076" s="113"/>
      <c r="B3076" s="119"/>
      <c r="C3076" s="119"/>
      <c r="D3076" s="185" t="e">
        <f>IF(ISBLANK(RTATimings[[#This Row],[Vehicle No.]]), VLOOKUP(RTATimings[[#This Row],[Rotation Group]], Table9[#All], 4, FALSE), VLOOKUP(RTATimings[[#This Row],[Vehicle No.]], VehLicense,2,FALSE))</f>
        <v>#N/A</v>
      </c>
      <c r="E3076" s="126"/>
      <c r="F3076" s="185" t="e">
        <f>VLOOKUP(RTATimings[[#This Row],[Route Code]], TrueRouteCodes[], 2, FALSE)</f>
        <v>#N/A</v>
      </c>
      <c r="H3076" s="194" t="str">
        <f>REPLACE(SUBSTITUTE(SUBSTITUTE(SUBSTITUTE(SUBSTITUTE(SUBSTITUTE(TRIM(RTATimings[[#This Row],[Dep Txt]]), ": ",":"), "a.m", "AM",1), "p.m", "PM"),"  AM"," AM"),"  PM", " PM"), 9,100,"")</f>
        <v/>
      </c>
      <c r="I3076" s="195" t="e">
        <f>TIMEVALUE(RTATimings[[#This Row],[Dep Tm Txt]])</f>
        <v>#VALUE!</v>
      </c>
      <c r="N30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77" spans="1:14" x14ac:dyDescent="0.35">
      <c r="A3077" s="113"/>
      <c r="B3077" s="119"/>
      <c r="C3077" s="119"/>
      <c r="D3077" s="185" t="e">
        <f>IF(ISBLANK(RTATimings[[#This Row],[Vehicle No.]]), VLOOKUP(RTATimings[[#This Row],[Rotation Group]], Table9[#All], 4, FALSE), VLOOKUP(RTATimings[[#This Row],[Vehicle No.]], VehLicense,2,FALSE))</f>
        <v>#N/A</v>
      </c>
      <c r="E3077" s="126"/>
      <c r="F3077" s="185" t="e">
        <f>VLOOKUP(RTATimings[[#This Row],[Route Code]], TrueRouteCodes[], 2, FALSE)</f>
        <v>#N/A</v>
      </c>
      <c r="H3077" s="194" t="str">
        <f>REPLACE(SUBSTITUTE(SUBSTITUTE(SUBSTITUTE(SUBSTITUTE(SUBSTITUTE(TRIM(RTATimings[[#This Row],[Dep Txt]]), ": ",":"), "a.m", "AM",1), "p.m", "PM"),"  AM"," AM"),"  PM", " PM"), 9,100,"")</f>
        <v/>
      </c>
      <c r="I3077" s="195" t="e">
        <f>TIMEVALUE(RTATimings[[#This Row],[Dep Tm Txt]])</f>
        <v>#VALUE!</v>
      </c>
      <c r="N30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78" spans="1:14" x14ac:dyDescent="0.35">
      <c r="A3078" s="113"/>
      <c r="B3078" s="119"/>
      <c r="C3078" s="119"/>
      <c r="D3078" s="185" t="e">
        <f>IF(ISBLANK(RTATimings[[#This Row],[Vehicle No.]]), VLOOKUP(RTATimings[[#This Row],[Rotation Group]], Table9[#All], 4, FALSE), VLOOKUP(RTATimings[[#This Row],[Vehicle No.]], VehLicense,2,FALSE))</f>
        <v>#N/A</v>
      </c>
      <c r="E3078" s="126"/>
      <c r="F3078" s="185" t="e">
        <f>VLOOKUP(RTATimings[[#This Row],[Route Code]], TrueRouteCodes[], 2, FALSE)</f>
        <v>#N/A</v>
      </c>
      <c r="H3078" s="194" t="str">
        <f>REPLACE(SUBSTITUTE(SUBSTITUTE(SUBSTITUTE(SUBSTITUTE(SUBSTITUTE(TRIM(RTATimings[[#This Row],[Dep Txt]]), ": ",":"), "a.m", "AM",1), "p.m", "PM"),"  AM"," AM"),"  PM", " PM"), 9,100,"")</f>
        <v/>
      </c>
      <c r="I3078" s="195" t="e">
        <f>TIMEVALUE(RTATimings[[#This Row],[Dep Tm Txt]])</f>
        <v>#VALUE!</v>
      </c>
      <c r="N30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79" spans="1:14" x14ac:dyDescent="0.35">
      <c r="A3079" s="113"/>
      <c r="B3079" s="119"/>
      <c r="C3079" s="119"/>
      <c r="D3079" s="185" t="e">
        <f>IF(ISBLANK(RTATimings[[#This Row],[Vehicle No.]]), VLOOKUP(RTATimings[[#This Row],[Rotation Group]], Table9[#All], 4, FALSE), VLOOKUP(RTATimings[[#This Row],[Vehicle No.]], VehLicense,2,FALSE))</f>
        <v>#N/A</v>
      </c>
      <c r="E3079" s="126"/>
      <c r="F3079" s="185" t="e">
        <f>VLOOKUP(RTATimings[[#This Row],[Route Code]], TrueRouteCodes[], 2, FALSE)</f>
        <v>#N/A</v>
      </c>
      <c r="H3079" s="194" t="str">
        <f>REPLACE(SUBSTITUTE(SUBSTITUTE(SUBSTITUTE(SUBSTITUTE(SUBSTITUTE(TRIM(RTATimings[[#This Row],[Dep Txt]]), ": ",":"), "a.m", "AM",1), "p.m", "PM"),"  AM"," AM"),"  PM", " PM"), 9,100,"")</f>
        <v/>
      </c>
      <c r="I3079" s="195" t="e">
        <f>TIMEVALUE(RTATimings[[#This Row],[Dep Tm Txt]])</f>
        <v>#VALUE!</v>
      </c>
      <c r="N30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80" spans="1:14" x14ac:dyDescent="0.35">
      <c r="A3080" s="113"/>
      <c r="B3080" s="119"/>
      <c r="C3080" s="119"/>
      <c r="D3080" s="185" t="e">
        <f>IF(ISBLANK(RTATimings[[#This Row],[Vehicle No.]]), VLOOKUP(RTATimings[[#This Row],[Rotation Group]], Table9[#All], 4, FALSE), VLOOKUP(RTATimings[[#This Row],[Vehicle No.]], VehLicense,2,FALSE))</f>
        <v>#N/A</v>
      </c>
      <c r="E3080" s="126"/>
      <c r="F3080" s="185" t="e">
        <f>VLOOKUP(RTATimings[[#This Row],[Route Code]], TrueRouteCodes[], 2, FALSE)</f>
        <v>#N/A</v>
      </c>
      <c r="H3080" s="194" t="str">
        <f>REPLACE(SUBSTITUTE(SUBSTITUTE(SUBSTITUTE(SUBSTITUTE(SUBSTITUTE(TRIM(RTATimings[[#This Row],[Dep Txt]]), ": ",":"), "a.m", "AM",1), "p.m", "PM"),"  AM"," AM"),"  PM", " PM"), 9,100,"")</f>
        <v/>
      </c>
      <c r="I3080" s="195" t="e">
        <f>TIMEVALUE(RTATimings[[#This Row],[Dep Tm Txt]])</f>
        <v>#VALUE!</v>
      </c>
      <c r="N30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81" spans="1:14" x14ac:dyDescent="0.35">
      <c r="A3081" s="113"/>
      <c r="B3081" s="119"/>
      <c r="C3081" s="119"/>
      <c r="D3081" s="185" t="e">
        <f>IF(ISBLANK(RTATimings[[#This Row],[Vehicle No.]]), VLOOKUP(RTATimings[[#This Row],[Rotation Group]], Table9[#All], 4, FALSE), VLOOKUP(RTATimings[[#This Row],[Vehicle No.]], VehLicense,2,FALSE))</f>
        <v>#N/A</v>
      </c>
      <c r="E3081" s="126"/>
      <c r="F3081" s="185" t="e">
        <f>VLOOKUP(RTATimings[[#This Row],[Route Code]], TrueRouteCodes[], 2, FALSE)</f>
        <v>#N/A</v>
      </c>
      <c r="H3081" s="194" t="str">
        <f>REPLACE(SUBSTITUTE(SUBSTITUTE(SUBSTITUTE(SUBSTITUTE(SUBSTITUTE(TRIM(RTATimings[[#This Row],[Dep Txt]]), ": ",":"), "a.m", "AM",1), "p.m", "PM"),"  AM"," AM"),"  PM", " PM"), 9,100,"")</f>
        <v/>
      </c>
      <c r="I3081" s="195" t="e">
        <f>TIMEVALUE(RTATimings[[#This Row],[Dep Tm Txt]])</f>
        <v>#VALUE!</v>
      </c>
      <c r="N30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82" spans="1:14" x14ac:dyDescent="0.35">
      <c r="A3082" s="113"/>
      <c r="B3082" s="119"/>
      <c r="C3082" s="119"/>
      <c r="D3082" s="185" t="e">
        <f>IF(ISBLANK(RTATimings[[#This Row],[Vehicle No.]]), VLOOKUP(RTATimings[[#This Row],[Rotation Group]], Table9[#All], 4, FALSE), VLOOKUP(RTATimings[[#This Row],[Vehicle No.]], VehLicense,2,FALSE))</f>
        <v>#N/A</v>
      </c>
      <c r="E3082" s="126"/>
      <c r="F3082" s="185" t="e">
        <f>VLOOKUP(RTATimings[[#This Row],[Route Code]], TrueRouteCodes[], 2, FALSE)</f>
        <v>#N/A</v>
      </c>
      <c r="H3082" s="194" t="str">
        <f>REPLACE(SUBSTITUTE(SUBSTITUTE(SUBSTITUTE(SUBSTITUTE(SUBSTITUTE(TRIM(RTATimings[[#This Row],[Dep Txt]]), ": ",":"), "a.m", "AM",1), "p.m", "PM"),"  AM"," AM"),"  PM", " PM"), 9,100,"")</f>
        <v/>
      </c>
      <c r="I3082" s="195" t="e">
        <f>TIMEVALUE(RTATimings[[#This Row],[Dep Tm Txt]])</f>
        <v>#VALUE!</v>
      </c>
      <c r="N30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83" spans="1:14" x14ac:dyDescent="0.35">
      <c r="A3083" s="113"/>
      <c r="B3083" s="119"/>
      <c r="C3083" s="119"/>
      <c r="D3083" s="185" t="e">
        <f>IF(ISBLANK(RTATimings[[#This Row],[Vehicle No.]]), VLOOKUP(RTATimings[[#This Row],[Rotation Group]], Table9[#All], 4, FALSE), VLOOKUP(RTATimings[[#This Row],[Vehicle No.]], VehLicense,2,FALSE))</f>
        <v>#N/A</v>
      </c>
      <c r="E3083" s="126"/>
      <c r="F3083" s="185" t="e">
        <f>VLOOKUP(RTATimings[[#This Row],[Route Code]], TrueRouteCodes[], 2, FALSE)</f>
        <v>#N/A</v>
      </c>
      <c r="H3083" s="194" t="str">
        <f>REPLACE(SUBSTITUTE(SUBSTITUTE(SUBSTITUTE(SUBSTITUTE(SUBSTITUTE(TRIM(RTATimings[[#This Row],[Dep Txt]]), ": ",":"), "a.m", "AM",1), "p.m", "PM"),"  AM"," AM"),"  PM", " PM"), 9,100,"")</f>
        <v/>
      </c>
      <c r="I3083" s="195" t="e">
        <f>TIMEVALUE(RTATimings[[#This Row],[Dep Tm Txt]])</f>
        <v>#VALUE!</v>
      </c>
      <c r="N30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84" spans="1:14" x14ac:dyDescent="0.35">
      <c r="A3084" s="113"/>
      <c r="B3084" s="119"/>
      <c r="C3084" s="119"/>
      <c r="D3084" s="185" t="e">
        <f>IF(ISBLANK(RTATimings[[#This Row],[Vehicle No.]]), VLOOKUP(RTATimings[[#This Row],[Rotation Group]], Table9[#All], 4, FALSE), VLOOKUP(RTATimings[[#This Row],[Vehicle No.]], VehLicense,2,FALSE))</f>
        <v>#N/A</v>
      </c>
      <c r="E3084" s="126"/>
      <c r="F3084" s="185" t="e">
        <f>VLOOKUP(RTATimings[[#This Row],[Route Code]], TrueRouteCodes[], 2, FALSE)</f>
        <v>#N/A</v>
      </c>
      <c r="H3084" s="194" t="str">
        <f>REPLACE(SUBSTITUTE(SUBSTITUTE(SUBSTITUTE(SUBSTITUTE(SUBSTITUTE(TRIM(RTATimings[[#This Row],[Dep Txt]]), ": ",":"), "a.m", "AM",1), "p.m", "PM"),"  AM"," AM"),"  PM", " PM"), 9,100,"")</f>
        <v/>
      </c>
      <c r="I3084" s="195" t="e">
        <f>TIMEVALUE(RTATimings[[#This Row],[Dep Tm Txt]])</f>
        <v>#VALUE!</v>
      </c>
      <c r="N30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85" spans="1:14" x14ac:dyDescent="0.35">
      <c r="A3085" s="113"/>
      <c r="B3085" s="119"/>
      <c r="C3085" s="119"/>
      <c r="D3085" s="185" t="e">
        <f>IF(ISBLANK(RTATimings[[#This Row],[Vehicle No.]]), VLOOKUP(RTATimings[[#This Row],[Rotation Group]], Table9[#All], 4, FALSE), VLOOKUP(RTATimings[[#This Row],[Vehicle No.]], VehLicense,2,FALSE))</f>
        <v>#N/A</v>
      </c>
      <c r="E3085" s="126"/>
      <c r="F3085" s="185" t="e">
        <f>VLOOKUP(RTATimings[[#This Row],[Route Code]], TrueRouteCodes[], 2, FALSE)</f>
        <v>#N/A</v>
      </c>
      <c r="H3085" s="194" t="str">
        <f>REPLACE(SUBSTITUTE(SUBSTITUTE(SUBSTITUTE(SUBSTITUTE(SUBSTITUTE(TRIM(RTATimings[[#This Row],[Dep Txt]]), ": ",":"), "a.m", "AM",1), "p.m", "PM"),"  AM"," AM"),"  PM", " PM"), 9,100,"")</f>
        <v/>
      </c>
      <c r="I3085" s="195" t="e">
        <f>TIMEVALUE(RTATimings[[#This Row],[Dep Tm Txt]])</f>
        <v>#VALUE!</v>
      </c>
      <c r="N30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86" spans="1:14" x14ac:dyDescent="0.35">
      <c r="A3086" s="113"/>
      <c r="B3086" s="119"/>
      <c r="C3086" s="119"/>
      <c r="D3086" s="185" t="e">
        <f>IF(ISBLANK(RTATimings[[#This Row],[Vehicle No.]]), VLOOKUP(RTATimings[[#This Row],[Rotation Group]], Table9[#All], 4, FALSE), VLOOKUP(RTATimings[[#This Row],[Vehicle No.]], VehLicense,2,FALSE))</f>
        <v>#N/A</v>
      </c>
      <c r="E3086" s="126"/>
      <c r="F3086" s="185" t="e">
        <f>VLOOKUP(RTATimings[[#This Row],[Route Code]], TrueRouteCodes[], 2, FALSE)</f>
        <v>#N/A</v>
      </c>
      <c r="H3086" s="194" t="str">
        <f>REPLACE(SUBSTITUTE(SUBSTITUTE(SUBSTITUTE(SUBSTITUTE(SUBSTITUTE(TRIM(RTATimings[[#This Row],[Dep Txt]]), ": ",":"), "a.m", "AM",1), "p.m", "PM"),"  AM"," AM"),"  PM", " PM"), 9,100,"")</f>
        <v/>
      </c>
      <c r="I3086" s="195" t="e">
        <f>TIMEVALUE(RTATimings[[#This Row],[Dep Tm Txt]])</f>
        <v>#VALUE!</v>
      </c>
      <c r="N30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87" spans="1:14" x14ac:dyDescent="0.35">
      <c r="A3087" s="113"/>
      <c r="B3087" s="119"/>
      <c r="C3087" s="119"/>
      <c r="D3087" s="185" t="e">
        <f>IF(ISBLANK(RTATimings[[#This Row],[Vehicle No.]]), VLOOKUP(RTATimings[[#This Row],[Rotation Group]], Table9[#All], 4, FALSE), VLOOKUP(RTATimings[[#This Row],[Vehicle No.]], VehLicense,2,FALSE))</f>
        <v>#N/A</v>
      </c>
      <c r="E3087" s="126"/>
      <c r="F3087" s="185" t="e">
        <f>VLOOKUP(RTATimings[[#This Row],[Route Code]], TrueRouteCodes[], 2, FALSE)</f>
        <v>#N/A</v>
      </c>
      <c r="H3087" s="194" t="str">
        <f>REPLACE(SUBSTITUTE(SUBSTITUTE(SUBSTITUTE(SUBSTITUTE(SUBSTITUTE(TRIM(RTATimings[[#This Row],[Dep Txt]]), ": ",":"), "a.m", "AM",1), "p.m", "PM"),"  AM"," AM"),"  PM", " PM"), 9,100,"")</f>
        <v/>
      </c>
      <c r="I3087" s="195" t="e">
        <f>TIMEVALUE(RTATimings[[#This Row],[Dep Tm Txt]])</f>
        <v>#VALUE!</v>
      </c>
      <c r="N30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88" spans="1:14" x14ac:dyDescent="0.35">
      <c r="A3088" s="113"/>
      <c r="B3088" s="119"/>
      <c r="C3088" s="119"/>
      <c r="D3088" s="185" t="e">
        <f>IF(ISBLANK(RTATimings[[#This Row],[Vehicle No.]]), VLOOKUP(RTATimings[[#This Row],[Rotation Group]], Table9[#All], 4, FALSE), VLOOKUP(RTATimings[[#This Row],[Vehicle No.]], VehLicense,2,FALSE))</f>
        <v>#N/A</v>
      </c>
      <c r="E3088" s="126"/>
      <c r="F3088" s="185" t="e">
        <f>VLOOKUP(RTATimings[[#This Row],[Route Code]], TrueRouteCodes[], 2, FALSE)</f>
        <v>#N/A</v>
      </c>
      <c r="H3088" s="194" t="str">
        <f>REPLACE(SUBSTITUTE(SUBSTITUTE(SUBSTITUTE(SUBSTITUTE(SUBSTITUTE(TRIM(RTATimings[[#This Row],[Dep Txt]]), ": ",":"), "a.m", "AM",1), "p.m", "PM"),"  AM"," AM"),"  PM", " PM"), 9,100,"")</f>
        <v/>
      </c>
      <c r="I3088" s="195" t="e">
        <f>TIMEVALUE(RTATimings[[#This Row],[Dep Tm Txt]])</f>
        <v>#VALUE!</v>
      </c>
      <c r="N30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89" spans="1:14" x14ac:dyDescent="0.35">
      <c r="A3089" s="113"/>
      <c r="B3089" s="119"/>
      <c r="C3089" s="119"/>
      <c r="D3089" s="185" t="e">
        <f>IF(ISBLANK(RTATimings[[#This Row],[Vehicle No.]]), VLOOKUP(RTATimings[[#This Row],[Rotation Group]], Table9[#All], 4, FALSE), VLOOKUP(RTATimings[[#This Row],[Vehicle No.]], VehLicense,2,FALSE))</f>
        <v>#N/A</v>
      </c>
      <c r="E3089" s="126"/>
      <c r="F3089" s="185" t="e">
        <f>VLOOKUP(RTATimings[[#This Row],[Route Code]], TrueRouteCodes[], 2, FALSE)</f>
        <v>#N/A</v>
      </c>
      <c r="H3089" s="194" t="str">
        <f>REPLACE(SUBSTITUTE(SUBSTITUTE(SUBSTITUTE(SUBSTITUTE(SUBSTITUTE(TRIM(RTATimings[[#This Row],[Dep Txt]]), ": ",":"), "a.m", "AM",1), "p.m", "PM"),"  AM"," AM"),"  PM", " PM"), 9,100,"")</f>
        <v/>
      </c>
      <c r="I3089" s="195" t="e">
        <f>TIMEVALUE(RTATimings[[#This Row],[Dep Tm Txt]])</f>
        <v>#VALUE!</v>
      </c>
      <c r="N30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90" spans="1:14" x14ac:dyDescent="0.35">
      <c r="A3090" s="113"/>
      <c r="B3090" s="119"/>
      <c r="C3090" s="119"/>
      <c r="D3090" s="185" t="e">
        <f>IF(ISBLANK(RTATimings[[#This Row],[Vehicle No.]]), VLOOKUP(RTATimings[[#This Row],[Rotation Group]], Table9[#All], 4, FALSE), VLOOKUP(RTATimings[[#This Row],[Vehicle No.]], VehLicense,2,FALSE))</f>
        <v>#N/A</v>
      </c>
      <c r="E3090" s="126"/>
      <c r="F3090" s="185" t="e">
        <f>VLOOKUP(RTATimings[[#This Row],[Route Code]], TrueRouteCodes[], 2, FALSE)</f>
        <v>#N/A</v>
      </c>
      <c r="H3090" s="194" t="str">
        <f>REPLACE(SUBSTITUTE(SUBSTITUTE(SUBSTITUTE(SUBSTITUTE(SUBSTITUTE(TRIM(RTATimings[[#This Row],[Dep Txt]]), ": ",":"), "a.m", "AM",1), "p.m", "PM"),"  AM"," AM"),"  PM", " PM"), 9,100,"")</f>
        <v/>
      </c>
      <c r="I3090" s="195" t="e">
        <f>TIMEVALUE(RTATimings[[#This Row],[Dep Tm Txt]])</f>
        <v>#VALUE!</v>
      </c>
      <c r="N30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91" spans="1:14" x14ac:dyDescent="0.35">
      <c r="A3091" s="113"/>
      <c r="B3091" s="119"/>
      <c r="C3091" s="119"/>
      <c r="D3091" s="185" t="e">
        <f>IF(ISBLANK(RTATimings[[#This Row],[Vehicle No.]]), VLOOKUP(RTATimings[[#This Row],[Rotation Group]], Table9[#All], 4, FALSE), VLOOKUP(RTATimings[[#This Row],[Vehicle No.]], VehLicense,2,FALSE))</f>
        <v>#N/A</v>
      </c>
      <c r="E3091" s="126"/>
      <c r="F3091" s="185" t="e">
        <f>VLOOKUP(RTATimings[[#This Row],[Route Code]], TrueRouteCodes[], 2, FALSE)</f>
        <v>#N/A</v>
      </c>
      <c r="H3091" s="194" t="str">
        <f>REPLACE(SUBSTITUTE(SUBSTITUTE(SUBSTITUTE(SUBSTITUTE(SUBSTITUTE(TRIM(RTATimings[[#This Row],[Dep Txt]]), ": ",":"), "a.m", "AM",1), "p.m", "PM"),"  AM"," AM"),"  PM", " PM"), 9,100,"")</f>
        <v/>
      </c>
      <c r="I3091" s="195" t="e">
        <f>TIMEVALUE(RTATimings[[#This Row],[Dep Tm Txt]])</f>
        <v>#VALUE!</v>
      </c>
      <c r="N30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92" spans="1:14" x14ac:dyDescent="0.35">
      <c r="A3092" s="113"/>
      <c r="B3092" s="119"/>
      <c r="C3092" s="119"/>
      <c r="D3092" s="185" t="e">
        <f>IF(ISBLANK(RTATimings[[#This Row],[Vehicle No.]]), VLOOKUP(RTATimings[[#This Row],[Rotation Group]], Table9[#All], 4, FALSE), VLOOKUP(RTATimings[[#This Row],[Vehicle No.]], VehLicense,2,FALSE))</f>
        <v>#N/A</v>
      </c>
      <c r="E3092" s="126"/>
      <c r="F3092" s="185" t="e">
        <f>VLOOKUP(RTATimings[[#This Row],[Route Code]], TrueRouteCodes[], 2, FALSE)</f>
        <v>#N/A</v>
      </c>
      <c r="H3092" s="194" t="str">
        <f>REPLACE(SUBSTITUTE(SUBSTITUTE(SUBSTITUTE(SUBSTITUTE(SUBSTITUTE(TRIM(RTATimings[[#This Row],[Dep Txt]]), ": ",":"), "a.m", "AM",1), "p.m", "PM"),"  AM"," AM"),"  PM", " PM"), 9,100,"")</f>
        <v/>
      </c>
      <c r="I3092" s="195" t="e">
        <f>TIMEVALUE(RTATimings[[#This Row],[Dep Tm Txt]])</f>
        <v>#VALUE!</v>
      </c>
      <c r="N30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93" spans="1:14" x14ac:dyDescent="0.35">
      <c r="A3093" s="113"/>
      <c r="B3093" s="119"/>
      <c r="C3093" s="119"/>
      <c r="D3093" s="185" t="e">
        <f>IF(ISBLANK(RTATimings[[#This Row],[Vehicle No.]]), VLOOKUP(RTATimings[[#This Row],[Rotation Group]], Table9[#All], 4, FALSE), VLOOKUP(RTATimings[[#This Row],[Vehicle No.]], VehLicense,2,FALSE))</f>
        <v>#N/A</v>
      </c>
      <c r="E3093" s="126"/>
      <c r="F3093" s="185" t="e">
        <f>VLOOKUP(RTATimings[[#This Row],[Route Code]], TrueRouteCodes[], 2, FALSE)</f>
        <v>#N/A</v>
      </c>
      <c r="H3093" s="194" t="str">
        <f>REPLACE(SUBSTITUTE(SUBSTITUTE(SUBSTITUTE(SUBSTITUTE(SUBSTITUTE(TRIM(RTATimings[[#This Row],[Dep Txt]]), ": ",":"), "a.m", "AM",1), "p.m", "PM"),"  AM"," AM"),"  PM", " PM"), 9,100,"")</f>
        <v/>
      </c>
      <c r="I3093" s="195" t="e">
        <f>TIMEVALUE(RTATimings[[#This Row],[Dep Tm Txt]])</f>
        <v>#VALUE!</v>
      </c>
      <c r="N30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94" spans="1:14" x14ac:dyDescent="0.35">
      <c r="A3094" s="113"/>
      <c r="B3094" s="119"/>
      <c r="C3094" s="119"/>
      <c r="D3094" s="185" t="e">
        <f>IF(ISBLANK(RTATimings[[#This Row],[Vehicle No.]]), VLOOKUP(RTATimings[[#This Row],[Rotation Group]], Table9[#All], 4, FALSE), VLOOKUP(RTATimings[[#This Row],[Vehicle No.]], VehLicense,2,FALSE))</f>
        <v>#N/A</v>
      </c>
      <c r="E3094" s="126"/>
      <c r="F3094" s="185" t="e">
        <f>VLOOKUP(RTATimings[[#This Row],[Route Code]], TrueRouteCodes[], 2, FALSE)</f>
        <v>#N/A</v>
      </c>
      <c r="H3094" s="194" t="str">
        <f>REPLACE(SUBSTITUTE(SUBSTITUTE(SUBSTITUTE(SUBSTITUTE(SUBSTITUTE(TRIM(RTATimings[[#This Row],[Dep Txt]]), ": ",":"), "a.m", "AM",1), "p.m", "PM"),"  AM"," AM"),"  PM", " PM"), 9,100,"")</f>
        <v/>
      </c>
      <c r="I3094" s="195" t="e">
        <f>TIMEVALUE(RTATimings[[#This Row],[Dep Tm Txt]])</f>
        <v>#VALUE!</v>
      </c>
      <c r="N30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95" spans="1:14" x14ac:dyDescent="0.35">
      <c r="A3095" s="113"/>
      <c r="B3095" s="119"/>
      <c r="C3095" s="119"/>
      <c r="D3095" s="185" t="e">
        <f>IF(ISBLANK(RTATimings[[#This Row],[Vehicle No.]]), VLOOKUP(RTATimings[[#This Row],[Rotation Group]], Table9[#All], 4, FALSE), VLOOKUP(RTATimings[[#This Row],[Vehicle No.]], VehLicense,2,FALSE))</f>
        <v>#N/A</v>
      </c>
      <c r="E3095" s="126"/>
      <c r="F3095" s="185" t="e">
        <f>VLOOKUP(RTATimings[[#This Row],[Route Code]], TrueRouteCodes[], 2, FALSE)</f>
        <v>#N/A</v>
      </c>
      <c r="H3095" s="194" t="str">
        <f>REPLACE(SUBSTITUTE(SUBSTITUTE(SUBSTITUTE(SUBSTITUTE(SUBSTITUTE(TRIM(RTATimings[[#This Row],[Dep Txt]]), ": ",":"), "a.m", "AM",1), "p.m", "PM"),"  AM"," AM"),"  PM", " PM"), 9,100,"")</f>
        <v/>
      </c>
      <c r="I3095" s="195" t="e">
        <f>TIMEVALUE(RTATimings[[#This Row],[Dep Tm Txt]])</f>
        <v>#VALUE!</v>
      </c>
      <c r="N30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96" spans="1:14" x14ac:dyDescent="0.35">
      <c r="A3096" s="113"/>
      <c r="B3096" s="119"/>
      <c r="C3096" s="119"/>
      <c r="D3096" s="185" t="e">
        <f>IF(ISBLANK(RTATimings[[#This Row],[Vehicle No.]]), VLOOKUP(RTATimings[[#This Row],[Rotation Group]], Table9[#All], 4, FALSE), VLOOKUP(RTATimings[[#This Row],[Vehicle No.]], VehLicense,2,FALSE))</f>
        <v>#N/A</v>
      </c>
      <c r="E3096" s="126"/>
      <c r="F3096" s="185" t="e">
        <f>VLOOKUP(RTATimings[[#This Row],[Route Code]], TrueRouteCodes[], 2, FALSE)</f>
        <v>#N/A</v>
      </c>
      <c r="H3096" s="194" t="str">
        <f>REPLACE(SUBSTITUTE(SUBSTITUTE(SUBSTITUTE(SUBSTITUTE(SUBSTITUTE(TRIM(RTATimings[[#This Row],[Dep Txt]]), ": ",":"), "a.m", "AM",1), "p.m", "PM"),"  AM"," AM"),"  PM", " PM"), 9,100,"")</f>
        <v/>
      </c>
      <c r="I3096" s="195" t="e">
        <f>TIMEVALUE(RTATimings[[#This Row],[Dep Tm Txt]])</f>
        <v>#VALUE!</v>
      </c>
      <c r="N30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97" spans="1:14" x14ac:dyDescent="0.35">
      <c r="A3097" s="113"/>
      <c r="B3097" s="119"/>
      <c r="C3097" s="119"/>
      <c r="D3097" s="185" t="e">
        <f>IF(ISBLANK(RTATimings[[#This Row],[Vehicle No.]]), VLOOKUP(RTATimings[[#This Row],[Rotation Group]], Table9[#All], 4, FALSE), VLOOKUP(RTATimings[[#This Row],[Vehicle No.]], VehLicense,2,FALSE))</f>
        <v>#N/A</v>
      </c>
      <c r="E3097" s="126"/>
      <c r="F3097" s="185" t="e">
        <f>VLOOKUP(RTATimings[[#This Row],[Route Code]], TrueRouteCodes[], 2, FALSE)</f>
        <v>#N/A</v>
      </c>
      <c r="H3097" s="194" t="str">
        <f>REPLACE(SUBSTITUTE(SUBSTITUTE(SUBSTITUTE(SUBSTITUTE(SUBSTITUTE(TRIM(RTATimings[[#This Row],[Dep Txt]]), ": ",":"), "a.m", "AM",1), "p.m", "PM"),"  AM"," AM"),"  PM", " PM"), 9,100,"")</f>
        <v/>
      </c>
      <c r="I3097" s="195" t="e">
        <f>TIMEVALUE(RTATimings[[#This Row],[Dep Tm Txt]])</f>
        <v>#VALUE!</v>
      </c>
      <c r="N30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98" spans="1:14" x14ac:dyDescent="0.35">
      <c r="A3098" s="113"/>
      <c r="B3098" s="119"/>
      <c r="C3098" s="119"/>
      <c r="D3098" s="185" t="e">
        <f>IF(ISBLANK(RTATimings[[#This Row],[Vehicle No.]]), VLOOKUP(RTATimings[[#This Row],[Rotation Group]], Table9[#All], 4, FALSE), VLOOKUP(RTATimings[[#This Row],[Vehicle No.]], VehLicense,2,FALSE))</f>
        <v>#N/A</v>
      </c>
      <c r="E3098" s="126"/>
      <c r="F3098" s="185" t="e">
        <f>VLOOKUP(RTATimings[[#This Row],[Route Code]], TrueRouteCodes[], 2, FALSE)</f>
        <v>#N/A</v>
      </c>
      <c r="H3098" s="194" t="str">
        <f>REPLACE(SUBSTITUTE(SUBSTITUTE(SUBSTITUTE(SUBSTITUTE(SUBSTITUTE(TRIM(RTATimings[[#This Row],[Dep Txt]]), ": ",":"), "a.m", "AM",1), "p.m", "PM"),"  AM"," AM"),"  PM", " PM"), 9,100,"")</f>
        <v/>
      </c>
      <c r="I3098" s="195" t="e">
        <f>TIMEVALUE(RTATimings[[#This Row],[Dep Tm Txt]])</f>
        <v>#VALUE!</v>
      </c>
      <c r="N30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099" spans="1:14" x14ac:dyDescent="0.35">
      <c r="A3099" s="113"/>
      <c r="B3099" s="119"/>
      <c r="C3099" s="119"/>
      <c r="D3099" s="185" t="e">
        <f>IF(ISBLANK(RTATimings[[#This Row],[Vehicle No.]]), VLOOKUP(RTATimings[[#This Row],[Rotation Group]], Table9[#All], 4, FALSE), VLOOKUP(RTATimings[[#This Row],[Vehicle No.]], VehLicense,2,FALSE))</f>
        <v>#N/A</v>
      </c>
      <c r="E3099" s="126"/>
      <c r="F3099" s="185" t="e">
        <f>VLOOKUP(RTATimings[[#This Row],[Route Code]], TrueRouteCodes[], 2, FALSE)</f>
        <v>#N/A</v>
      </c>
      <c r="H3099" s="194" t="str">
        <f>REPLACE(SUBSTITUTE(SUBSTITUTE(SUBSTITUTE(SUBSTITUTE(SUBSTITUTE(TRIM(RTATimings[[#This Row],[Dep Txt]]), ": ",":"), "a.m", "AM",1), "p.m", "PM"),"  AM"," AM"),"  PM", " PM"), 9,100,"")</f>
        <v/>
      </c>
      <c r="I3099" s="195" t="e">
        <f>TIMEVALUE(RTATimings[[#This Row],[Dep Tm Txt]])</f>
        <v>#VALUE!</v>
      </c>
      <c r="N30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00" spans="1:14" x14ac:dyDescent="0.35">
      <c r="A3100" s="113"/>
      <c r="B3100" s="119"/>
      <c r="C3100" s="119"/>
      <c r="D3100" s="185" t="e">
        <f>IF(ISBLANK(RTATimings[[#This Row],[Vehicle No.]]), VLOOKUP(RTATimings[[#This Row],[Rotation Group]], Table9[#All], 4, FALSE), VLOOKUP(RTATimings[[#This Row],[Vehicle No.]], VehLicense,2,FALSE))</f>
        <v>#N/A</v>
      </c>
      <c r="E3100" s="126"/>
      <c r="F3100" s="185" t="e">
        <f>VLOOKUP(RTATimings[[#This Row],[Route Code]], TrueRouteCodes[], 2, FALSE)</f>
        <v>#N/A</v>
      </c>
      <c r="H3100" s="194" t="str">
        <f>REPLACE(SUBSTITUTE(SUBSTITUTE(SUBSTITUTE(SUBSTITUTE(SUBSTITUTE(TRIM(RTATimings[[#This Row],[Dep Txt]]), ": ",":"), "a.m", "AM",1), "p.m", "PM"),"  AM"," AM"),"  PM", " PM"), 9,100,"")</f>
        <v/>
      </c>
      <c r="I3100" s="195" t="e">
        <f>TIMEVALUE(RTATimings[[#This Row],[Dep Tm Txt]])</f>
        <v>#VALUE!</v>
      </c>
      <c r="N31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01" spans="1:14" x14ac:dyDescent="0.35">
      <c r="A3101" s="113"/>
      <c r="B3101" s="119"/>
      <c r="C3101" s="119"/>
      <c r="D3101" s="185" t="e">
        <f>IF(ISBLANK(RTATimings[[#This Row],[Vehicle No.]]), VLOOKUP(RTATimings[[#This Row],[Rotation Group]], Table9[#All], 4, FALSE), VLOOKUP(RTATimings[[#This Row],[Vehicle No.]], VehLicense,2,FALSE))</f>
        <v>#N/A</v>
      </c>
      <c r="E3101" s="126"/>
      <c r="F3101" s="185" t="e">
        <f>VLOOKUP(RTATimings[[#This Row],[Route Code]], TrueRouteCodes[], 2, FALSE)</f>
        <v>#N/A</v>
      </c>
      <c r="H3101" s="194" t="str">
        <f>REPLACE(SUBSTITUTE(SUBSTITUTE(SUBSTITUTE(SUBSTITUTE(SUBSTITUTE(TRIM(RTATimings[[#This Row],[Dep Txt]]), ": ",":"), "a.m", "AM",1), "p.m", "PM"),"  AM"," AM"),"  PM", " PM"), 9,100,"")</f>
        <v/>
      </c>
      <c r="I3101" s="195" t="e">
        <f>TIMEVALUE(RTATimings[[#This Row],[Dep Tm Txt]])</f>
        <v>#VALUE!</v>
      </c>
      <c r="N31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02" spans="1:14" x14ac:dyDescent="0.35">
      <c r="A3102" s="113"/>
      <c r="B3102" s="119"/>
      <c r="C3102" s="119"/>
      <c r="D3102" s="185" t="e">
        <f>IF(ISBLANK(RTATimings[[#This Row],[Vehicle No.]]), VLOOKUP(RTATimings[[#This Row],[Rotation Group]], Table9[#All], 4, FALSE), VLOOKUP(RTATimings[[#This Row],[Vehicle No.]], VehLicense,2,FALSE))</f>
        <v>#N/A</v>
      </c>
      <c r="E3102" s="126"/>
      <c r="F3102" s="185" t="e">
        <f>VLOOKUP(RTATimings[[#This Row],[Route Code]], TrueRouteCodes[], 2, FALSE)</f>
        <v>#N/A</v>
      </c>
      <c r="H3102" s="194" t="str">
        <f>REPLACE(SUBSTITUTE(SUBSTITUTE(SUBSTITUTE(SUBSTITUTE(SUBSTITUTE(TRIM(RTATimings[[#This Row],[Dep Txt]]), ": ",":"), "a.m", "AM",1), "p.m", "PM"),"  AM"," AM"),"  PM", " PM"), 9,100,"")</f>
        <v/>
      </c>
      <c r="I3102" s="195" t="e">
        <f>TIMEVALUE(RTATimings[[#This Row],[Dep Tm Txt]])</f>
        <v>#VALUE!</v>
      </c>
      <c r="N31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03" spans="1:14" x14ac:dyDescent="0.35">
      <c r="A3103" s="113"/>
      <c r="B3103" s="119"/>
      <c r="C3103" s="119"/>
      <c r="D3103" s="185" t="e">
        <f>IF(ISBLANK(RTATimings[[#This Row],[Vehicle No.]]), VLOOKUP(RTATimings[[#This Row],[Rotation Group]], Table9[#All], 4, FALSE), VLOOKUP(RTATimings[[#This Row],[Vehicle No.]], VehLicense,2,FALSE))</f>
        <v>#N/A</v>
      </c>
      <c r="E3103" s="126"/>
      <c r="F3103" s="185" t="e">
        <f>VLOOKUP(RTATimings[[#This Row],[Route Code]], TrueRouteCodes[], 2, FALSE)</f>
        <v>#N/A</v>
      </c>
      <c r="H3103" s="194" t="str">
        <f>REPLACE(SUBSTITUTE(SUBSTITUTE(SUBSTITUTE(SUBSTITUTE(SUBSTITUTE(TRIM(RTATimings[[#This Row],[Dep Txt]]), ": ",":"), "a.m", "AM",1), "p.m", "PM"),"  AM"," AM"),"  PM", " PM"), 9,100,"")</f>
        <v/>
      </c>
      <c r="I3103" s="195" t="e">
        <f>TIMEVALUE(RTATimings[[#This Row],[Dep Tm Txt]])</f>
        <v>#VALUE!</v>
      </c>
      <c r="N31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04" spans="1:14" x14ac:dyDescent="0.35">
      <c r="A3104" s="113"/>
      <c r="B3104" s="119"/>
      <c r="C3104" s="119"/>
      <c r="D3104" s="185" t="e">
        <f>IF(ISBLANK(RTATimings[[#This Row],[Vehicle No.]]), VLOOKUP(RTATimings[[#This Row],[Rotation Group]], Table9[#All], 4, FALSE), VLOOKUP(RTATimings[[#This Row],[Vehicle No.]], VehLicense,2,FALSE))</f>
        <v>#N/A</v>
      </c>
      <c r="E3104" s="126"/>
      <c r="F3104" s="185" t="e">
        <f>VLOOKUP(RTATimings[[#This Row],[Route Code]], TrueRouteCodes[], 2, FALSE)</f>
        <v>#N/A</v>
      </c>
      <c r="H3104" s="194" t="str">
        <f>REPLACE(SUBSTITUTE(SUBSTITUTE(SUBSTITUTE(SUBSTITUTE(SUBSTITUTE(TRIM(RTATimings[[#This Row],[Dep Txt]]), ": ",":"), "a.m", "AM",1), "p.m", "PM"),"  AM"," AM"),"  PM", " PM"), 9,100,"")</f>
        <v/>
      </c>
      <c r="I3104" s="195" t="e">
        <f>TIMEVALUE(RTATimings[[#This Row],[Dep Tm Txt]])</f>
        <v>#VALUE!</v>
      </c>
      <c r="N31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05" spans="1:14" x14ac:dyDescent="0.35">
      <c r="A3105" s="113"/>
      <c r="B3105" s="119"/>
      <c r="C3105" s="119"/>
      <c r="D3105" s="185" t="e">
        <f>IF(ISBLANK(RTATimings[[#This Row],[Vehicle No.]]), VLOOKUP(RTATimings[[#This Row],[Rotation Group]], Table9[#All], 4, FALSE), VLOOKUP(RTATimings[[#This Row],[Vehicle No.]], VehLicense,2,FALSE))</f>
        <v>#N/A</v>
      </c>
      <c r="E3105" s="126"/>
      <c r="F3105" s="185" t="e">
        <f>VLOOKUP(RTATimings[[#This Row],[Route Code]], TrueRouteCodes[], 2, FALSE)</f>
        <v>#N/A</v>
      </c>
      <c r="H3105" s="194" t="str">
        <f>REPLACE(SUBSTITUTE(SUBSTITUTE(SUBSTITUTE(SUBSTITUTE(SUBSTITUTE(TRIM(RTATimings[[#This Row],[Dep Txt]]), ": ",":"), "a.m", "AM",1), "p.m", "PM"),"  AM"," AM"),"  PM", " PM"), 9,100,"")</f>
        <v/>
      </c>
      <c r="I3105" s="195" t="e">
        <f>TIMEVALUE(RTATimings[[#This Row],[Dep Tm Txt]])</f>
        <v>#VALUE!</v>
      </c>
      <c r="N31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06" spans="1:14" x14ac:dyDescent="0.35">
      <c r="A3106" s="113"/>
      <c r="B3106" s="119"/>
      <c r="C3106" s="119"/>
      <c r="D3106" s="185" t="e">
        <f>IF(ISBLANK(RTATimings[[#This Row],[Vehicle No.]]), VLOOKUP(RTATimings[[#This Row],[Rotation Group]], Table9[#All], 4, FALSE), VLOOKUP(RTATimings[[#This Row],[Vehicle No.]], VehLicense,2,FALSE))</f>
        <v>#N/A</v>
      </c>
      <c r="E3106" s="126"/>
      <c r="F3106" s="185" t="e">
        <f>VLOOKUP(RTATimings[[#This Row],[Route Code]], TrueRouteCodes[], 2, FALSE)</f>
        <v>#N/A</v>
      </c>
      <c r="H3106" s="194" t="str">
        <f>REPLACE(SUBSTITUTE(SUBSTITUTE(SUBSTITUTE(SUBSTITUTE(SUBSTITUTE(TRIM(RTATimings[[#This Row],[Dep Txt]]), ": ",":"), "a.m", "AM",1), "p.m", "PM"),"  AM"," AM"),"  PM", " PM"), 9,100,"")</f>
        <v/>
      </c>
      <c r="I3106" s="195" t="e">
        <f>TIMEVALUE(RTATimings[[#This Row],[Dep Tm Txt]])</f>
        <v>#VALUE!</v>
      </c>
      <c r="N31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07" spans="1:14" x14ac:dyDescent="0.35">
      <c r="A3107" s="113"/>
      <c r="B3107" s="119"/>
      <c r="C3107" s="119"/>
      <c r="D3107" s="185" t="e">
        <f>IF(ISBLANK(RTATimings[[#This Row],[Vehicle No.]]), VLOOKUP(RTATimings[[#This Row],[Rotation Group]], Table9[#All], 4, FALSE), VLOOKUP(RTATimings[[#This Row],[Vehicle No.]], VehLicense,2,FALSE))</f>
        <v>#N/A</v>
      </c>
      <c r="E3107" s="126"/>
      <c r="F3107" s="185" t="e">
        <f>VLOOKUP(RTATimings[[#This Row],[Route Code]], TrueRouteCodes[], 2, FALSE)</f>
        <v>#N/A</v>
      </c>
      <c r="H3107" s="194" t="str">
        <f>REPLACE(SUBSTITUTE(SUBSTITUTE(SUBSTITUTE(SUBSTITUTE(SUBSTITUTE(TRIM(RTATimings[[#This Row],[Dep Txt]]), ": ",":"), "a.m", "AM",1), "p.m", "PM"),"  AM"," AM"),"  PM", " PM"), 9,100,"")</f>
        <v/>
      </c>
      <c r="I3107" s="195" t="e">
        <f>TIMEVALUE(RTATimings[[#This Row],[Dep Tm Txt]])</f>
        <v>#VALUE!</v>
      </c>
      <c r="N31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08" spans="1:14" x14ac:dyDescent="0.35">
      <c r="A3108" s="113"/>
      <c r="B3108" s="119"/>
      <c r="C3108" s="119"/>
      <c r="D3108" s="185" t="e">
        <f>IF(ISBLANK(RTATimings[[#This Row],[Vehicle No.]]), VLOOKUP(RTATimings[[#This Row],[Rotation Group]], Table9[#All], 4, FALSE), VLOOKUP(RTATimings[[#This Row],[Vehicle No.]], VehLicense,2,FALSE))</f>
        <v>#N/A</v>
      </c>
      <c r="E3108" s="126"/>
      <c r="F3108" s="185" t="e">
        <f>VLOOKUP(RTATimings[[#This Row],[Route Code]], TrueRouteCodes[], 2, FALSE)</f>
        <v>#N/A</v>
      </c>
      <c r="H3108" s="194" t="str">
        <f>REPLACE(SUBSTITUTE(SUBSTITUTE(SUBSTITUTE(SUBSTITUTE(SUBSTITUTE(TRIM(RTATimings[[#This Row],[Dep Txt]]), ": ",":"), "a.m", "AM",1), "p.m", "PM"),"  AM"," AM"),"  PM", " PM"), 9,100,"")</f>
        <v/>
      </c>
      <c r="I3108" s="195" t="e">
        <f>TIMEVALUE(RTATimings[[#This Row],[Dep Tm Txt]])</f>
        <v>#VALUE!</v>
      </c>
      <c r="N31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09" spans="1:14" x14ac:dyDescent="0.35">
      <c r="A3109" s="113"/>
      <c r="B3109" s="119"/>
      <c r="C3109" s="119"/>
      <c r="D3109" s="185" t="e">
        <f>IF(ISBLANK(RTATimings[[#This Row],[Vehicle No.]]), VLOOKUP(RTATimings[[#This Row],[Rotation Group]], Table9[#All], 4, FALSE), VLOOKUP(RTATimings[[#This Row],[Vehicle No.]], VehLicense,2,FALSE))</f>
        <v>#N/A</v>
      </c>
      <c r="E3109" s="126"/>
      <c r="F3109" s="185" t="e">
        <f>VLOOKUP(RTATimings[[#This Row],[Route Code]], TrueRouteCodes[], 2, FALSE)</f>
        <v>#N/A</v>
      </c>
      <c r="H3109" s="194" t="str">
        <f>REPLACE(SUBSTITUTE(SUBSTITUTE(SUBSTITUTE(SUBSTITUTE(SUBSTITUTE(TRIM(RTATimings[[#This Row],[Dep Txt]]), ": ",":"), "a.m", "AM",1), "p.m", "PM"),"  AM"," AM"),"  PM", " PM"), 9,100,"")</f>
        <v/>
      </c>
      <c r="I3109" s="195" t="e">
        <f>TIMEVALUE(RTATimings[[#This Row],[Dep Tm Txt]])</f>
        <v>#VALUE!</v>
      </c>
      <c r="N31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10" spans="1:14" x14ac:dyDescent="0.35">
      <c r="A3110" s="113"/>
      <c r="B3110" s="119"/>
      <c r="C3110" s="119"/>
      <c r="D3110" s="185" t="e">
        <f>IF(ISBLANK(RTATimings[[#This Row],[Vehicle No.]]), VLOOKUP(RTATimings[[#This Row],[Rotation Group]], Table9[#All], 4, FALSE), VLOOKUP(RTATimings[[#This Row],[Vehicle No.]], VehLicense,2,FALSE))</f>
        <v>#N/A</v>
      </c>
      <c r="E3110" s="126"/>
      <c r="F3110" s="185" t="e">
        <f>VLOOKUP(RTATimings[[#This Row],[Route Code]], TrueRouteCodes[], 2, FALSE)</f>
        <v>#N/A</v>
      </c>
      <c r="H3110" s="194" t="str">
        <f>REPLACE(SUBSTITUTE(SUBSTITUTE(SUBSTITUTE(SUBSTITUTE(SUBSTITUTE(TRIM(RTATimings[[#This Row],[Dep Txt]]), ": ",":"), "a.m", "AM",1), "p.m", "PM"),"  AM"," AM"),"  PM", " PM"), 9,100,"")</f>
        <v/>
      </c>
      <c r="I3110" s="195" t="e">
        <f>TIMEVALUE(RTATimings[[#This Row],[Dep Tm Txt]])</f>
        <v>#VALUE!</v>
      </c>
      <c r="N31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11" spans="1:14" x14ac:dyDescent="0.35">
      <c r="A3111" s="113"/>
      <c r="B3111" s="119"/>
      <c r="C3111" s="119"/>
      <c r="D3111" s="185" t="e">
        <f>IF(ISBLANK(RTATimings[[#This Row],[Vehicle No.]]), VLOOKUP(RTATimings[[#This Row],[Rotation Group]], Table9[#All], 4, FALSE), VLOOKUP(RTATimings[[#This Row],[Vehicle No.]], VehLicense,2,FALSE))</f>
        <v>#N/A</v>
      </c>
      <c r="E3111" s="126"/>
      <c r="F3111" s="185" t="e">
        <f>VLOOKUP(RTATimings[[#This Row],[Route Code]], TrueRouteCodes[], 2, FALSE)</f>
        <v>#N/A</v>
      </c>
      <c r="H3111" s="194" t="str">
        <f>REPLACE(SUBSTITUTE(SUBSTITUTE(SUBSTITUTE(SUBSTITUTE(SUBSTITUTE(TRIM(RTATimings[[#This Row],[Dep Txt]]), ": ",":"), "a.m", "AM",1), "p.m", "PM"),"  AM"," AM"),"  PM", " PM"), 9,100,"")</f>
        <v/>
      </c>
      <c r="I3111" s="195" t="e">
        <f>TIMEVALUE(RTATimings[[#This Row],[Dep Tm Txt]])</f>
        <v>#VALUE!</v>
      </c>
      <c r="N31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12" spans="1:14" x14ac:dyDescent="0.35">
      <c r="A3112" s="113"/>
      <c r="B3112" s="119"/>
      <c r="C3112" s="119"/>
      <c r="D3112" s="185" t="e">
        <f>IF(ISBLANK(RTATimings[[#This Row],[Vehicle No.]]), VLOOKUP(RTATimings[[#This Row],[Rotation Group]], Table9[#All], 4, FALSE), VLOOKUP(RTATimings[[#This Row],[Vehicle No.]], VehLicense,2,FALSE))</f>
        <v>#N/A</v>
      </c>
      <c r="E3112" s="126"/>
      <c r="F3112" s="185" t="e">
        <f>VLOOKUP(RTATimings[[#This Row],[Route Code]], TrueRouteCodes[], 2, FALSE)</f>
        <v>#N/A</v>
      </c>
      <c r="H3112" s="194" t="str">
        <f>REPLACE(SUBSTITUTE(SUBSTITUTE(SUBSTITUTE(SUBSTITUTE(SUBSTITUTE(TRIM(RTATimings[[#This Row],[Dep Txt]]), ": ",":"), "a.m", "AM",1), "p.m", "PM"),"  AM"," AM"),"  PM", " PM"), 9,100,"")</f>
        <v/>
      </c>
      <c r="I3112" s="195" t="e">
        <f>TIMEVALUE(RTATimings[[#This Row],[Dep Tm Txt]])</f>
        <v>#VALUE!</v>
      </c>
      <c r="N31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13" spans="1:14" x14ac:dyDescent="0.35">
      <c r="A3113" s="113"/>
      <c r="B3113" s="119"/>
      <c r="C3113" s="119"/>
      <c r="D3113" s="185" t="e">
        <f>IF(ISBLANK(RTATimings[[#This Row],[Vehicle No.]]), VLOOKUP(RTATimings[[#This Row],[Rotation Group]], Table9[#All], 4, FALSE), VLOOKUP(RTATimings[[#This Row],[Vehicle No.]], VehLicense,2,FALSE))</f>
        <v>#N/A</v>
      </c>
      <c r="E3113" s="126"/>
      <c r="F3113" s="185" t="e">
        <f>VLOOKUP(RTATimings[[#This Row],[Route Code]], TrueRouteCodes[], 2, FALSE)</f>
        <v>#N/A</v>
      </c>
      <c r="H3113" s="194" t="str">
        <f>REPLACE(SUBSTITUTE(SUBSTITUTE(SUBSTITUTE(SUBSTITUTE(SUBSTITUTE(TRIM(RTATimings[[#This Row],[Dep Txt]]), ": ",":"), "a.m", "AM",1), "p.m", "PM"),"  AM"," AM"),"  PM", " PM"), 9,100,"")</f>
        <v/>
      </c>
      <c r="I3113" s="195" t="e">
        <f>TIMEVALUE(RTATimings[[#This Row],[Dep Tm Txt]])</f>
        <v>#VALUE!</v>
      </c>
      <c r="N31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14" spans="1:14" x14ac:dyDescent="0.35">
      <c r="A3114" s="113"/>
      <c r="B3114" s="119"/>
      <c r="C3114" s="119"/>
      <c r="D3114" s="185" t="e">
        <f>IF(ISBLANK(RTATimings[[#This Row],[Vehicle No.]]), VLOOKUP(RTATimings[[#This Row],[Rotation Group]], Table9[#All], 4, FALSE), VLOOKUP(RTATimings[[#This Row],[Vehicle No.]], VehLicense,2,FALSE))</f>
        <v>#N/A</v>
      </c>
      <c r="E3114" s="126"/>
      <c r="F3114" s="185" t="e">
        <f>VLOOKUP(RTATimings[[#This Row],[Route Code]], TrueRouteCodes[], 2, FALSE)</f>
        <v>#N/A</v>
      </c>
      <c r="H3114" s="194" t="str">
        <f>REPLACE(SUBSTITUTE(SUBSTITUTE(SUBSTITUTE(SUBSTITUTE(SUBSTITUTE(TRIM(RTATimings[[#This Row],[Dep Txt]]), ": ",":"), "a.m", "AM",1), "p.m", "PM"),"  AM"," AM"),"  PM", " PM"), 9,100,"")</f>
        <v/>
      </c>
      <c r="I3114" s="195" t="e">
        <f>TIMEVALUE(RTATimings[[#This Row],[Dep Tm Txt]])</f>
        <v>#VALUE!</v>
      </c>
      <c r="N31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15" spans="1:14" x14ac:dyDescent="0.35">
      <c r="A3115" s="113"/>
      <c r="B3115" s="119"/>
      <c r="C3115" s="119"/>
      <c r="D3115" s="185" t="e">
        <f>IF(ISBLANK(RTATimings[[#This Row],[Vehicle No.]]), VLOOKUP(RTATimings[[#This Row],[Rotation Group]], Table9[#All], 4, FALSE), VLOOKUP(RTATimings[[#This Row],[Vehicle No.]], VehLicense,2,FALSE))</f>
        <v>#N/A</v>
      </c>
      <c r="E3115" s="126"/>
      <c r="F3115" s="185" t="e">
        <f>VLOOKUP(RTATimings[[#This Row],[Route Code]], TrueRouteCodes[], 2, FALSE)</f>
        <v>#N/A</v>
      </c>
      <c r="H3115" s="194" t="str">
        <f>REPLACE(SUBSTITUTE(SUBSTITUTE(SUBSTITUTE(SUBSTITUTE(SUBSTITUTE(TRIM(RTATimings[[#This Row],[Dep Txt]]), ": ",":"), "a.m", "AM",1), "p.m", "PM"),"  AM"," AM"),"  PM", " PM"), 9,100,"")</f>
        <v/>
      </c>
      <c r="I3115" s="195" t="e">
        <f>TIMEVALUE(RTATimings[[#This Row],[Dep Tm Txt]])</f>
        <v>#VALUE!</v>
      </c>
      <c r="N31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16" spans="1:14" x14ac:dyDescent="0.35">
      <c r="A3116" s="113"/>
      <c r="B3116" s="119"/>
      <c r="C3116" s="119"/>
      <c r="D3116" s="185" t="e">
        <f>IF(ISBLANK(RTATimings[[#This Row],[Vehicle No.]]), VLOOKUP(RTATimings[[#This Row],[Rotation Group]], Table9[#All], 4, FALSE), VLOOKUP(RTATimings[[#This Row],[Vehicle No.]], VehLicense,2,FALSE))</f>
        <v>#N/A</v>
      </c>
      <c r="E3116" s="126"/>
      <c r="F3116" s="185" t="e">
        <f>VLOOKUP(RTATimings[[#This Row],[Route Code]], TrueRouteCodes[], 2, FALSE)</f>
        <v>#N/A</v>
      </c>
      <c r="H3116" s="194" t="str">
        <f>REPLACE(SUBSTITUTE(SUBSTITUTE(SUBSTITUTE(SUBSTITUTE(SUBSTITUTE(TRIM(RTATimings[[#This Row],[Dep Txt]]), ": ",":"), "a.m", "AM",1), "p.m", "PM"),"  AM"," AM"),"  PM", " PM"), 9,100,"")</f>
        <v/>
      </c>
      <c r="I3116" s="195" t="e">
        <f>TIMEVALUE(RTATimings[[#This Row],[Dep Tm Txt]])</f>
        <v>#VALUE!</v>
      </c>
      <c r="N31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17" spans="1:14" x14ac:dyDescent="0.35">
      <c r="A3117" s="113"/>
      <c r="B3117" s="119"/>
      <c r="C3117" s="119"/>
      <c r="D3117" s="185" t="e">
        <f>IF(ISBLANK(RTATimings[[#This Row],[Vehicle No.]]), VLOOKUP(RTATimings[[#This Row],[Rotation Group]], Table9[#All], 4, FALSE), VLOOKUP(RTATimings[[#This Row],[Vehicle No.]], VehLicense,2,FALSE))</f>
        <v>#N/A</v>
      </c>
      <c r="E3117" s="126"/>
      <c r="F3117" s="185" t="e">
        <f>VLOOKUP(RTATimings[[#This Row],[Route Code]], TrueRouteCodes[], 2, FALSE)</f>
        <v>#N/A</v>
      </c>
      <c r="H3117" s="194" t="str">
        <f>REPLACE(SUBSTITUTE(SUBSTITUTE(SUBSTITUTE(SUBSTITUTE(SUBSTITUTE(TRIM(RTATimings[[#This Row],[Dep Txt]]), ": ",":"), "a.m", "AM",1), "p.m", "PM"),"  AM"," AM"),"  PM", " PM"), 9,100,"")</f>
        <v/>
      </c>
      <c r="I3117" s="195" t="e">
        <f>TIMEVALUE(RTATimings[[#This Row],[Dep Tm Txt]])</f>
        <v>#VALUE!</v>
      </c>
      <c r="N31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18" spans="1:14" x14ac:dyDescent="0.35">
      <c r="A3118" s="113"/>
      <c r="B3118" s="119"/>
      <c r="C3118" s="119"/>
      <c r="D3118" s="185" t="e">
        <f>IF(ISBLANK(RTATimings[[#This Row],[Vehicle No.]]), VLOOKUP(RTATimings[[#This Row],[Rotation Group]], Table9[#All], 4, FALSE), VLOOKUP(RTATimings[[#This Row],[Vehicle No.]], VehLicense,2,FALSE))</f>
        <v>#N/A</v>
      </c>
      <c r="E3118" s="126"/>
      <c r="F3118" s="185" t="e">
        <f>VLOOKUP(RTATimings[[#This Row],[Route Code]], TrueRouteCodes[], 2, FALSE)</f>
        <v>#N/A</v>
      </c>
      <c r="H3118" s="194" t="str">
        <f>REPLACE(SUBSTITUTE(SUBSTITUTE(SUBSTITUTE(SUBSTITUTE(SUBSTITUTE(TRIM(RTATimings[[#This Row],[Dep Txt]]), ": ",":"), "a.m", "AM",1), "p.m", "PM"),"  AM"," AM"),"  PM", " PM"), 9,100,"")</f>
        <v/>
      </c>
      <c r="I3118" s="195" t="e">
        <f>TIMEVALUE(RTATimings[[#This Row],[Dep Tm Txt]])</f>
        <v>#VALUE!</v>
      </c>
      <c r="N31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19" spans="1:14" x14ac:dyDescent="0.35">
      <c r="A3119" s="113"/>
      <c r="B3119" s="119"/>
      <c r="C3119" s="119"/>
      <c r="D3119" s="185" t="e">
        <f>IF(ISBLANK(RTATimings[[#This Row],[Vehicle No.]]), VLOOKUP(RTATimings[[#This Row],[Rotation Group]], Table9[#All], 4, FALSE), VLOOKUP(RTATimings[[#This Row],[Vehicle No.]], VehLicense,2,FALSE))</f>
        <v>#N/A</v>
      </c>
      <c r="E3119" s="126"/>
      <c r="F3119" s="185" t="e">
        <f>VLOOKUP(RTATimings[[#This Row],[Route Code]], TrueRouteCodes[], 2, FALSE)</f>
        <v>#N/A</v>
      </c>
      <c r="H3119" s="194" t="str">
        <f>REPLACE(SUBSTITUTE(SUBSTITUTE(SUBSTITUTE(SUBSTITUTE(SUBSTITUTE(TRIM(RTATimings[[#This Row],[Dep Txt]]), ": ",":"), "a.m", "AM",1), "p.m", "PM"),"  AM"," AM"),"  PM", " PM"), 9,100,"")</f>
        <v/>
      </c>
      <c r="I3119" s="195" t="e">
        <f>TIMEVALUE(RTATimings[[#This Row],[Dep Tm Txt]])</f>
        <v>#VALUE!</v>
      </c>
      <c r="N31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20" spans="1:14" x14ac:dyDescent="0.35">
      <c r="A3120" s="113"/>
      <c r="B3120" s="119"/>
      <c r="C3120" s="119"/>
      <c r="D3120" s="185" t="e">
        <f>IF(ISBLANK(RTATimings[[#This Row],[Vehicle No.]]), VLOOKUP(RTATimings[[#This Row],[Rotation Group]], Table9[#All], 4, FALSE), VLOOKUP(RTATimings[[#This Row],[Vehicle No.]], VehLicense,2,FALSE))</f>
        <v>#N/A</v>
      </c>
      <c r="E3120" s="126"/>
      <c r="F3120" s="185" t="e">
        <f>VLOOKUP(RTATimings[[#This Row],[Route Code]], TrueRouteCodes[], 2, FALSE)</f>
        <v>#N/A</v>
      </c>
      <c r="H3120" s="194" t="str">
        <f>REPLACE(SUBSTITUTE(SUBSTITUTE(SUBSTITUTE(SUBSTITUTE(SUBSTITUTE(TRIM(RTATimings[[#This Row],[Dep Txt]]), ": ",":"), "a.m", "AM",1), "p.m", "PM"),"  AM"," AM"),"  PM", " PM"), 9,100,"")</f>
        <v/>
      </c>
      <c r="I3120" s="195" t="e">
        <f>TIMEVALUE(RTATimings[[#This Row],[Dep Tm Txt]])</f>
        <v>#VALUE!</v>
      </c>
      <c r="N31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21" spans="1:14" x14ac:dyDescent="0.35">
      <c r="A3121" s="113"/>
      <c r="B3121" s="119"/>
      <c r="C3121" s="119"/>
      <c r="D3121" s="185" t="e">
        <f>IF(ISBLANK(RTATimings[[#This Row],[Vehicle No.]]), VLOOKUP(RTATimings[[#This Row],[Rotation Group]], Table9[#All], 4, FALSE), VLOOKUP(RTATimings[[#This Row],[Vehicle No.]], VehLicense,2,FALSE))</f>
        <v>#N/A</v>
      </c>
      <c r="E3121" s="126"/>
      <c r="F3121" s="185" t="e">
        <f>VLOOKUP(RTATimings[[#This Row],[Route Code]], TrueRouteCodes[], 2, FALSE)</f>
        <v>#N/A</v>
      </c>
      <c r="H3121" s="194" t="str">
        <f>REPLACE(SUBSTITUTE(SUBSTITUTE(SUBSTITUTE(SUBSTITUTE(SUBSTITUTE(TRIM(RTATimings[[#This Row],[Dep Txt]]), ": ",":"), "a.m", "AM",1), "p.m", "PM"),"  AM"," AM"),"  PM", " PM"), 9,100,"")</f>
        <v/>
      </c>
      <c r="I3121" s="195" t="e">
        <f>TIMEVALUE(RTATimings[[#This Row],[Dep Tm Txt]])</f>
        <v>#VALUE!</v>
      </c>
      <c r="N31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22" spans="1:14" x14ac:dyDescent="0.35">
      <c r="A3122" s="113"/>
      <c r="B3122" s="119"/>
      <c r="C3122" s="119"/>
      <c r="D3122" s="185" t="e">
        <f>IF(ISBLANK(RTATimings[[#This Row],[Vehicle No.]]), VLOOKUP(RTATimings[[#This Row],[Rotation Group]], Table9[#All], 4, FALSE), VLOOKUP(RTATimings[[#This Row],[Vehicle No.]], VehLicense,2,FALSE))</f>
        <v>#N/A</v>
      </c>
      <c r="E3122" s="126"/>
      <c r="F3122" s="185" t="e">
        <f>VLOOKUP(RTATimings[[#This Row],[Route Code]], TrueRouteCodes[], 2, FALSE)</f>
        <v>#N/A</v>
      </c>
      <c r="H3122" s="194" t="str">
        <f>REPLACE(SUBSTITUTE(SUBSTITUTE(SUBSTITUTE(SUBSTITUTE(SUBSTITUTE(TRIM(RTATimings[[#This Row],[Dep Txt]]), ": ",":"), "a.m", "AM",1), "p.m", "PM"),"  AM"," AM"),"  PM", " PM"), 9,100,"")</f>
        <v/>
      </c>
      <c r="I3122" s="195" t="e">
        <f>TIMEVALUE(RTATimings[[#This Row],[Dep Tm Txt]])</f>
        <v>#VALUE!</v>
      </c>
      <c r="N31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23" spans="1:14" x14ac:dyDescent="0.35">
      <c r="A3123" s="113"/>
      <c r="B3123" s="119"/>
      <c r="C3123" s="119"/>
      <c r="D3123" s="185" t="e">
        <f>IF(ISBLANK(RTATimings[[#This Row],[Vehicle No.]]), VLOOKUP(RTATimings[[#This Row],[Rotation Group]], Table9[#All], 4, FALSE), VLOOKUP(RTATimings[[#This Row],[Vehicle No.]], VehLicense,2,FALSE))</f>
        <v>#N/A</v>
      </c>
      <c r="E3123" s="126"/>
      <c r="F3123" s="185" t="e">
        <f>VLOOKUP(RTATimings[[#This Row],[Route Code]], TrueRouteCodes[], 2, FALSE)</f>
        <v>#N/A</v>
      </c>
      <c r="H3123" s="194" t="str">
        <f>REPLACE(SUBSTITUTE(SUBSTITUTE(SUBSTITUTE(SUBSTITUTE(SUBSTITUTE(TRIM(RTATimings[[#This Row],[Dep Txt]]), ": ",":"), "a.m", "AM",1), "p.m", "PM"),"  AM"," AM"),"  PM", " PM"), 9,100,"")</f>
        <v/>
      </c>
      <c r="I3123" s="195" t="e">
        <f>TIMEVALUE(RTATimings[[#This Row],[Dep Tm Txt]])</f>
        <v>#VALUE!</v>
      </c>
      <c r="N31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24" spans="1:14" x14ac:dyDescent="0.35">
      <c r="A3124" s="113"/>
      <c r="B3124" s="119"/>
      <c r="C3124" s="119"/>
      <c r="D3124" s="185" t="e">
        <f>IF(ISBLANK(RTATimings[[#This Row],[Vehicle No.]]), VLOOKUP(RTATimings[[#This Row],[Rotation Group]], Table9[#All], 4, FALSE), VLOOKUP(RTATimings[[#This Row],[Vehicle No.]], VehLicense,2,FALSE))</f>
        <v>#N/A</v>
      </c>
      <c r="E3124" s="126"/>
      <c r="F3124" s="185" t="e">
        <f>VLOOKUP(RTATimings[[#This Row],[Route Code]], TrueRouteCodes[], 2, FALSE)</f>
        <v>#N/A</v>
      </c>
      <c r="H3124" s="194" t="str">
        <f>REPLACE(SUBSTITUTE(SUBSTITUTE(SUBSTITUTE(SUBSTITUTE(SUBSTITUTE(TRIM(RTATimings[[#This Row],[Dep Txt]]), ": ",":"), "a.m", "AM",1), "p.m", "PM"),"  AM"," AM"),"  PM", " PM"), 9,100,"")</f>
        <v/>
      </c>
      <c r="I3124" s="195" t="e">
        <f>TIMEVALUE(RTATimings[[#This Row],[Dep Tm Txt]])</f>
        <v>#VALUE!</v>
      </c>
      <c r="N31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25" spans="1:14" x14ac:dyDescent="0.35">
      <c r="A3125" s="113"/>
      <c r="B3125" s="119"/>
      <c r="C3125" s="119"/>
      <c r="D3125" s="185" t="e">
        <f>IF(ISBLANK(RTATimings[[#This Row],[Vehicle No.]]), VLOOKUP(RTATimings[[#This Row],[Rotation Group]], Table9[#All], 4, FALSE), VLOOKUP(RTATimings[[#This Row],[Vehicle No.]], VehLicense,2,FALSE))</f>
        <v>#N/A</v>
      </c>
      <c r="E3125" s="126"/>
      <c r="F3125" s="185" t="e">
        <f>VLOOKUP(RTATimings[[#This Row],[Route Code]], TrueRouteCodes[], 2, FALSE)</f>
        <v>#N/A</v>
      </c>
      <c r="H3125" s="194" t="str">
        <f>REPLACE(SUBSTITUTE(SUBSTITUTE(SUBSTITUTE(SUBSTITUTE(SUBSTITUTE(TRIM(RTATimings[[#This Row],[Dep Txt]]), ": ",":"), "a.m", "AM",1), "p.m", "PM"),"  AM"," AM"),"  PM", " PM"), 9,100,"")</f>
        <v/>
      </c>
      <c r="I3125" s="195" t="e">
        <f>TIMEVALUE(RTATimings[[#This Row],[Dep Tm Txt]])</f>
        <v>#VALUE!</v>
      </c>
      <c r="N31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26" spans="1:14" x14ac:dyDescent="0.35">
      <c r="A3126" s="113"/>
      <c r="B3126" s="119"/>
      <c r="C3126" s="119"/>
      <c r="D3126" s="185" t="e">
        <f>IF(ISBLANK(RTATimings[[#This Row],[Vehicle No.]]), VLOOKUP(RTATimings[[#This Row],[Rotation Group]], Table9[#All], 4, FALSE), VLOOKUP(RTATimings[[#This Row],[Vehicle No.]], VehLicense,2,FALSE))</f>
        <v>#N/A</v>
      </c>
      <c r="E3126" s="126"/>
      <c r="F3126" s="185" t="e">
        <f>VLOOKUP(RTATimings[[#This Row],[Route Code]], TrueRouteCodes[], 2, FALSE)</f>
        <v>#N/A</v>
      </c>
      <c r="H3126" s="194" t="str">
        <f>REPLACE(SUBSTITUTE(SUBSTITUTE(SUBSTITUTE(SUBSTITUTE(SUBSTITUTE(TRIM(RTATimings[[#This Row],[Dep Txt]]), ": ",":"), "a.m", "AM",1), "p.m", "PM"),"  AM"," AM"),"  PM", " PM"), 9,100,"")</f>
        <v/>
      </c>
      <c r="I3126" s="195" t="e">
        <f>TIMEVALUE(RTATimings[[#This Row],[Dep Tm Txt]])</f>
        <v>#VALUE!</v>
      </c>
      <c r="N31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27" spans="1:14" x14ac:dyDescent="0.35">
      <c r="A3127" s="113"/>
      <c r="B3127" s="119"/>
      <c r="C3127" s="119"/>
      <c r="D3127" s="185" t="e">
        <f>IF(ISBLANK(RTATimings[[#This Row],[Vehicle No.]]), VLOOKUP(RTATimings[[#This Row],[Rotation Group]], Table9[#All], 4, FALSE), VLOOKUP(RTATimings[[#This Row],[Vehicle No.]], VehLicense,2,FALSE))</f>
        <v>#N/A</v>
      </c>
      <c r="E3127" s="126"/>
      <c r="F3127" s="185" t="e">
        <f>VLOOKUP(RTATimings[[#This Row],[Route Code]], TrueRouteCodes[], 2, FALSE)</f>
        <v>#N/A</v>
      </c>
      <c r="H3127" s="194" t="str">
        <f>REPLACE(SUBSTITUTE(SUBSTITUTE(SUBSTITUTE(SUBSTITUTE(SUBSTITUTE(TRIM(RTATimings[[#This Row],[Dep Txt]]), ": ",":"), "a.m", "AM",1), "p.m", "PM"),"  AM"," AM"),"  PM", " PM"), 9,100,"")</f>
        <v/>
      </c>
      <c r="I3127" s="195" t="e">
        <f>TIMEVALUE(RTATimings[[#This Row],[Dep Tm Txt]])</f>
        <v>#VALUE!</v>
      </c>
      <c r="N31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28" spans="1:14" x14ac:dyDescent="0.35">
      <c r="A3128" s="113"/>
      <c r="B3128" s="119"/>
      <c r="C3128" s="119"/>
      <c r="D3128" s="185" t="e">
        <f>IF(ISBLANK(RTATimings[[#This Row],[Vehicle No.]]), VLOOKUP(RTATimings[[#This Row],[Rotation Group]], Table9[#All], 4, FALSE), VLOOKUP(RTATimings[[#This Row],[Vehicle No.]], VehLicense,2,FALSE))</f>
        <v>#N/A</v>
      </c>
      <c r="E3128" s="126"/>
      <c r="F3128" s="185" t="e">
        <f>VLOOKUP(RTATimings[[#This Row],[Route Code]], TrueRouteCodes[], 2, FALSE)</f>
        <v>#N/A</v>
      </c>
      <c r="H3128" s="194" t="str">
        <f>REPLACE(SUBSTITUTE(SUBSTITUTE(SUBSTITUTE(SUBSTITUTE(SUBSTITUTE(TRIM(RTATimings[[#This Row],[Dep Txt]]), ": ",":"), "a.m", "AM",1), "p.m", "PM"),"  AM"," AM"),"  PM", " PM"), 9,100,"")</f>
        <v/>
      </c>
      <c r="I3128" s="195" t="e">
        <f>TIMEVALUE(RTATimings[[#This Row],[Dep Tm Txt]])</f>
        <v>#VALUE!</v>
      </c>
      <c r="N31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29" spans="1:14" x14ac:dyDescent="0.35">
      <c r="A3129" s="113"/>
      <c r="B3129" s="119"/>
      <c r="C3129" s="119"/>
      <c r="D3129" s="185" t="e">
        <f>IF(ISBLANK(RTATimings[[#This Row],[Vehicle No.]]), VLOOKUP(RTATimings[[#This Row],[Rotation Group]], Table9[#All], 4, FALSE), VLOOKUP(RTATimings[[#This Row],[Vehicle No.]], VehLicense,2,FALSE))</f>
        <v>#N/A</v>
      </c>
      <c r="E3129" s="126"/>
      <c r="F3129" s="185" t="e">
        <f>VLOOKUP(RTATimings[[#This Row],[Route Code]], TrueRouteCodes[], 2, FALSE)</f>
        <v>#N/A</v>
      </c>
      <c r="H3129" s="194" t="str">
        <f>REPLACE(SUBSTITUTE(SUBSTITUTE(SUBSTITUTE(SUBSTITUTE(SUBSTITUTE(TRIM(RTATimings[[#This Row],[Dep Txt]]), ": ",":"), "a.m", "AM",1), "p.m", "PM"),"  AM"," AM"),"  PM", " PM"), 9,100,"")</f>
        <v/>
      </c>
      <c r="I3129" s="195" t="e">
        <f>TIMEVALUE(RTATimings[[#This Row],[Dep Tm Txt]])</f>
        <v>#VALUE!</v>
      </c>
      <c r="N31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30" spans="1:14" x14ac:dyDescent="0.35">
      <c r="A3130" s="113"/>
      <c r="B3130" s="119"/>
      <c r="C3130" s="119"/>
      <c r="D3130" s="185" t="e">
        <f>IF(ISBLANK(RTATimings[[#This Row],[Vehicle No.]]), VLOOKUP(RTATimings[[#This Row],[Rotation Group]], Table9[#All], 4, FALSE), VLOOKUP(RTATimings[[#This Row],[Vehicle No.]], VehLicense,2,FALSE))</f>
        <v>#N/A</v>
      </c>
      <c r="E3130" s="126"/>
      <c r="F3130" s="185" t="e">
        <f>VLOOKUP(RTATimings[[#This Row],[Route Code]], TrueRouteCodes[], 2, FALSE)</f>
        <v>#N/A</v>
      </c>
      <c r="H3130" s="194" t="str">
        <f>REPLACE(SUBSTITUTE(SUBSTITUTE(SUBSTITUTE(SUBSTITUTE(SUBSTITUTE(TRIM(RTATimings[[#This Row],[Dep Txt]]), ": ",":"), "a.m", "AM",1), "p.m", "PM"),"  AM"," AM"),"  PM", " PM"), 9,100,"")</f>
        <v/>
      </c>
      <c r="I3130" s="195" t="e">
        <f>TIMEVALUE(RTATimings[[#This Row],[Dep Tm Txt]])</f>
        <v>#VALUE!</v>
      </c>
      <c r="N31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31" spans="1:14" x14ac:dyDescent="0.35">
      <c r="A3131" s="113"/>
      <c r="B3131" s="119"/>
      <c r="C3131" s="119"/>
      <c r="D3131" s="185" t="e">
        <f>IF(ISBLANK(RTATimings[[#This Row],[Vehicle No.]]), VLOOKUP(RTATimings[[#This Row],[Rotation Group]], Table9[#All], 4, FALSE), VLOOKUP(RTATimings[[#This Row],[Vehicle No.]], VehLicense,2,FALSE))</f>
        <v>#N/A</v>
      </c>
      <c r="E3131" s="126"/>
      <c r="F3131" s="185" t="e">
        <f>VLOOKUP(RTATimings[[#This Row],[Route Code]], TrueRouteCodes[], 2, FALSE)</f>
        <v>#N/A</v>
      </c>
      <c r="H3131" s="194" t="str">
        <f>REPLACE(SUBSTITUTE(SUBSTITUTE(SUBSTITUTE(SUBSTITUTE(SUBSTITUTE(TRIM(RTATimings[[#This Row],[Dep Txt]]), ": ",":"), "a.m", "AM",1), "p.m", "PM"),"  AM"," AM"),"  PM", " PM"), 9,100,"")</f>
        <v/>
      </c>
      <c r="I3131" s="195" t="e">
        <f>TIMEVALUE(RTATimings[[#This Row],[Dep Tm Txt]])</f>
        <v>#VALUE!</v>
      </c>
      <c r="N31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32" spans="1:14" x14ac:dyDescent="0.35">
      <c r="A3132" s="113"/>
      <c r="B3132" s="119"/>
      <c r="C3132" s="119"/>
      <c r="D3132" s="185" t="e">
        <f>IF(ISBLANK(RTATimings[[#This Row],[Vehicle No.]]), VLOOKUP(RTATimings[[#This Row],[Rotation Group]], Table9[#All], 4, FALSE), VLOOKUP(RTATimings[[#This Row],[Vehicle No.]], VehLicense,2,FALSE))</f>
        <v>#N/A</v>
      </c>
      <c r="E3132" s="126"/>
      <c r="F3132" s="185" t="e">
        <f>VLOOKUP(RTATimings[[#This Row],[Route Code]], TrueRouteCodes[], 2, FALSE)</f>
        <v>#N/A</v>
      </c>
      <c r="H3132" s="194" t="str">
        <f>REPLACE(SUBSTITUTE(SUBSTITUTE(SUBSTITUTE(SUBSTITUTE(SUBSTITUTE(TRIM(RTATimings[[#This Row],[Dep Txt]]), ": ",":"), "a.m", "AM",1), "p.m", "PM"),"  AM"," AM"),"  PM", " PM"), 9,100,"")</f>
        <v/>
      </c>
      <c r="I3132" s="195" t="e">
        <f>TIMEVALUE(RTATimings[[#This Row],[Dep Tm Txt]])</f>
        <v>#VALUE!</v>
      </c>
      <c r="N31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33" spans="1:14" x14ac:dyDescent="0.35">
      <c r="A3133" s="113"/>
      <c r="B3133" s="119"/>
      <c r="C3133" s="119"/>
      <c r="D3133" s="185" t="e">
        <f>IF(ISBLANK(RTATimings[[#This Row],[Vehicle No.]]), VLOOKUP(RTATimings[[#This Row],[Rotation Group]], Table9[#All], 4, FALSE), VLOOKUP(RTATimings[[#This Row],[Vehicle No.]], VehLicense,2,FALSE))</f>
        <v>#N/A</v>
      </c>
      <c r="E3133" s="126"/>
      <c r="F3133" s="185" t="e">
        <f>VLOOKUP(RTATimings[[#This Row],[Route Code]], TrueRouteCodes[], 2, FALSE)</f>
        <v>#N/A</v>
      </c>
      <c r="H3133" s="194" t="str">
        <f>REPLACE(SUBSTITUTE(SUBSTITUTE(SUBSTITUTE(SUBSTITUTE(SUBSTITUTE(TRIM(RTATimings[[#This Row],[Dep Txt]]), ": ",":"), "a.m", "AM",1), "p.m", "PM"),"  AM"," AM"),"  PM", " PM"), 9,100,"")</f>
        <v/>
      </c>
      <c r="I3133" s="195" t="e">
        <f>TIMEVALUE(RTATimings[[#This Row],[Dep Tm Txt]])</f>
        <v>#VALUE!</v>
      </c>
      <c r="N31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34" spans="1:14" x14ac:dyDescent="0.35">
      <c r="A3134" s="113"/>
      <c r="B3134" s="119"/>
      <c r="C3134" s="119"/>
      <c r="D3134" s="185" t="e">
        <f>IF(ISBLANK(RTATimings[[#This Row],[Vehicle No.]]), VLOOKUP(RTATimings[[#This Row],[Rotation Group]], Table9[#All], 4, FALSE), VLOOKUP(RTATimings[[#This Row],[Vehicle No.]], VehLicense,2,FALSE))</f>
        <v>#N/A</v>
      </c>
      <c r="E3134" s="126"/>
      <c r="F3134" s="185" t="e">
        <f>VLOOKUP(RTATimings[[#This Row],[Route Code]], TrueRouteCodes[], 2, FALSE)</f>
        <v>#N/A</v>
      </c>
      <c r="H3134" s="194" t="str">
        <f>REPLACE(SUBSTITUTE(SUBSTITUTE(SUBSTITUTE(SUBSTITUTE(SUBSTITUTE(TRIM(RTATimings[[#This Row],[Dep Txt]]), ": ",":"), "a.m", "AM",1), "p.m", "PM"),"  AM"," AM"),"  PM", " PM"), 9,100,"")</f>
        <v/>
      </c>
      <c r="I3134" s="195" t="e">
        <f>TIMEVALUE(RTATimings[[#This Row],[Dep Tm Txt]])</f>
        <v>#VALUE!</v>
      </c>
      <c r="N31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35" spans="1:14" x14ac:dyDescent="0.35">
      <c r="A3135" s="113"/>
      <c r="B3135" s="119"/>
      <c r="C3135" s="119"/>
      <c r="D3135" s="185" t="e">
        <f>IF(ISBLANK(RTATimings[[#This Row],[Vehicle No.]]), VLOOKUP(RTATimings[[#This Row],[Rotation Group]], Table9[#All], 4, FALSE), VLOOKUP(RTATimings[[#This Row],[Vehicle No.]], VehLicense,2,FALSE))</f>
        <v>#N/A</v>
      </c>
      <c r="E3135" s="126"/>
      <c r="F3135" s="185" t="e">
        <f>VLOOKUP(RTATimings[[#This Row],[Route Code]], TrueRouteCodes[], 2, FALSE)</f>
        <v>#N/A</v>
      </c>
      <c r="H3135" s="194" t="str">
        <f>REPLACE(SUBSTITUTE(SUBSTITUTE(SUBSTITUTE(SUBSTITUTE(SUBSTITUTE(TRIM(RTATimings[[#This Row],[Dep Txt]]), ": ",":"), "a.m", "AM",1), "p.m", "PM"),"  AM"," AM"),"  PM", " PM"), 9,100,"")</f>
        <v/>
      </c>
      <c r="I3135" s="195" t="e">
        <f>TIMEVALUE(RTATimings[[#This Row],[Dep Tm Txt]])</f>
        <v>#VALUE!</v>
      </c>
      <c r="N31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36" spans="1:14" x14ac:dyDescent="0.35">
      <c r="A3136" s="113"/>
      <c r="B3136" s="119"/>
      <c r="C3136" s="119"/>
      <c r="D3136" s="185" t="e">
        <f>IF(ISBLANK(RTATimings[[#This Row],[Vehicle No.]]), VLOOKUP(RTATimings[[#This Row],[Rotation Group]], Table9[#All], 4, FALSE), VLOOKUP(RTATimings[[#This Row],[Vehicle No.]], VehLicense,2,FALSE))</f>
        <v>#N/A</v>
      </c>
      <c r="E3136" s="126"/>
      <c r="F3136" s="185" t="e">
        <f>VLOOKUP(RTATimings[[#This Row],[Route Code]], TrueRouteCodes[], 2, FALSE)</f>
        <v>#N/A</v>
      </c>
      <c r="H3136" s="194" t="str">
        <f>REPLACE(SUBSTITUTE(SUBSTITUTE(SUBSTITUTE(SUBSTITUTE(SUBSTITUTE(TRIM(RTATimings[[#This Row],[Dep Txt]]), ": ",":"), "a.m", "AM",1), "p.m", "PM"),"  AM"," AM"),"  PM", " PM"), 9,100,"")</f>
        <v/>
      </c>
      <c r="I3136" s="195" t="e">
        <f>TIMEVALUE(RTATimings[[#This Row],[Dep Tm Txt]])</f>
        <v>#VALUE!</v>
      </c>
      <c r="N31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37" spans="1:14" x14ac:dyDescent="0.35">
      <c r="A3137" s="113"/>
      <c r="B3137" s="119"/>
      <c r="C3137" s="119"/>
      <c r="D3137" s="185" t="e">
        <f>IF(ISBLANK(RTATimings[[#This Row],[Vehicle No.]]), VLOOKUP(RTATimings[[#This Row],[Rotation Group]], Table9[#All], 4, FALSE), VLOOKUP(RTATimings[[#This Row],[Vehicle No.]], VehLicense,2,FALSE))</f>
        <v>#N/A</v>
      </c>
      <c r="E3137" s="126"/>
      <c r="F3137" s="185" t="e">
        <f>VLOOKUP(RTATimings[[#This Row],[Route Code]], TrueRouteCodes[], 2, FALSE)</f>
        <v>#N/A</v>
      </c>
      <c r="H3137" s="194" t="str">
        <f>REPLACE(SUBSTITUTE(SUBSTITUTE(SUBSTITUTE(SUBSTITUTE(SUBSTITUTE(TRIM(RTATimings[[#This Row],[Dep Txt]]), ": ",":"), "a.m", "AM",1), "p.m", "PM"),"  AM"," AM"),"  PM", " PM"), 9,100,"")</f>
        <v/>
      </c>
      <c r="I3137" s="195" t="e">
        <f>TIMEVALUE(RTATimings[[#This Row],[Dep Tm Txt]])</f>
        <v>#VALUE!</v>
      </c>
      <c r="N31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38" spans="1:14" x14ac:dyDescent="0.35">
      <c r="A3138" s="113"/>
      <c r="B3138" s="119"/>
      <c r="C3138" s="119"/>
      <c r="D3138" s="185" t="e">
        <f>IF(ISBLANK(RTATimings[[#This Row],[Vehicle No.]]), VLOOKUP(RTATimings[[#This Row],[Rotation Group]], Table9[#All], 4, FALSE), VLOOKUP(RTATimings[[#This Row],[Vehicle No.]], VehLicense,2,FALSE))</f>
        <v>#N/A</v>
      </c>
      <c r="E3138" s="126"/>
      <c r="F3138" s="185" t="e">
        <f>VLOOKUP(RTATimings[[#This Row],[Route Code]], TrueRouteCodes[], 2, FALSE)</f>
        <v>#N/A</v>
      </c>
      <c r="H3138" s="194" t="str">
        <f>REPLACE(SUBSTITUTE(SUBSTITUTE(SUBSTITUTE(SUBSTITUTE(SUBSTITUTE(TRIM(RTATimings[[#This Row],[Dep Txt]]), ": ",":"), "a.m", "AM",1), "p.m", "PM"),"  AM"," AM"),"  PM", " PM"), 9,100,"")</f>
        <v/>
      </c>
      <c r="I3138" s="195" t="e">
        <f>TIMEVALUE(RTATimings[[#This Row],[Dep Tm Txt]])</f>
        <v>#VALUE!</v>
      </c>
      <c r="N31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39" spans="1:14" x14ac:dyDescent="0.35">
      <c r="A3139" s="113"/>
      <c r="B3139" s="119"/>
      <c r="C3139" s="119"/>
      <c r="D3139" s="185" t="e">
        <f>IF(ISBLANK(RTATimings[[#This Row],[Vehicle No.]]), VLOOKUP(RTATimings[[#This Row],[Rotation Group]], Table9[#All], 4, FALSE), VLOOKUP(RTATimings[[#This Row],[Vehicle No.]], VehLicense,2,FALSE))</f>
        <v>#N/A</v>
      </c>
      <c r="E3139" s="126"/>
      <c r="F3139" s="185" t="e">
        <f>VLOOKUP(RTATimings[[#This Row],[Route Code]], TrueRouteCodes[], 2, FALSE)</f>
        <v>#N/A</v>
      </c>
      <c r="H3139" s="194" t="str">
        <f>REPLACE(SUBSTITUTE(SUBSTITUTE(SUBSTITUTE(SUBSTITUTE(SUBSTITUTE(TRIM(RTATimings[[#This Row],[Dep Txt]]), ": ",":"), "a.m", "AM",1), "p.m", "PM"),"  AM"," AM"),"  PM", " PM"), 9,100,"")</f>
        <v/>
      </c>
      <c r="I3139" s="195" t="e">
        <f>TIMEVALUE(RTATimings[[#This Row],[Dep Tm Txt]])</f>
        <v>#VALUE!</v>
      </c>
      <c r="N31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40" spans="1:14" x14ac:dyDescent="0.35">
      <c r="A3140" s="113"/>
      <c r="B3140" s="119"/>
      <c r="C3140" s="119"/>
      <c r="D3140" s="185" t="e">
        <f>IF(ISBLANK(RTATimings[[#This Row],[Vehicle No.]]), VLOOKUP(RTATimings[[#This Row],[Rotation Group]], Table9[#All], 4, FALSE), VLOOKUP(RTATimings[[#This Row],[Vehicle No.]], VehLicense,2,FALSE))</f>
        <v>#N/A</v>
      </c>
      <c r="E3140" s="126"/>
      <c r="F3140" s="185" t="e">
        <f>VLOOKUP(RTATimings[[#This Row],[Route Code]], TrueRouteCodes[], 2, FALSE)</f>
        <v>#N/A</v>
      </c>
      <c r="H3140" s="194" t="str">
        <f>REPLACE(SUBSTITUTE(SUBSTITUTE(SUBSTITUTE(SUBSTITUTE(SUBSTITUTE(TRIM(RTATimings[[#This Row],[Dep Txt]]), ": ",":"), "a.m", "AM",1), "p.m", "PM"),"  AM"," AM"),"  PM", " PM"), 9,100,"")</f>
        <v/>
      </c>
      <c r="I3140" s="195" t="e">
        <f>TIMEVALUE(RTATimings[[#This Row],[Dep Tm Txt]])</f>
        <v>#VALUE!</v>
      </c>
      <c r="N31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41" spans="1:14" x14ac:dyDescent="0.35">
      <c r="A3141" s="113"/>
      <c r="B3141" s="119"/>
      <c r="C3141" s="119"/>
      <c r="D3141" s="185" t="e">
        <f>IF(ISBLANK(RTATimings[[#This Row],[Vehicle No.]]), VLOOKUP(RTATimings[[#This Row],[Rotation Group]], Table9[#All], 4, FALSE), VLOOKUP(RTATimings[[#This Row],[Vehicle No.]], VehLicense,2,FALSE))</f>
        <v>#N/A</v>
      </c>
      <c r="E3141" s="126"/>
      <c r="F3141" s="185" t="e">
        <f>VLOOKUP(RTATimings[[#This Row],[Route Code]], TrueRouteCodes[], 2, FALSE)</f>
        <v>#N/A</v>
      </c>
      <c r="H3141" s="194" t="str">
        <f>REPLACE(SUBSTITUTE(SUBSTITUTE(SUBSTITUTE(SUBSTITUTE(SUBSTITUTE(TRIM(RTATimings[[#This Row],[Dep Txt]]), ": ",":"), "a.m", "AM",1), "p.m", "PM"),"  AM"," AM"),"  PM", " PM"), 9,100,"")</f>
        <v/>
      </c>
      <c r="I3141" s="195" t="e">
        <f>TIMEVALUE(RTATimings[[#This Row],[Dep Tm Txt]])</f>
        <v>#VALUE!</v>
      </c>
      <c r="N31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42" spans="1:14" x14ac:dyDescent="0.35">
      <c r="A3142" s="113"/>
      <c r="B3142" s="119"/>
      <c r="C3142" s="119"/>
      <c r="D3142" s="185" t="e">
        <f>IF(ISBLANK(RTATimings[[#This Row],[Vehicle No.]]), VLOOKUP(RTATimings[[#This Row],[Rotation Group]], Table9[#All], 4, FALSE), VLOOKUP(RTATimings[[#This Row],[Vehicle No.]], VehLicense,2,FALSE))</f>
        <v>#N/A</v>
      </c>
      <c r="E3142" s="126"/>
      <c r="F3142" s="185" t="e">
        <f>VLOOKUP(RTATimings[[#This Row],[Route Code]], TrueRouteCodes[], 2, FALSE)</f>
        <v>#N/A</v>
      </c>
      <c r="H3142" s="194" t="str">
        <f>REPLACE(SUBSTITUTE(SUBSTITUTE(SUBSTITUTE(SUBSTITUTE(SUBSTITUTE(TRIM(RTATimings[[#This Row],[Dep Txt]]), ": ",":"), "a.m", "AM",1), "p.m", "PM"),"  AM"," AM"),"  PM", " PM"), 9,100,"")</f>
        <v/>
      </c>
      <c r="I3142" s="195" t="e">
        <f>TIMEVALUE(RTATimings[[#This Row],[Dep Tm Txt]])</f>
        <v>#VALUE!</v>
      </c>
      <c r="N31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43" spans="1:14" x14ac:dyDescent="0.35">
      <c r="A3143" s="113"/>
      <c r="B3143" s="119"/>
      <c r="C3143" s="119"/>
      <c r="D3143" s="185" t="e">
        <f>IF(ISBLANK(RTATimings[[#This Row],[Vehicle No.]]), VLOOKUP(RTATimings[[#This Row],[Rotation Group]], Table9[#All], 4, FALSE), VLOOKUP(RTATimings[[#This Row],[Vehicle No.]], VehLicense,2,FALSE))</f>
        <v>#N/A</v>
      </c>
      <c r="E3143" s="126"/>
      <c r="F3143" s="185" t="e">
        <f>VLOOKUP(RTATimings[[#This Row],[Route Code]], TrueRouteCodes[], 2, FALSE)</f>
        <v>#N/A</v>
      </c>
      <c r="H3143" s="194" t="str">
        <f>REPLACE(SUBSTITUTE(SUBSTITUTE(SUBSTITUTE(SUBSTITUTE(SUBSTITUTE(TRIM(RTATimings[[#This Row],[Dep Txt]]), ": ",":"), "a.m", "AM",1), "p.m", "PM"),"  AM"," AM"),"  PM", " PM"), 9,100,"")</f>
        <v/>
      </c>
      <c r="I3143" s="195" t="e">
        <f>TIMEVALUE(RTATimings[[#This Row],[Dep Tm Txt]])</f>
        <v>#VALUE!</v>
      </c>
      <c r="N31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44" spans="1:14" x14ac:dyDescent="0.35">
      <c r="A3144" s="113"/>
      <c r="B3144" s="119"/>
      <c r="C3144" s="119"/>
      <c r="D3144" s="185" t="e">
        <f>IF(ISBLANK(RTATimings[[#This Row],[Vehicle No.]]), VLOOKUP(RTATimings[[#This Row],[Rotation Group]], Table9[#All], 4, FALSE), VLOOKUP(RTATimings[[#This Row],[Vehicle No.]], VehLicense,2,FALSE))</f>
        <v>#N/A</v>
      </c>
      <c r="E3144" s="126"/>
      <c r="F3144" s="185" t="e">
        <f>VLOOKUP(RTATimings[[#This Row],[Route Code]], TrueRouteCodes[], 2, FALSE)</f>
        <v>#N/A</v>
      </c>
      <c r="H3144" s="194" t="str">
        <f>REPLACE(SUBSTITUTE(SUBSTITUTE(SUBSTITUTE(SUBSTITUTE(SUBSTITUTE(TRIM(RTATimings[[#This Row],[Dep Txt]]), ": ",":"), "a.m", "AM",1), "p.m", "PM"),"  AM"," AM"),"  PM", " PM"), 9,100,"")</f>
        <v/>
      </c>
      <c r="I3144" s="195" t="e">
        <f>TIMEVALUE(RTATimings[[#This Row],[Dep Tm Txt]])</f>
        <v>#VALUE!</v>
      </c>
      <c r="N31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45" spans="1:14" x14ac:dyDescent="0.35">
      <c r="A3145" s="113"/>
      <c r="B3145" s="119"/>
      <c r="C3145" s="119"/>
      <c r="D3145" s="185" t="e">
        <f>IF(ISBLANK(RTATimings[[#This Row],[Vehicle No.]]), VLOOKUP(RTATimings[[#This Row],[Rotation Group]], Table9[#All], 4, FALSE), VLOOKUP(RTATimings[[#This Row],[Vehicle No.]], VehLicense,2,FALSE))</f>
        <v>#N/A</v>
      </c>
      <c r="E3145" s="126"/>
      <c r="F3145" s="185" t="e">
        <f>VLOOKUP(RTATimings[[#This Row],[Route Code]], TrueRouteCodes[], 2, FALSE)</f>
        <v>#N/A</v>
      </c>
      <c r="H3145" s="194" t="str">
        <f>REPLACE(SUBSTITUTE(SUBSTITUTE(SUBSTITUTE(SUBSTITUTE(SUBSTITUTE(TRIM(RTATimings[[#This Row],[Dep Txt]]), ": ",":"), "a.m", "AM",1), "p.m", "PM"),"  AM"," AM"),"  PM", " PM"), 9,100,"")</f>
        <v/>
      </c>
      <c r="I3145" s="195" t="e">
        <f>TIMEVALUE(RTATimings[[#This Row],[Dep Tm Txt]])</f>
        <v>#VALUE!</v>
      </c>
      <c r="N31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46" spans="1:14" x14ac:dyDescent="0.35">
      <c r="A3146" s="113"/>
      <c r="B3146" s="119"/>
      <c r="C3146" s="119"/>
      <c r="D3146" s="185" t="e">
        <f>IF(ISBLANK(RTATimings[[#This Row],[Vehicle No.]]), VLOOKUP(RTATimings[[#This Row],[Rotation Group]], Table9[#All], 4, FALSE), VLOOKUP(RTATimings[[#This Row],[Vehicle No.]], VehLicense,2,FALSE))</f>
        <v>#N/A</v>
      </c>
      <c r="E3146" s="126"/>
      <c r="F3146" s="185" t="e">
        <f>VLOOKUP(RTATimings[[#This Row],[Route Code]], TrueRouteCodes[], 2, FALSE)</f>
        <v>#N/A</v>
      </c>
      <c r="H3146" s="194" t="str">
        <f>REPLACE(SUBSTITUTE(SUBSTITUTE(SUBSTITUTE(SUBSTITUTE(SUBSTITUTE(TRIM(RTATimings[[#This Row],[Dep Txt]]), ": ",":"), "a.m", "AM",1), "p.m", "PM"),"  AM"," AM"),"  PM", " PM"), 9,100,"")</f>
        <v/>
      </c>
      <c r="I3146" s="195" t="e">
        <f>TIMEVALUE(RTATimings[[#This Row],[Dep Tm Txt]])</f>
        <v>#VALUE!</v>
      </c>
      <c r="N31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47" spans="1:14" x14ac:dyDescent="0.35">
      <c r="A3147" s="113"/>
      <c r="B3147" s="119"/>
      <c r="C3147" s="119"/>
      <c r="D3147" s="185" t="e">
        <f>IF(ISBLANK(RTATimings[[#This Row],[Vehicle No.]]), VLOOKUP(RTATimings[[#This Row],[Rotation Group]], Table9[#All], 4, FALSE), VLOOKUP(RTATimings[[#This Row],[Vehicle No.]], VehLicense,2,FALSE))</f>
        <v>#N/A</v>
      </c>
      <c r="E3147" s="126"/>
      <c r="F3147" s="185" t="e">
        <f>VLOOKUP(RTATimings[[#This Row],[Route Code]], TrueRouteCodes[], 2, FALSE)</f>
        <v>#N/A</v>
      </c>
      <c r="H3147" s="194" t="str">
        <f>REPLACE(SUBSTITUTE(SUBSTITUTE(SUBSTITUTE(SUBSTITUTE(SUBSTITUTE(TRIM(RTATimings[[#This Row],[Dep Txt]]), ": ",":"), "a.m", "AM",1), "p.m", "PM"),"  AM"," AM"),"  PM", " PM"), 9,100,"")</f>
        <v/>
      </c>
      <c r="I3147" s="195" t="e">
        <f>TIMEVALUE(RTATimings[[#This Row],[Dep Tm Txt]])</f>
        <v>#VALUE!</v>
      </c>
      <c r="N31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48" spans="1:14" x14ac:dyDescent="0.35">
      <c r="A3148" s="113"/>
      <c r="B3148" s="119"/>
      <c r="C3148" s="119"/>
      <c r="D3148" s="185" t="e">
        <f>IF(ISBLANK(RTATimings[[#This Row],[Vehicle No.]]), VLOOKUP(RTATimings[[#This Row],[Rotation Group]], Table9[#All], 4, FALSE), VLOOKUP(RTATimings[[#This Row],[Vehicle No.]], VehLicense,2,FALSE))</f>
        <v>#N/A</v>
      </c>
      <c r="E3148" s="126"/>
      <c r="F3148" s="185" t="e">
        <f>VLOOKUP(RTATimings[[#This Row],[Route Code]], TrueRouteCodes[], 2, FALSE)</f>
        <v>#N/A</v>
      </c>
      <c r="H3148" s="194" t="str">
        <f>REPLACE(SUBSTITUTE(SUBSTITUTE(SUBSTITUTE(SUBSTITUTE(SUBSTITUTE(TRIM(RTATimings[[#This Row],[Dep Txt]]), ": ",":"), "a.m", "AM",1), "p.m", "PM"),"  AM"," AM"),"  PM", " PM"), 9,100,"")</f>
        <v/>
      </c>
      <c r="I3148" s="195" t="e">
        <f>TIMEVALUE(RTATimings[[#This Row],[Dep Tm Txt]])</f>
        <v>#VALUE!</v>
      </c>
      <c r="N31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49" spans="1:14" x14ac:dyDescent="0.35">
      <c r="A3149" s="113"/>
      <c r="B3149" s="119"/>
      <c r="C3149" s="119"/>
      <c r="D3149" s="185" t="e">
        <f>IF(ISBLANK(RTATimings[[#This Row],[Vehicle No.]]), VLOOKUP(RTATimings[[#This Row],[Rotation Group]], Table9[#All], 4, FALSE), VLOOKUP(RTATimings[[#This Row],[Vehicle No.]], VehLicense,2,FALSE))</f>
        <v>#N/A</v>
      </c>
      <c r="E3149" s="126"/>
      <c r="F3149" s="185" t="e">
        <f>VLOOKUP(RTATimings[[#This Row],[Route Code]], TrueRouteCodes[], 2, FALSE)</f>
        <v>#N/A</v>
      </c>
      <c r="H3149" s="194" t="str">
        <f>REPLACE(SUBSTITUTE(SUBSTITUTE(SUBSTITUTE(SUBSTITUTE(SUBSTITUTE(TRIM(RTATimings[[#This Row],[Dep Txt]]), ": ",":"), "a.m", "AM",1), "p.m", "PM"),"  AM"," AM"),"  PM", " PM"), 9,100,"")</f>
        <v/>
      </c>
      <c r="I3149" s="195" t="e">
        <f>TIMEVALUE(RTATimings[[#This Row],[Dep Tm Txt]])</f>
        <v>#VALUE!</v>
      </c>
      <c r="N31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50" spans="1:14" x14ac:dyDescent="0.35">
      <c r="A3150" s="113"/>
      <c r="B3150" s="119"/>
      <c r="C3150" s="119"/>
      <c r="D3150" s="185" t="e">
        <f>IF(ISBLANK(RTATimings[[#This Row],[Vehicle No.]]), VLOOKUP(RTATimings[[#This Row],[Rotation Group]], Table9[#All], 4, FALSE), VLOOKUP(RTATimings[[#This Row],[Vehicle No.]], VehLicense,2,FALSE))</f>
        <v>#N/A</v>
      </c>
      <c r="E3150" s="126"/>
      <c r="F3150" s="185" t="e">
        <f>VLOOKUP(RTATimings[[#This Row],[Route Code]], TrueRouteCodes[], 2, FALSE)</f>
        <v>#N/A</v>
      </c>
      <c r="H3150" s="194" t="str">
        <f>REPLACE(SUBSTITUTE(SUBSTITUTE(SUBSTITUTE(SUBSTITUTE(SUBSTITUTE(TRIM(RTATimings[[#This Row],[Dep Txt]]), ": ",":"), "a.m", "AM",1), "p.m", "PM"),"  AM"," AM"),"  PM", " PM"), 9,100,"")</f>
        <v/>
      </c>
      <c r="I3150" s="195" t="e">
        <f>TIMEVALUE(RTATimings[[#This Row],[Dep Tm Txt]])</f>
        <v>#VALUE!</v>
      </c>
      <c r="N31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51" spans="1:14" x14ac:dyDescent="0.35">
      <c r="A3151" s="113"/>
      <c r="B3151" s="119"/>
      <c r="C3151" s="119"/>
      <c r="D3151" s="185" t="e">
        <f>IF(ISBLANK(RTATimings[[#This Row],[Vehicle No.]]), VLOOKUP(RTATimings[[#This Row],[Rotation Group]], Table9[#All], 4, FALSE), VLOOKUP(RTATimings[[#This Row],[Vehicle No.]], VehLicense,2,FALSE))</f>
        <v>#N/A</v>
      </c>
      <c r="E3151" s="126"/>
      <c r="F3151" s="185" t="e">
        <f>VLOOKUP(RTATimings[[#This Row],[Route Code]], TrueRouteCodes[], 2, FALSE)</f>
        <v>#N/A</v>
      </c>
      <c r="H3151" s="194" t="str">
        <f>REPLACE(SUBSTITUTE(SUBSTITUTE(SUBSTITUTE(SUBSTITUTE(SUBSTITUTE(TRIM(RTATimings[[#This Row],[Dep Txt]]), ": ",":"), "a.m", "AM",1), "p.m", "PM"),"  AM"," AM"),"  PM", " PM"), 9,100,"")</f>
        <v/>
      </c>
      <c r="I3151" s="195" t="e">
        <f>TIMEVALUE(RTATimings[[#This Row],[Dep Tm Txt]])</f>
        <v>#VALUE!</v>
      </c>
      <c r="N31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52" spans="1:14" x14ac:dyDescent="0.35">
      <c r="A3152" s="113"/>
      <c r="B3152" s="119"/>
      <c r="C3152" s="119"/>
      <c r="D3152" s="185" t="e">
        <f>IF(ISBLANK(RTATimings[[#This Row],[Vehicle No.]]), VLOOKUP(RTATimings[[#This Row],[Rotation Group]], Table9[#All], 4, FALSE), VLOOKUP(RTATimings[[#This Row],[Vehicle No.]], VehLicense,2,FALSE))</f>
        <v>#N/A</v>
      </c>
      <c r="E3152" s="126"/>
      <c r="F3152" s="185" t="e">
        <f>VLOOKUP(RTATimings[[#This Row],[Route Code]], TrueRouteCodes[], 2, FALSE)</f>
        <v>#N/A</v>
      </c>
      <c r="H3152" s="194" t="str">
        <f>REPLACE(SUBSTITUTE(SUBSTITUTE(SUBSTITUTE(SUBSTITUTE(SUBSTITUTE(TRIM(RTATimings[[#This Row],[Dep Txt]]), ": ",":"), "a.m", "AM",1), "p.m", "PM"),"  AM"," AM"),"  PM", " PM"), 9,100,"")</f>
        <v/>
      </c>
      <c r="I3152" s="195" t="e">
        <f>TIMEVALUE(RTATimings[[#This Row],[Dep Tm Txt]])</f>
        <v>#VALUE!</v>
      </c>
      <c r="N31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53" spans="1:14" x14ac:dyDescent="0.35">
      <c r="A3153" s="113"/>
      <c r="B3153" s="119"/>
      <c r="C3153" s="119"/>
      <c r="D3153" s="185" t="e">
        <f>IF(ISBLANK(RTATimings[[#This Row],[Vehicle No.]]), VLOOKUP(RTATimings[[#This Row],[Rotation Group]], Table9[#All], 4, FALSE), VLOOKUP(RTATimings[[#This Row],[Vehicle No.]], VehLicense,2,FALSE))</f>
        <v>#N/A</v>
      </c>
      <c r="E3153" s="126"/>
      <c r="F3153" s="185" t="e">
        <f>VLOOKUP(RTATimings[[#This Row],[Route Code]], TrueRouteCodes[], 2, FALSE)</f>
        <v>#N/A</v>
      </c>
      <c r="H3153" s="194" t="str">
        <f>REPLACE(SUBSTITUTE(SUBSTITUTE(SUBSTITUTE(SUBSTITUTE(SUBSTITUTE(TRIM(RTATimings[[#This Row],[Dep Txt]]), ": ",":"), "a.m", "AM",1), "p.m", "PM"),"  AM"," AM"),"  PM", " PM"), 9,100,"")</f>
        <v/>
      </c>
      <c r="I3153" s="195" t="e">
        <f>TIMEVALUE(RTATimings[[#This Row],[Dep Tm Txt]])</f>
        <v>#VALUE!</v>
      </c>
      <c r="N31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54" spans="1:14" x14ac:dyDescent="0.35">
      <c r="A3154" s="113"/>
      <c r="B3154" s="119"/>
      <c r="C3154" s="119"/>
      <c r="D3154" s="185" t="e">
        <f>IF(ISBLANK(RTATimings[[#This Row],[Vehicle No.]]), VLOOKUP(RTATimings[[#This Row],[Rotation Group]], Table9[#All], 4, FALSE), VLOOKUP(RTATimings[[#This Row],[Vehicle No.]], VehLicense,2,FALSE))</f>
        <v>#N/A</v>
      </c>
      <c r="E3154" s="126"/>
      <c r="F3154" s="185" t="e">
        <f>VLOOKUP(RTATimings[[#This Row],[Route Code]], TrueRouteCodes[], 2, FALSE)</f>
        <v>#N/A</v>
      </c>
      <c r="H3154" s="194" t="str">
        <f>REPLACE(SUBSTITUTE(SUBSTITUTE(SUBSTITUTE(SUBSTITUTE(SUBSTITUTE(TRIM(RTATimings[[#This Row],[Dep Txt]]), ": ",":"), "a.m", "AM",1), "p.m", "PM"),"  AM"," AM"),"  PM", " PM"), 9,100,"")</f>
        <v/>
      </c>
      <c r="I3154" s="195" t="e">
        <f>TIMEVALUE(RTATimings[[#This Row],[Dep Tm Txt]])</f>
        <v>#VALUE!</v>
      </c>
      <c r="N31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55" spans="1:14" x14ac:dyDescent="0.35">
      <c r="A3155" s="113"/>
      <c r="B3155" s="119"/>
      <c r="C3155" s="119"/>
      <c r="D3155" s="185" t="e">
        <f>IF(ISBLANK(RTATimings[[#This Row],[Vehicle No.]]), VLOOKUP(RTATimings[[#This Row],[Rotation Group]], Table9[#All], 4, FALSE), VLOOKUP(RTATimings[[#This Row],[Vehicle No.]], VehLicense,2,FALSE))</f>
        <v>#N/A</v>
      </c>
      <c r="E3155" s="126"/>
      <c r="F3155" s="185" t="e">
        <f>VLOOKUP(RTATimings[[#This Row],[Route Code]], TrueRouteCodes[], 2, FALSE)</f>
        <v>#N/A</v>
      </c>
      <c r="H3155" s="194" t="str">
        <f>REPLACE(SUBSTITUTE(SUBSTITUTE(SUBSTITUTE(SUBSTITUTE(SUBSTITUTE(TRIM(RTATimings[[#This Row],[Dep Txt]]), ": ",":"), "a.m", "AM",1), "p.m", "PM"),"  AM"," AM"),"  PM", " PM"), 9,100,"")</f>
        <v/>
      </c>
      <c r="I3155" s="195" t="e">
        <f>TIMEVALUE(RTATimings[[#This Row],[Dep Tm Txt]])</f>
        <v>#VALUE!</v>
      </c>
      <c r="N31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56" spans="1:14" x14ac:dyDescent="0.35">
      <c r="A3156" s="113"/>
      <c r="B3156" s="119"/>
      <c r="C3156" s="119"/>
      <c r="D3156" s="185" t="e">
        <f>IF(ISBLANK(RTATimings[[#This Row],[Vehicle No.]]), VLOOKUP(RTATimings[[#This Row],[Rotation Group]], Table9[#All], 4, FALSE), VLOOKUP(RTATimings[[#This Row],[Vehicle No.]], VehLicense,2,FALSE))</f>
        <v>#N/A</v>
      </c>
      <c r="E3156" s="126"/>
      <c r="F3156" s="185" t="e">
        <f>VLOOKUP(RTATimings[[#This Row],[Route Code]], TrueRouteCodes[], 2, FALSE)</f>
        <v>#N/A</v>
      </c>
      <c r="H3156" s="194" t="str">
        <f>REPLACE(SUBSTITUTE(SUBSTITUTE(SUBSTITUTE(SUBSTITUTE(SUBSTITUTE(TRIM(RTATimings[[#This Row],[Dep Txt]]), ": ",":"), "a.m", "AM",1), "p.m", "PM"),"  AM"," AM"),"  PM", " PM"), 9,100,"")</f>
        <v/>
      </c>
      <c r="I3156" s="195" t="e">
        <f>TIMEVALUE(RTATimings[[#This Row],[Dep Tm Txt]])</f>
        <v>#VALUE!</v>
      </c>
      <c r="N31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57" spans="1:14" x14ac:dyDescent="0.35">
      <c r="A3157" s="113"/>
      <c r="B3157" s="119"/>
      <c r="C3157" s="119"/>
      <c r="D3157" s="185" t="e">
        <f>IF(ISBLANK(RTATimings[[#This Row],[Vehicle No.]]), VLOOKUP(RTATimings[[#This Row],[Rotation Group]], Table9[#All], 4, FALSE), VLOOKUP(RTATimings[[#This Row],[Vehicle No.]], VehLicense,2,FALSE))</f>
        <v>#N/A</v>
      </c>
      <c r="E3157" s="126"/>
      <c r="F3157" s="185" t="e">
        <f>VLOOKUP(RTATimings[[#This Row],[Route Code]], TrueRouteCodes[], 2, FALSE)</f>
        <v>#N/A</v>
      </c>
      <c r="H3157" s="194" t="str">
        <f>REPLACE(SUBSTITUTE(SUBSTITUTE(SUBSTITUTE(SUBSTITUTE(SUBSTITUTE(TRIM(RTATimings[[#This Row],[Dep Txt]]), ": ",":"), "a.m", "AM",1), "p.m", "PM"),"  AM"," AM"),"  PM", " PM"), 9,100,"")</f>
        <v/>
      </c>
      <c r="I3157" s="195" t="e">
        <f>TIMEVALUE(RTATimings[[#This Row],[Dep Tm Txt]])</f>
        <v>#VALUE!</v>
      </c>
      <c r="N31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58" spans="1:14" x14ac:dyDescent="0.35">
      <c r="A3158" s="113"/>
      <c r="B3158" s="119"/>
      <c r="C3158" s="119"/>
      <c r="D3158" s="185" t="e">
        <f>IF(ISBLANK(RTATimings[[#This Row],[Vehicle No.]]), VLOOKUP(RTATimings[[#This Row],[Rotation Group]], Table9[#All], 4, FALSE), VLOOKUP(RTATimings[[#This Row],[Vehicle No.]], VehLicense,2,FALSE))</f>
        <v>#N/A</v>
      </c>
      <c r="E3158" s="126"/>
      <c r="F3158" s="185" t="e">
        <f>VLOOKUP(RTATimings[[#This Row],[Route Code]], TrueRouteCodes[], 2, FALSE)</f>
        <v>#N/A</v>
      </c>
      <c r="H3158" s="194" t="str">
        <f>REPLACE(SUBSTITUTE(SUBSTITUTE(SUBSTITUTE(SUBSTITUTE(SUBSTITUTE(TRIM(RTATimings[[#This Row],[Dep Txt]]), ": ",":"), "a.m", "AM",1), "p.m", "PM"),"  AM"," AM"),"  PM", " PM"), 9,100,"")</f>
        <v/>
      </c>
      <c r="I3158" s="195" t="e">
        <f>TIMEVALUE(RTATimings[[#This Row],[Dep Tm Txt]])</f>
        <v>#VALUE!</v>
      </c>
      <c r="N31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59" spans="1:14" x14ac:dyDescent="0.35">
      <c r="A3159" s="113"/>
      <c r="B3159" s="119"/>
      <c r="C3159" s="119"/>
      <c r="D3159" s="185" t="e">
        <f>IF(ISBLANK(RTATimings[[#This Row],[Vehicle No.]]), VLOOKUP(RTATimings[[#This Row],[Rotation Group]], Table9[#All], 4, FALSE), VLOOKUP(RTATimings[[#This Row],[Vehicle No.]], VehLicense,2,FALSE))</f>
        <v>#N/A</v>
      </c>
      <c r="E3159" s="126"/>
      <c r="F3159" s="185" t="e">
        <f>VLOOKUP(RTATimings[[#This Row],[Route Code]], TrueRouteCodes[], 2, FALSE)</f>
        <v>#N/A</v>
      </c>
      <c r="H3159" s="194" t="str">
        <f>REPLACE(SUBSTITUTE(SUBSTITUTE(SUBSTITUTE(SUBSTITUTE(SUBSTITUTE(TRIM(RTATimings[[#This Row],[Dep Txt]]), ": ",":"), "a.m", "AM",1), "p.m", "PM"),"  AM"," AM"),"  PM", " PM"), 9,100,"")</f>
        <v/>
      </c>
      <c r="I3159" s="195" t="e">
        <f>TIMEVALUE(RTATimings[[#This Row],[Dep Tm Txt]])</f>
        <v>#VALUE!</v>
      </c>
      <c r="N31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60" spans="1:14" x14ac:dyDescent="0.35">
      <c r="A3160" s="113"/>
      <c r="B3160" s="119"/>
      <c r="C3160" s="119"/>
      <c r="D3160" s="185" t="e">
        <f>IF(ISBLANK(RTATimings[[#This Row],[Vehicle No.]]), VLOOKUP(RTATimings[[#This Row],[Rotation Group]], Table9[#All], 4, FALSE), VLOOKUP(RTATimings[[#This Row],[Vehicle No.]], VehLicense,2,FALSE))</f>
        <v>#N/A</v>
      </c>
      <c r="E3160" s="126"/>
      <c r="F3160" s="185" t="e">
        <f>VLOOKUP(RTATimings[[#This Row],[Route Code]], TrueRouteCodes[], 2, FALSE)</f>
        <v>#N/A</v>
      </c>
      <c r="H3160" s="194" t="str">
        <f>REPLACE(SUBSTITUTE(SUBSTITUTE(SUBSTITUTE(SUBSTITUTE(SUBSTITUTE(TRIM(RTATimings[[#This Row],[Dep Txt]]), ": ",":"), "a.m", "AM",1), "p.m", "PM"),"  AM"," AM"),"  PM", " PM"), 9,100,"")</f>
        <v/>
      </c>
      <c r="I3160" s="195" t="e">
        <f>TIMEVALUE(RTATimings[[#This Row],[Dep Tm Txt]])</f>
        <v>#VALUE!</v>
      </c>
      <c r="N31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61" spans="1:14" x14ac:dyDescent="0.35">
      <c r="A3161" s="113"/>
      <c r="B3161" s="119"/>
      <c r="C3161" s="119"/>
      <c r="D3161" s="185" t="e">
        <f>IF(ISBLANK(RTATimings[[#This Row],[Vehicle No.]]), VLOOKUP(RTATimings[[#This Row],[Rotation Group]], Table9[#All], 4, FALSE), VLOOKUP(RTATimings[[#This Row],[Vehicle No.]], VehLicense,2,FALSE))</f>
        <v>#N/A</v>
      </c>
      <c r="E3161" s="126"/>
      <c r="F3161" s="185" t="e">
        <f>VLOOKUP(RTATimings[[#This Row],[Route Code]], TrueRouteCodes[], 2, FALSE)</f>
        <v>#N/A</v>
      </c>
      <c r="H3161" s="194" t="str">
        <f>REPLACE(SUBSTITUTE(SUBSTITUTE(SUBSTITUTE(SUBSTITUTE(SUBSTITUTE(TRIM(RTATimings[[#This Row],[Dep Txt]]), ": ",":"), "a.m", "AM",1), "p.m", "PM"),"  AM"," AM"),"  PM", " PM"), 9,100,"")</f>
        <v/>
      </c>
      <c r="I3161" s="195" t="e">
        <f>TIMEVALUE(RTATimings[[#This Row],[Dep Tm Txt]])</f>
        <v>#VALUE!</v>
      </c>
      <c r="N31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62" spans="1:14" x14ac:dyDescent="0.35">
      <c r="A3162" s="113"/>
      <c r="B3162" s="119"/>
      <c r="C3162" s="119"/>
      <c r="D3162" s="185" t="e">
        <f>IF(ISBLANK(RTATimings[[#This Row],[Vehicle No.]]), VLOOKUP(RTATimings[[#This Row],[Rotation Group]], Table9[#All], 4, FALSE), VLOOKUP(RTATimings[[#This Row],[Vehicle No.]], VehLicense,2,FALSE))</f>
        <v>#N/A</v>
      </c>
      <c r="E3162" s="126"/>
      <c r="F3162" s="185" t="e">
        <f>VLOOKUP(RTATimings[[#This Row],[Route Code]], TrueRouteCodes[], 2, FALSE)</f>
        <v>#N/A</v>
      </c>
      <c r="H3162" s="194" t="str">
        <f>REPLACE(SUBSTITUTE(SUBSTITUTE(SUBSTITUTE(SUBSTITUTE(SUBSTITUTE(TRIM(RTATimings[[#This Row],[Dep Txt]]), ": ",":"), "a.m", "AM",1), "p.m", "PM"),"  AM"," AM"),"  PM", " PM"), 9,100,"")</f>
        <v/>
      </c>
      <c r="I3162" s="195" t="e">
        <f>TIMEVALUE(RTATimings[[#This Row],[Dep Tm Txt]])</f>
        <v>#VALUE!</v>
      </c>
      <c r="N31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63" spans="1:14" x14ac:dyDescent="0.35">
      <c r="A3163" s="113"/>
      <c r="B3163" s="119"/>
      <c r="C3163" s="119"/>
      <c r="D3163" s="185" t="e">
        <f>IF(ISBLANK(RTATimings[[#This Row],[Vehicle No.]]), VLOOKUP(RTATimings[[#This Row],[Rotation Group]], Table9[#All], 4, FALSE), VLOOKUP(RTATimings[[#This Row],[Vehicle No.]], VehLicense,2,FALSE))</f>
        <v>#N/A</v>
      </c>
      <c r="E3163" s="126"/>
      <c r="F3163" s="185" t="e">
        <f>VLOOKUP(RTATimings[[#This Row],[Route Code]], TrueRouteCodes[], 2, FALSE)</f>
        <v>#N/A</v>
      </c>
      <c r="H3163" s="194" t="str">
        <f>REPLACE(SUBSTITUTE(SUBSTITUTE(SUBSTITUTE(SUBSTITUTE(SUBSTITUTE(TRIM(RTATimings[[#This Row],[Dep Txt]]), ": ",":"), "a.m", "AM",1), "p.m", "PM"),"  AM"," AM"),"  PM", " PM"), 9,100,"")</f>
        <v/>
      </c>
      <c r="I3163" s="195" t="e">
        <f>TIMEVALUE(RTATimings[[#This Row],[Dep Tm Txt]])</f>
        <v>#VALUE!</v>
      </c>
      <c r="N31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64" spans="1:14" x14ac:dyDescent="0.35">
      <c r="A3164" s="113"/>
      <c r="B3164" s="119"/>
      <c r="C3164" s="119"/>
      <c r="D3164" s="185" t="e">
        <f>IF(ISBLANK(RTATimings[[#This Row],[Vehicle No.]]), VLOOKUP(RTATimings[[#This Row],[Rotation Group]], Table9[#All], 4, FALSE), VLOOKUP(RTATimings[[#This Row],[Vehicle No.]], VehLicense,2,FALSE))</f>
        <v>#N/A</v>
      </c>
      <c r="E3164" s="126"/>
      <c r="F3164" s="185" t="e">
        <f>VLOOKUP(RTATimings[[#This Row],[Route Code]], TrueRouteCodes[], 2, FALSE)</f>
        <v>#N/A</v>
      </c>
      <c r="H3164" s="194" t="str">
        <f>REPLACE(SUBSTITUTE(SUBSTITUTE(SUBSTITUTE(SUBSTITUTE(SUBSTITUTE(TRIM(RTATimings[[#This Row],[Dep Txt]]), ": ",":"), "a.m", "AM",1), "p.m", "PM"),"  AM"," AM"),"  PM", " PM"), 9,100,"")</f>
        <v/>
      </c>
      <c r="I3164" s="195" t="e">
        <f>TIMEVALUE(RTATimings[[#This Row],[Dep Tm Txt]])</f>
        <v>#VALUE!</v>
      </c>
      <c r="N31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65" spans="1:14" x14ac:dyDescent="0.35">
      <c r="A3165" s="113"/>
      <c r="B3165" s="119"/>
      <c r="C3165" s="119"/>
      <c r="D3165" s="185" t="e">
        <f>IF(ISBLANK(RTATimings[[#This Row],[Vehicle No.]]), VLOOKUP(RTATimings[[#This Row],[Rotation Group]], Table9[#All], 4, FALSE), VLOOKUP(RTATimings[[#This Row],[Vehicle No.]], VehLicense,2,FALSE))</f>
        <v>#N/A</v>
      </c>
      <c r="E3165" s="126"/>
      <c r="F3165" s="185" t="e">
        <f>VLOOKUP(RTATimings[[#This Row],[Route Code]], TrueRouteCodes[], 2, FALSE)</f>
        <v>#N/A</v>
      </c>
      <c r="H3165" s="194" t="str">
        <f>REPLACE(SUBSTITUTE(SUBSTITUTE(SUBSTITUTE(SUBSTITUTE(SUBSTITUTE(TRIM(RTATimings[[#This Row],[Dep Txt]]), ": ",":"), "a.m", "AM",1), "p.m", "PM"),"  AM"," AM"),"  PM", " PM"), 9,100,"")</f>
        <v/>
      </c>
      <c r="I3165" s="195" t="e">
        <f>TIMEVALUE(RTATimings[[#This Row],[Dep Tm Txt]])</f>
        <v>#VALUE!</v>
      </c>
      <c r="N31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66" spans="1:14" x14ac:dyDescent="0.35">
      <c r="A3166" s="113"/>
      <c r="B3166" s="119"/>
      <c r="C3166" s="119"/>
      <c r="D3166" s="185" t="e">
        <f>IF(ISBLANK(RTATimings[[#This Row],[Vehicle No.]]), VLOOKUP(RTATimings[[#This Row],[Rotation Group]], Table9[#All], 4, FALSE), VLOOKUP(RTATimings[[#This Row],[Vehicle No.]], VehLicense,2,FALSE))</f>
        <v>#N/A</v>
      </c>
      <c r="E3166" s="126"/>
      <c r="F3166" s="185" t="e">
        <f>VLOOKUP(RTATimings[[#This Row],[Route Code]], TrueRouteCodes[], 2, FALSE)</f>
        <v>#N/A</v>
      </c>
      <c r="H3166" s="194" t="str">
        <f>REPLACE(SUBSTITUTE(SUBSTITUTE(SUBSTITUTE(SUBSTITUTE(SUBSTITUTE(TRIM(RTATimings[[#This Row],[Dep Txt]]), ": ",":"), "a.m", "AM",1), "p.m", "PM"),"  AM"," AM"),"  PM", " PM"), 9,100,"")</f>
        <v/>
      </c>
      <c r="I3166" s="195" t="e">
        <f>TIMEVALUE(RTATimings[[#This Row],[Dep Tm Txt]])</f>
        <v>#VALUE!</v>
      </c>
      <c r="N31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67" spans="1:14" x14ac:dyDescent="0.35">
      <c r="A3167" s="113"/>
      <c r="B3167" s="119"/>
      <c r="C3167" s="119"/>
      <c r="D3167" s="185" t="e">
        <f>IF(ISBLANK(RTATimings[[#This Row],[Vehicle No.]]), VLOOKUP(RTATimings[[#This Row],[Rotation Group]], Table9[#All], 4, FALSE), VLOOKUP(RTATimings[[#This Row],[Vehicle No.]], VehLicense,2,FALSE))</f>
        <v>#N/A</v>
      </c>
      <c r="E3167" s="126"/>
      <c r="F3167" s="185" t="e">
        <f>VLOOKUP(RTATimings[[#This Row],[Route Code]], TrueRouteCodes[], 2, FALSE)</f>
        <v>#N/A</v>
      </c>
      <c r="H3167" s="194" t="str">
        <f>REPLACE(SUBSTITUTE(SUBSTITUTE(SUBSTITUTE(SUBSTITUTE(SUBSTITUTE(TRIM(RTATimings[[#This Row],[Dep Txt]]), ": ",":"), "a.m", "AM",1), "p.m", "PM"),"  AM"," AM"),"  PM", " PM"), 9,100,"")</f>
        <v/>
      </c>
      <c r="I3167" s="195" t="e">
        <f>TIMEVALUE(RTATimings[[#This Row],[Dep Tm Txt]])</f>
        <v>#VALUE!</v>
      </c>
      <c r="N31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68" spans="1:14" x14ac:dyDescent="0.35">
      <c r="A3168" s="113"/>
      <c r="B3168" s="119"/>
      <c r="C3168" s="119"/>
      <c r="D3168" s="185" t="e">
        <f>IF(ISBLANK(RTATimings[[#This Row],[Vehicle No.]]), VLOOKUP(RTATimings[[#This Row],[Rotation Group]], Table9[#All], 4, FALSE), VLOOKUP(RTATimings[[#This Row],[Vehicle No.]], VehLicense,2,FALSE))</f>
        <v>#N/A</v>
      </c>
      <c r="E3168" s="126"/>
      <c r="F3168" s="185" t="e">
        <f>VLOOKUP(RTATimings[[#This Row],[Route Code]], TrueRouteCodes[], 2, FALSE)</f>
        <v>#N/A</v>
      </c>
      <c r="H3168" s="194" t="str">
        <f>REPLACE(SUBSTITUTE(SUBSTITUTE(SUBSTITUTE(SUBSTITUTE(SUBSTITUTE(TRIM(RTATimings[[#This Row],[Dep Txt]]), ": ",":"), "a.m", "AM",1), "p.m", "PM"),"  AM"," AM"),"  PM", " PM"), 9,100,"")</f>
        <v/>
      </c>
      <c r="I3168" s="195" t="e">
        <f>TIMEVALUE(RTATimings[[#This Row],[Dep Tm Txt]])</f>
        <v>#VALUE!</v>
      </c>
      <c r="N31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69" spans="1:14" x14ac:dyDescent="0.35">
      <c r="A3169" s="113"/>
      <c r="B3169" s="119"/>
      <c r="C3169" s="119"/>
      <c r="D3169" s="185" t="e">
        <f>IF(ISBLANK(RTATimings[[#This Row],[Vehicle No.]]), VLOOKUP(RTATimings[[#This Row],[Rotation Group]], Table9[#All], 4, FALSE), VLOOKUP(RTATimings[[#This Row],[Vehicle No.]], VehLicense,2,FALSE))</f>
        <v>#N/A</v>
      </c>
      <c r="E3169" s="126"/>
      <c r="F3169" s="185" t="e">
        <f>VLOOKUP(RTATimings[[#This Row],[Route Code]], TrueRouteCodes[], 2, FALSE)</f>
        <v>#N/A</v>
      </c>
      <c r="H3169" s="194" t="str">
        <f>REPLACE(SUBSTITUTE(SUBSTITUTE(SUBSTITUTE(SUBSTITUTE(SUBSTITUTE(TRIM(RTATimings[[#This Row],[Dep Txt]]), ": ",":"), "a.m", "AM",1), "p.m", "PM"),"  AM"," AM"),"  PM", " PM"), 9,100,"")</f>
        <v/>
      </c>
      <c r="I3169" s="195" t="e">
        <f>TIMEVALUE(RTATimings[[#This Row],[Dep Tm Txt]])</f>
        <v>#VALUE!</v>
      </c>
      <c r="N31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70" spans="1:14" x14ac:dyDescent="0.35">
      <c r="A3170" s="113"/>
      <c r="B3170" s="119"/>
      <c r="C3170" s="119"/>
      <c r="D3170" s="185" t="e">
        <f>IF(ISBLANK(RTATimings[[#This Row],[Vehicle No.]]), VLOOKUP(RTATimings[[#This Row],[Rotation Group]], Table9[#All], 4, FALSE), VLOOKUP(RTATimings[[#This Row],[Vehicle No.]], VehLicense,2,FALSE))</f>
        <v>#N/A</v>
      </c>
      <c r="E3170" s="126"/>
      <c r="F3170" s="185" t="e">
        <f>VLOOKUP(RTATimings[[#This Row],[Route Code]], TrueRouteCodes[], 2, FALSE)</f>
        <v>#N/A</v>
      </c>
      <c r="H3170" s="194" t="str">
        <f>REPLACE(SUBSTITUTE(SUBSTITUTE(SUBSTITUTE(SUBSTITUTE(SUBSTITUTE(TRIM(RTATimings[[#This Row],[Dep Txt]]), ": ",":"), "a.m", "AM",1), "p.m", "PM"),"  AM"," AM"),"  PM", " PM"), 9,100,"")</f>
        <v/>
      </c>
      <c r="I3170" s="195" t="e">
        <f>TIMEVALUE(RTATimings[[#This Row],[Dep Tm Txt]])</f>
        <v>#VALUE!</v>
      </c>
      <c r="N31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71" spans="1:14" x14ac:dyDescent="0.35">
      <c r="A3171" s="113"/>
      <c r="B3171" s="119"/>
      <c r="C3171" s="119"/>
      <c r="D3171" s="185" t="e">
        <f>IF(ISBLANK(RTATimings[[#This Row],[Vehicle No.]]), VLOOKUP(RTATimings[[#This Row],[Rotation Group]], Table9[#All], 4, FALSE), VLOOKUP(RTATimings[[#This Row],[Vehicle No.]], VehLicense,2,FALSE))</f>
        <v>#N/A</v>
      </c>
      <c r="E3171" s="126"/>
      <c r="F3171" s="185" t="e">
        <f>VLOOKUP(RTATimings[[#This Row],[Route Code]], TrueRouteCodes[], 2, FALSE)</f>
        <v>#N/A</v>
      </c>
      <c r="H3171" s="194" t="str">
        <f>REPLACE(SUBSTITUTE(SUBSTITUTE(SUBSTITUTE(SUBSTITUTE(SUBSTITUTE(TRIM(RTATimings[[#This Row],[Dep Txt]]), ": ",":"), "a.m", "AM",1), "p.m", "PM"),"  AM"," AM"),"  PM", " PM"), 9,100,"")</f>
        <v/>
      </c>
      <c r="I3171" s="195" t="e">
        <f>TIMEVALUE(RTATimings[[#This Row],[Dep Tm Txt]])</f>
        <v>#VALUE!</v>
      </c>
      <c r="N31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72" spans="1:14" x14ac:dyDescent="0.35">
      <c r="A3172" s="113"/>
      <c r="B3172" s="119"/>
      <c r="C3172" s="119"/>
      <c r="D3172" s="185" t="e">
        <f>IF(ISBLANK(RTATimings[[#This Row],[Vehicle No.]]), VLOOKUP(RTATimings[[#This Row],[Rotation Group]], Table9[#All], 4, FALSE), VLOOKUP(RTATimings[[#This Row],[Vehicle No.]], VehLicense,2,FALSE))</f>
        <v>#N/A</v>
      </c>
      <c r="E3172" s="126"/>
      <c r="F3172" s="185" t="e">
        <f>VLOOKUP(RTATimings[[#This Row],[Route Code]], TrueRouteCodes[], 2, FALSE)</f>
        <v>#N/A</v>
      </c>
      <c r="H3172" s="194" t="str">
        <f>REPLACE(SUBSTITUTE(SUBSTITUTE(SUBSTITUTE(SUBSTITUTE(SUBSTITUTE(TRIM(RTATimings[[#This Row],[Dep Txt]]), ": ",":"), "a.m", "AM",1), "p.m", "PM"),"  AM"," AM"),"  PM", " PM"), 9,100,"")</f>
        <v/>
      </c>
      <c r="I3172" s="195" t="e">
        <f>TIMEVALUE(RTATimings[[#This Row],[Dep Tm Txt]])</f>
        <v>#VALUE!</v>
      </c>
      <c r="N31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73" spans="1:14" x14ac:dyDescent="0.35">
      <c r="A3173" s="113"/>
      <c r="B3173" s="119"/>
      <c r="C3173" s="119"/>
      <c r="D3173" s="185" t="e">
        <f>IF(ISBLANK(RTATimings[[#This Row],[Vehicle No.]]), VLOOKUP(RTATimings[[#This Row],[Rotation Group]], Table9[#All], 4, FALSE), VLOOKUP(RTATimings[[#This Row],[Vehicle No.]], VehLicense,2,FALSE))</f>
        <v>#N/A</v>
      </c>
      <c r="E3173" s="126"/>
      <c r="F3173" s="185" t="e">
        <f>VLOOKUP(RTATimings[[#This Row],[Route Code]], TrueRouteCodes[], 2, FALSE)</f>
        <v>#N/A</v>
      </c>
      <c r="H3173" s="194" t="str">
        <f>REPLACE(SUBSTITUTE(SUBSTITUTE(SUBSTITUTE(SUBSTITUTE(SUBSTITUTE(TRIM(RTATimings[[#This Row],[Dep Txt]]), ": ",":"), "a.m", "AM",1), "p.m", "PM"),"  AM"," AM"),"  PM", " PM"), 9,100,"")</f>
        <v/>
      </c>
      <c r="I3173" s="195" t="e">
        <f>TIMEVALUE(RTATimings[[#This Row],[Dep Tm Txt]])</f>
        <v>#VALUE!</v>
      </c>
      <c r="N31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74" spans="1:14" x14ac:dyDescent="0.35">
      <c r="A3174" s="113"/>
      <c r="B3174" s="119"/>
      <c r="C3174" s="119"/>
      <c r="D3174" s="185" t="e">
        <f>IF(ISBLANK(RTATimings[[#This Row],[Vehicle No.]]), VLOOKUP(RTATimings[[#This Row],[Rotation Group]], Table9[#All], 4, FALSE), VLOOKUP(RTATimings[[#This Row],[Vehicle No.]], VehLicense,2,FALSE))</f>
        <v>#N/A</v>
      </c>
      <c r="E3174" s="126"/>
      <c r="F3174" s="185" t="e">
        <f>VLOOKUP(RTATimings[[#This Row],[Route Code]], TrueRouteCodes[], 2, FALSE)</f>
        <v>#N/A</v>
      </c>
      <c r="H3174" s="194" t="str">
        <f>REPLACE(SUBSTITUTE(SUBSTITUTE(SUBSTITUTE(SUBSTITUTE(SUBSTITUTE(TRIM(RTATimings[[#This Row],[Dep Txt]]), ": ",":"), "a.m", "AM",1), "p.m", "PM"),"  AM"," AM"),"  PM", " PM"), 9,100,"")</f>
        <v/>
      </c>
      <c r="I3174" s="195" t="e">
        <f>TIMEVALUE(RTATimings[[#This Row],[Dep Tm Txt]])</f>
        <v>#VALUE!</v>
      </c>
      <c r="N31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75" spans="1:14" x14ac:dyDescent="0.35">
      <c r="A3175" s="113"/>
      <c r="B3175" s="119"/>
      <c r="C3175" s="119"/>
      <c r="D3175" s="185" t="e">
        <f>IF(ISBLANK(RTATimings[[#This Row],[Vehicle No.]]), VLOOKUP(RTATimings[[#This Row],[Rotation Group]], Table9[#All], 4, FALSE), VLOOKUP(RTATimings[[#This Row],[Vehicle No.]], VehLicense,2,FALSE))</f>
        <v>#N/A</v>
      </c>
      <c r="E3175" s="126"/>
      <c r="F3175" s="185" t="e">
        <f>VLOOKUP(RTATimings[[#This Row],[Route Code]], TrueRouteCodes[], 2, FALSE)</f>
        <v>#N/A</v>
      </c>
      <c r="H3175" s="194" t="str">
        <f>REPLACE(SUBSTITUTE(SUBSTITUTE(SUBSTITUTE(SUBSTITUTE(SUBSTITUTE(TRIM(RTATimings[[#This Row],[Dep Txt]]), ": ",":"), "a.m", "AM",1), "p.m", "PM"),"  AM"," AM"),"  PM", " PM"), 9,100,"")</f>
        <v/>
      </c>
      <c r="I3175" s="195" t="e">
        <f>TIMEVALUE(RTATimings[[#This Row],[Dep Tm Txt]])</f>
        <v>#VALUE!</v>
      </c>
      <c r="N31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76" spans="1:14" x14ac:dyDescent="0.35">
      <c r="A3176" s="113"/>
      <c r="B3176" s="119"/>
      <c r="C3176" s="119"/>
      <c r="D3176" s="185" t="e">
        <f>IF(ISBLANK(RTATimings[[#This Row],[Vehicle No.]]), VLOOKUP(RTATimings[[#This Row],[Rotation Group]], Table9[#All], 4, FALSE), VLOOKUP(RTATimings[[#This Row],[Vehicle No.]], VehLicense,2,FALSE))</f>
        <v>#N/A</v>
      </c>
      <c r="E3176" s="126"/>
      <c r="F3176" s="185" t="e">
        <f>VLOOKUP(RTATimings[[#This Row],[Route Code]], TrueRouteCodes[], 2, FALSE)</f>
        <v>#N/A</v>
      </c>
      <c r="H3176" s="194" t="str">
        <f>REPLACE(SUBSTITUTE(SUBSTITUTE(SUBSTITUTE(SUBSTITUTE(SUBSTITUTE(TRIM(RTATimings[[#This Row],[Dep Txt]]), ": ",":"), "a.m", "AM",1), "p.m", "PM"),"  AM"," AM"),"  PM", " PM"), 9,100,"")</f>
        <v/>
      </c>
      <c r="I3176" s="195" t="e">
        <f>TIMEVALUE(RTATimings[[#This Row],[Dep Tm Txt]])</f>
        <v>#VALUE!</v>
      </c>
      <c r="N31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77" spans="1:14" x14ac:dyDescent="0.35">
      <c r="A3177" s="113"/>
      <c r="B3177" s="119"/>
      <c r="C3177" s="119"/>
      <c r="D3177" s="185" t="e">
        <f>IF(ISBLANK(RTATimings[[#This Row],[Vehicle No.]]), VLOOKUP(RTATimings[[#This Row],[Rotation Group]], Table9[#All], 4, FALSE), VLOOKUP(RTATimings[[#This Row],[Vehicle No.]], VehLicense,2,FALSE))</f>
        <v>#N/A</v>
      </c>
      <c r="E3177" s="126"/>
      <c r="F3177" s="185" t="e">
        <f>VLOOKUP(RTATimings[[#This Row],[Route Code]], TrueRouteCodes[], 2, FALSE)</f>
        <v>#N/A</v>
      </c>
      <c r="H3177" s="194" t="str">
        <f>REPLACE(SUBSTITUTE(SUBSTITUTE(SUBSTITUTE(SUBSTITUTE(SUBSTITUTE(TRIM(RTATimings[[#This Row],[Dep Txt]]), ": ",":"), "a.m", "AM",1), "p.m", "PM"),"  AM"," AM"),"  PM", " PM"), 9,100,"")</f>
        <v/>
      </c>
      <c r="I3177" s="195" t="e">
        <f>TIMEVALUE(RTATimings[[#This Row],[Dep Tm Txt]])</f>
        <v>#VALUE!</v>
      </c>
      <c r="N31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78" spans="1:14" x14ac:dyDescent="0.35">
      <c r="A3178" s="113"/>
      <c r="B3178" s="119"/>
      <c r="C3178" s="119"/>
      <c r="D3178" s="185" t="e">
        <f>IF(ISBLANK(RTATimings[[#This Row],[Vehicle No.]]), VLOOKUP(RTATimings[[#This Row],[Rotation Group]], Table9[#All], 4, FALSE), VLOOKUP(RTATimings[[#This Row],[Vehicle No.]], VehLicense,2,FALSE))</f>
        <v>#N/A</v>
      </c>
      <c r="E3178" s="126"/>
      <c r="F3178" s="185" t="e">
        <f>VLOOKUP(RTATimings[[#This Row],[Route Code]], TrueRouteCodes[], 2, FALSE)</f>
        <v>#N/A</v>
      </c>
      <c r="H3178" s="194" t="str">
        <f>REPLACE(SUBSTITUTE(SUBSTITUTE(SUBSTITUTE(SUBSTITUTE(SUBSTITUTE(TRIM(RTATimings[[#This Row],[Dep Txt]]), ": ",":"), "a.m", "AM",1), "p.m", "PM"),"  AM"," AM"),"  PM", " PM"), 9,100,"")</f>
        <v/>
      </c>
      <c r="I3178" s="195" t="e">
        <f>TIMEVALUE(RTATimings[[#This Row],[Dep Tm Txt]])</f>
        <v>#VALUE!</v>
      </c>
      <c r="N31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79" spans="1:14" x14ac:dyDescent="0.35">
      <c r="A3179" s="113"/>
      <c r="B3179" s="119"/>
      <c r="C3179" s="119"/>
      <c r="D3179" s="185" t="e">
        <f>IF(ISBLANK(RTATimings[[#This Row],[Vehicle No.]]), VLOOKUP(RTATimings[[#This Row],[Rotation Group]], Table9[#All], 4, FALSE), VLOOKUP(RTATimings[[#This Row],[Vehicle No.]], VehLicense,2,FALSE))</f>
        <v>#N/A</v>
      </c>
      <c r="E3179" s="126"/>
      <c r="F3179" s="185" t="e">
        <f>VLOOKUP(RTATimings[[#This Row],[Route Code]], TrueRouteCodes[], 2, FALSE)</f>
        <v>#N/A</v>
      </c>
      <c r="H3179" s="194" t="str">
        <f>REPLACE(SUBSTITUTE(SUBSTITUTE(SUBSTITUTE(SUBSTITUTE(SUBSTITUTE(TRIM(RTATimings[[#This Row],[Dep Txt]]), ": ",":"), "a.m", "AM",1), "p.m", "PM"),"  AM"," AM"),"  PM", " PM"), 9,100,"")</f>
        <v/>
      </c>
      <c r="I3179" s="195" t="e">
        <f>TIMEVALUE(RTATimings[[#This Row],[Dep Tm Txt]])</f>
        <v>#VALUE!</v>
      </c>
      <c r="N31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80" spans="1:14" x14ac:dyDescent="0.35">
      <c r="A3180" s="113"/>
      <c r="B3180" s="119"/>
      <c r="C3180" s="119"/>
      <c r="D3180" s="185" t="e">
        <f>IF(ISBLANK(RTATimings[[#This Row],[Vehicle No.]]), VLOOKUP(RTATimings[[#This Row],[Rotation Group]], Table9[#All], 4, FALSE), VLOOKUP(RTATimings[[#This Row],[Vehicle No.]], VehLicense,2,FALSE))</f>
        <v>#N/A</v>
      </c>
      <c r="E3180" s="126"/>
      <c r="F3180" s="185" t="e">
        <f>VLOOKUP(RTATimings[[#This Row],[Route Code]], TrueRouteCodes[], 2, FALSE)</f>
        <v>#N/A</v>
      </c>
      <c r="H3180" s="194" t="str">
        <f>REPLACE(SUBSTITUTE(SUBSTITUTE(SUBSTITUTE(SUBSTITUTE(SUBSTITUTE(TRIM(RTATimings[[#This Row],[Dep Txt]]), ": ",":"), "a.m", "AM",1), "p.m", "PM"),"  AM"," AM"),"  PM", " PM"), 9,100,"")</f>
        <v/>
      </c>
      <c r="I3180" s="195" t="e">
        <f>TIMEVALUE(RTATimings[[#This Row],[Dep Tm Txt]])</f>
        <v>#VALUE!</v>
      </c>
      <c r="N31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81" spans="1:14" x14ac:dyDescent="0.35">
      <c r="A3181" s="113"/>
      <c r="B3181" s="119"/>
      <c r="C3181" s="119"/>
      <c r="D3181" s="185" t="e">
        <f>IF(ISBLANK(RTATimings[[#This Row],[Vehicle No.]]), VLOOKUP(RTATimings[[#This Row],[Rotation Group]], Table9[#All], 4, FALSE), VLOOKUP(RTATimings[[#This Row],[Vehicle No.]], VehLicense,2,FALSE))</f>
        <v>#N/A</v>
      </c>
      <c r="E3181" s="126"/>
      <c r="F3181" s="185" t="e">
        <f>VLOOKUP(RTATimings[[#This Row],[Route Code]], TrueRouteCodes[], 2, FALSE)</f>
        <v>#N/A</v>
      </c>
      <c r="H3181" s="194" t="str">
        <f>REPLACE(SUBSTITUTE(SUBSTITUTE(SUBSTITUTE(SUBSTITUTE(SUBSTITUTE(TRIM(RTATimings[[#This Row],[Dep Txt]]), ": ",":"), "a.m", "AM",1), "p.m", "PM"),"  AM"," AM"),"  PM", " PM"), 9,100,"")</f>
        <v/>
      </c>
      <c r="I3181" s="195" t="e">
        <f>TIMEVALUE(RTATimings[[#This Row],[Dep Tm Txt]])</f>
        <v>#VALUE!</v>
      </c>
      <c r="N31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82" spans="1:14" x14ac:dyDescent="0.35">
      <c r="A3182" s="113"/>
      <c r="B3182" s="119"/>
      <c r="C3182" s="119"/>
      <c r="D3182" s="185" t="e">
        <f>IF(ISBLANK(RTATimings[[#This Row],[Vehicle No.]]), VLOOKUP(RTATimings[[#This Row],[Rotation Group]], Table9[#All], 4, FALSE), VLOOKUP(RTATimings[[#This Row],[Vehicle No.]], VehLicense,2,FALSE))</f>
        <v>#N/A</v>
      </c>
      <c r="E3182" s="126"/>
      <c r="F3182" s="185" t="e">
        <f>VLOOKUP(RTATimings[[#This Row],[Route Code]], TrueRouteCodes[], 2, FALSE)</f>
        <v>#N/A</v>
      </c>
      <c r="H3182" s="194" t="str">
        <f>REPLACE(SUBSTITUTE(SUBSTITUTE(SUBSTITUTE(SUBSTITUTE(SUBSTITUTE(TRIM(RTATimings[[#This Row],[Dep Txt]]), ": ",":"), "a.m", "AM",1), "p.m", "PM"),"  AM"," AM"),"  PM", " PM"), 9,100,"")</f>
        <v/>
      </c>
      <c r="I3182" s="195" t="e">
        <f>TIMEVALUE(RTATimings[[#This Row],[Dep Tm Txt]])</f>
        <v>#VALUE!</v>
      </c>
      <c r="N31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83" spans="1:14" x14ac:dyDescent="0.35">
      <c r="A3183" s="113"/>
      <c r="B3183" s="119"/>
      <c r="C3183" s="119"/>
      <c r="D3183" s="185" t="e">
        <f>IF(ISBLANK(RTATimings[[#This Row],[Vehicle No.]]), VLOOKUP(RTATimings[[#This Row],[Rotation Group]], Table9[#All], 4, FALSE), VLOOKUP(RTATimings[[#This Row],[Vehicle No.]], VehLicense,2,FALSE))</f>
        <v>#N/A</v>
      </c>
      <c r="E3183" s="126"/>
      <c r="F3183" s="185" t="e">
        <f>VLOOKUP(RTATimings[[#This Row],[Route Code]], TrueRouteCodes[], 2, FALSE)</f>
        <v>#N/A</v>
      </c>
      <c r="H3183" s="194" t="str">
        <f>REPLACE(SUBSTITUTE(SUBSTITUTE(SUBSTITUTE(SUBSTITUTE(SUBSTITUTE(TRIM(RTATimings[[#This Row],[Dep Txt]]), ": ",":"), "a.m", "AM",1), "p.m", "PM"),"  AM"," AM"),"  PM", " PM"), 9,100,"")</f>
        <v/>
      </c>
      <c r="I3183" s="195" t="e">
        <f>TIMEVALUE(RTATimings[[#This Row],[Dep Tm Txt]])</f>
        <v>#VALUE!</v>
      </c>
      <c r="N31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84" spans="1:14" x14ac:dyDescent="0.35">
      <c r="A3184" s="113"/>
      <c r="B3184" s="119"/>
      <c r="C3184" s="119"/>
      <c r="D3184" s="185" t="e">
        <f>IF(ISBLANK(RTATimings[[#This Row],[Vehicle No.]]), VLOOKUP(RTATimings[[#This Row],[Rotation Group]], Table9[#All], 4, FALSE), VLOOKUP(RTATimings[[#This Row],[Vehicle No.]], VehLicense,2,FALSE))</f>
        <v>#N/A</v>
      </c>
      <c r="E3184" s="126"/>
      <c r="F3184" s="185" t="e">
        <f>VLOOKUP(RTATimings[[#This Row],[Route Code]], TrueRouteCodes[], 2, FALSE)</f>
        <v>#N/A</v>
      </c>
      <c r="H3184" s="194" t="str">
        <f>REPLACE(SUBSTITUTE(SUBSTITUTE(SUBSTITUTE(SUBSTITUTE(SUBSTITUTE(TRIM(RTATimings[[#This Row],[Dep Txt]]), ": ",":"), "a.m", "AM",1), "p.m", "PM"),"  AM"," AM"),"  PM", " PM"), 9,100,"")</f>
        <v/>
      </c>
      <c r="I3184" s="195" t="e">
        <f>TIMEVALUE(RTATimings[[#This Row],[Dep Tm Txt]])</f>
        <v>#VALUE!</v>
      </c>
      <c r="N31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85" spans="1:14" x14ac:dyDescent="0.35">
      <c r="A3185" s="113"/>
      <c r="B3185" s="119"/>
      <c r="C3185" s="119"/>
      <c r="D3185" s="185" t="e">
        <f>IF(ISBLANK(RTATimings[[#This Row],[Vehicle No.]]), VLOOKUP(RTATimings[[#This Row],[Rotation Group]], Table9[#All], 4, FALSE), VLOOKUP(RTATimings[[#This Row],[Vehicle No.]], VehLicense,2,FALSE))</f>
        <v>#N/A</v>
      </c>
      <c r="E3185" s="126"/>
      <c r="F3185" s="185" t="e">
        <f>VLOOKUP(RTATimings[[#This Row],[Route Code]], TrueRouteCodes[], 2, FALSE)</f>
        <v>#N/A</v>
      </c>
      <c r="H3185" s="194" t="str">
        <f>REPLACE(SUBSTITUTE(SUBSTITUTE(SUBSTITUTE(SUBSTITUTE(SUBSTITUTE(TRIM(RTATimings[[#This Row],[Dep Txt]]), ": ",":"), "a.m", "AM",1), "p.m", "PM"),"  AM"," AM"),"  PM", " PM"), 9,100,"")</f>
        <v/>
      </c>
      <c r="I3185" s="195" t="e">
        <f>TIMEVALUE(RTATimings[[#This Row],[Dep Tm Txt]])</f>
        <v>#VALUE!</v>
      </c>
      <c r="N31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86" spans="1:14" x14ac:dyDescent="0.35">
      <c r="A3186" s="113"/>
      <c r="B3186" s="119"/>
      <c r="C3186" s="119"/>
      <c r="D3186" s="185" t="e">
        <f>IF(ISBLANK(RTATimings[[#This Row],[Vehicle No.]]), VLOOKUP(RTATimings[[#This Row],[Rotation Group]], Table9[#All], 4, FALSE), VLOOKUP(RTATimings[[#This Row],[Vehicle No.]], VehLicense,2,FALSE))</f>
        <v>#N/A</v>
      </c>
      <c r="E3186" s="126"/>
      <c r="F3186" s="185" t="e">
        <f>VLOOKUP(RTATimings[[#This Row],[Route Code]], TrueRouteCodes[], 2, FALSE)</f>
        <v>#N/A</v>
      </c>
      <c r="H3186" s="194" t="str">
        <f>REPLACE(SUBSTITUTE(SUBSTITUTE(SUBSTITUTE(SUBSTITUTE(SUBSTITUTE(TRIM(RTATimings[[#This Row],[Dep Txt]]), ": ",":"), "a.m", "AM",1), "p.m", "PM"),"  AM"," AM"),"  PM", " PM"), 9,100,"")</f>
        <v/>
      </c>
      <c r="I3186" s="195" t="e">
        <f>TIMEVALUE(RTATimings[[#This Row],[Dep Tm Txt]])</f>
        <v>#VALUE!</v>
      </c>
      <c r="N31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87" spans="1:14" x14ac:dyDescent="0.35">
      <c r="A3187" s="113"/>
      <c r="B3187" s="119"/>
      <c r="C3187" s="119"/>
      <c r="D3187" s="185" t="e">
        <f>IF(ISBLANK(RTATimings[[#This Row],[Vehicle No.]]), VLOOKUP(RTATimings[[#This Row],[Rotation Group]], Table9[#All], 4, FALSE), VLOOKUP(RTATimings[[#This Row],[Vehicle No.]], VehLicense,2,FALSE))</f>
        <v>#N/A</v>
      </c>
      <c r="E3187" s="126"/>
      <c r="F3187" s="185" t="e">
        <f>VLOOKUP(RTATimings[[#This Row],[Route Code]], TrueRouteCodes[], 2, FALSE)</f>
        <v>#N/A</v>
      </c>
      <c r="H3187" s="194" t="str">
        <f>REPLACE(SUBSTITUTE(SUBSTITUTE(SUBSTITUTE(SUBSTITUTE(SUBSTITUTE(TRIM(RTATimings[[#This Row],[Dep Txt]]), ": ",":"), "a.m", "AM",1), "p.m", "PM"),"  AM"," AM"),"  PM", " PM"), 9,100,"")</f>
        <v/>
      </c>
      <c r="I3187" s="195" t="e">
        <f>TIMEVALUE(RTATimings[[#This Row],[Dep Tm Txt]])</f>
        <v>#VALUE!</v>
      </c>
      <c r="N31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88" spans="1:14" x14ac:dyDescent="0.35">
      <c r="A3188" s="113"/>
      <c r="B3188" s="119"/>
      <c r="C3188" s="119"/>
      <c r="D3188" s="185" t="e">
        <f>IF(ISBLANK(RTATimings[[#This Row],[Vehicle No.]]), VLOOKUP(RTATimings[[#This Row],[Rotation Group]], Table9[#All], 4, FALSE), VLOOKUP(RTATimings[[#This Row],[Vehicle No.]], VehLicense,2,FALSE))</f>
        <v>#N/A</v>
      </c>
      <c r="E3188" s="126"/>
      <c r="F3188" s="185" t="e">
        <f>VLOOKUP(RTATimings[[#This Row],[Route Code]], TrueRouteCodes[], 2, FALSE)</f>
        <v>#N/A</v>
      </c>
      <c r="H3188" s="194" t="str">
        <f>REPLACE(SUBSTITUTE(SUBSTITUTE(SUBSTITUTE(SUBSTITUTE(SUBSTITUTE(TRIM(RTATimings[[#This Row],[Dep Txt]]), ": ",":"), "a.m", "AM",1), "p.m", "PM"),"  AM"," AM"),"  PM", " PM"), 9,100,"")</f>
        <v/>
      </c>
      <c r="I3188" s="195" t="e">
        <f>TIMEVALUE(RTATimings[[#This Row],[Dep Tm Txt]])</f>
        <v>#VALUE!</v>
      </c>
      <c r="N31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89" spans="1:14" x14ac:dyDescent="0.35">
      <c r="A3189" s="113"/>
      <c r="B3189" s="119"/>
      <c r="C3189" s="119"/>
      <c r="D3189" s="185" t="e">
        <f>IF(ISBLANK(RTATimings[[#This Row],[Vehicle No.]]), VLOOKUP(RTATimings[[#This Row],[Rotation Group]], Table9[#All], 4, FALSE), VLOOKUP(RTATimings[[#This Row],[Vehicle No.]], VehLicense,2,FALSE))</f>
        <v>#N/A</v>
      </c>
      <c r="E3189" s="126"/>
      <c r="F3189" s="185" t="e">
        <f>VLOOKUP(RTATimings[[#This Row],[Route Code]], TrueRouteCodes[], 2, FALSE)</f>
        <v>#N/A</v>
      </c>
      <c r="H3189" s="194" t="str">
        <f>REPLACE(SUBSTITUTE(SUBSTITUTE(SUBSTITUTE(SUBSTITUTE(SUBSTITUTE(TRIM(RTATimings[[#This Row],[Dep Txt]]), ": ",":"), "a.m", "AM",1), "p.m", "PM"),"  AM"," AM"),"  PM", " PM"), 9,100,"")</f>
        <v/>
      </c>
      <c r="I3189" s="195" t="e">
        <f>TIMEVALUE(RTATimings[[#This Row],[Dep Tm Txt]])</f>
        <v>#VALUE!</v>
      </c>
      <c r="N31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90" spans="1:14" x14ac:dyDescent="0.35">
      <c r="A3190" s="113"/>
      <c r="B3190" s="119"/>
      <c r="C3190" s="119"/>
      <c r="D3190" s="185" t="e">
        <f>IF(ISBLANK(RTATimings[[#This Row],[Vehicle No.]]), VLOOKUP(RTATimings[[#This Row],[Rotation Group]], Table9[#All], 4, FALSE), VLOOKUP(RTATimings[[#This Row],[Vehicle No.]], VehLicense,2,FALSE))</f>
        <v>#N/A</v>
      </c>
      <c r="E3190" s="126"/>
      <c r="F3190" s="185" t="e">
        <f>VLOOKUP(RTATimings[[#This Row],[Route Code]], TrueRouteCodes[], 2, FALSE)</f>
        <v>#N/A</v>
      </c>
      <c r="H3190" s="194" t="str">
        <f>REPLACE(SUBSTITUTE(SUBSTITUTE(SUBSTITUTE(SUBSTITUTE(SUBSTITUTE(TRIM(RTATimings[[#This Row],[Dep Txt]]), ": ",":"), "a.m", "AM",1), "p.m", "PM"),"  AM"," AM"),"  PM", " PM"), 9,100,"")</f>
        <v/>
      </c>
      <c r="I3190" s="195" t="e">
        <f>TIMEVALUE(RTATimings[[#This Row],[Dep Tm Txt]])</f>
        <v>#VALUE!</v>
      </c>
      <c r="N31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91" spans="1:14" x14ac:dyDescent="0.35">
      <c r="A3191" s="113"/>
      <c r="B3191" s="119"/>
      <c r="C3191" s="119"/>
      <c r="D3191" s="185" t="e">
        <f>IF(ISBLANK(RTATimings[[#This Row],[Vehicle No.]]), VLOOKUP(RTATimings[[#This Row],[Rotation Group]], Table9[#All], 4, FALSE), VLOOKUP(RTATimings[[#This Row],[Vehicle No.]], VehLicense,2,FALSE))</f>
        <v>#N/A</v>
      </c>
      <c r="E3191" s="126"/>
      <c r="F3191" s="185" t="e">
        <f>VLOOKUP(RTATimings[[#This Row],[Route Code]], TrueRouteCodes[], 2, FALSE)</f>
        <v>#N/A</v>
      </c>
      <c r="H3191" s="194" t="str">
        <f>REPLACE(SUBSTITUTE(SUBSTITUTE(SUBSTITUTE(SUBSTITUTE(SUBSTITUTE(TRIM(RTATimings[[#This Row],[Dep Txt]]), ": ",":"), "a.m", "AM",1), "p.m", "PM"),"  AM"," AM"),"  PM", " PM"), 9,100,"")</f>
        <v/>
      </c>
      <c r="I3191" s="195" t="e">
        <f>TIMEVALUE(RTATimings[[#This Row],[Dep Tm Txt]])</f>
        <v>#VALUE!</v>
      </c>
      <c r="N31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92" spans="1:14" x14ac:dyDescent="0.35">
      <c r="A3192" s="113"/>
      <c r="B3192" s="119"/>
      <c r="C3192" s="119"/>
      <c r="D3192" s="185" t="e">
        <f>IF(ISBLANK(RTATimings[[#This Row],[Vehicle No.]]), VLOOKUP(RTATimings[[#This Row],[Rotation Group]], Table9[#All], 4, FALSE), VLOOKUP(RTATimings[[#This Row],[Vehicle No.]], VehLicense,2,FALSE))</f>
        <v>#N/A</v>
      </c>
      <c r="E3192" s="126"/>
      <c r="F3192" s="185" t="e">
        <f>VLOOKUP(RTATimings[[#This Row],[Route Code]], TrueRouteCodes[], 2, FALSE)</f>
        <v>#N/A</v>
      </c>
      <c r="H3192" s="194" t="str">
        <f>REPLACE(SUBSTITUTE(SUBSTITUTE(SUBSTITUTE(SUBSTITUTE(SUBSTITUTE(TRIM(RTATimings[[#This Row],[Dep Txt]]), ": ",":"), "a.m", "AM",1), "p.m", "PM"),"  AM"," AM"),"  PM", " PM"), 9,100,"")</f>
        <v/>
      </c>
      <c r="I3192" s="195" t="e">
        <f>TIMEVALUE(RTATimings[[#This Row],[Dep Tm Txt]])</f>
        <v>#VALUE!</v>
      </c>
      <c r="N31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93" spans="1:14" x14ac:dyDescent="0.35">
      <c r="A3193" s="113"/>
      <c r="B3193" s="119"/>
      <c r="C3193" s="119"/>
      <c r="D3193" s="185" t="e">
        <f>IF(ISBLANK(RTATimings[[#This Row],[Vehicle No.]]), VLOOKUP(RTATimings[[#This Row],[Rotation Group]], Table9[#All], 4, FALSE), VLOOKUP(RTATimings[[#This Row],[Vehicle No.]], VehLicense,2,FALSE))</f>
        <v>#N/A</v>
      </c>
      <c r="E3193" s="126"/>
      <c r="F3193" s="185" t="e">
        <f>VLOOKUP(RTATimings[[#This Row],[Route Code]], TrueRouteCodes[], 2, FALSE)</f>
        <v>#N/A</v>
      </c>
      <c r="H3193" s="194" t="str">
        <f>REPLACE(SUBSTITUTE(SUBSTITUTE(SUBSTITUTE(SUBSTITUTE(SUBSTITUTE(TRIM(RTATimings[[#This Row],[Dep Txt]]), ": ",":"), "a.m", "AM",1), "p.m", "PM"),"  AM"," AM"),"  PM", " PM"), 9,100,"")</f>
        <v/>
      </c>
      <c r="I3193" s="195" t="e">
        <f>TIMEVALUE(RTATimings[[#This Row],[Dep Tm Txt]])</f>
        <v>#VALUE!</v>
      </c>
      <c r="N31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94" spans="1:14" x14ac:dyDescent="0.35">
      <c r="A3194" s="113"/>
      <c r="B3194" s="119"/>
      <c r="C3194" s="119"/>
      <c r="D3194" s="185" t="e">
        <f>IF(ISBLANK(RTATimings[[#This Row],[Vehicle No.]]), VLOOKUP(RTATimings[[#This Row],[Rotation Group]], Table9[#All], 4, FALSE), VLOOKUP(RTATimings[[#This Row],[Vehicle No.]], VehLicense,2,FALSE))</f>
        <v>#N/A</v>
      </c>
      <c r="E3194" s="126"/>
      <c r="F3194" s="185" t="e">
        <f>VLOOKUP(RTATimings[[#This Row],[Route Code]], TrueRouteCodes[], 2, FALSE)</f>
        <v>#N/A</v>
      </c>
      <c r="H3194" s="194" t="str">
        <f>REPLACE(SUBSTITUTE(SUBSTITUTE(SUBSTITUTE(SUBSTITUTE(SUBSTITUTE(TRIM(RTATimings[[#This Row],[Dep Txt]]), ": ",":"), "a.m", "AM",1), "p.m", "PM"),"  AM"," AM"),"  PM", " PM"), 9,100,"")</f>
        <v/>
      </c>
      <c r="I3194" s="195" t="e">
        <f>TIMEVALUE(RTATimings[[#This Row],[Dep Tm Txt]])</f>
        <v>#VALUE!</v>
      </c>
      <c r="N31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95" spans="1:14" x14ac:dyDescent="0.35">
      <c r="A3195" s="113"/>
      <c r="B3195" s="119"/>
      <c r="C3195" s="119"/>
      <c r="D3195" s="185" t="e">
        <f>IF(ISBLANK(RTATimings[[#This Row],[Vehicle No.]]), VLOOKUP(RTATimings[[#This Row],[Rotation Group]], Table9[#All], 4, FALSE), VLOOKUP(RTATimings[[#This Row],[Vehicle No.]], VehLicense,2,FALSE))</f>
        <v>#N/A</v>
      </c>
      <c r="E3195" s="126"/>
      <c r="F3195" s="185" t="e">
        <f>VLOOKUP(RTATimings[[#This Row],[Route Code]], TrueRouteCodes[], 2, FALSE)</f>
        <v>#N/A</v>
      </c>
      <c r="H3195" s="194" t="str">
        <f>REPLACE(SUBSTITUTE(SUBSTITUTE(SUBSTITUTE(SUBSTITUTE(SUBSTITUTE(TRIM(RTATimings[[#This Row],[Dep Txt]]), ": ",":"), "a.m", "AM",1), "p.m", "PM"),"  AM"," AM"),"  PM", " PM"), 9,100,"")</f>
        <v/>
      </c>
      <c r="I3195" s="195" t="e">
        <f>TIMEVALUE(RTATimings[[#This Row],[Dep Tm Txt]])</f>
        <v>#VALUE!</v>
      </c>
      <c r="N31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96" spans="1:14" x14ac:dyDescent="0.35">
      <c r="A3196" s="113"/>
      <c r="B3196" s="119"/>
      <c r="C3196" s="119"/>
      <c r="D3196" s="185" t="e">
        <f>IF(ISBLANK(RTATimings[[#This Row],[Vehicle No.]]), VLOOKUP(RTATimings[[#This Row],[Rotation Group]], Table9[#All], 4, FALSE), VLOOKUP(RTATimings[[#This Row],[Vehicle No.]], VehLicense,2,FALSE))</f>
        <v>#N/A</v>
      </c>
      <c r="E3196" s="126"/>
      <c r="F3196" s="185" t="e">
        <f>VLOOKUP(RTATimings[[#This Row],[Route Code]], TrueRouteCodes[], 2, FALSE)</f>
        <v>#N/A</v>
      </c>
      <c r="H3196" s="194" t="str">
        <f>REPLACE(SUBSTITUTE(SUBSTITUTE(SUBSTITUTE(SUBSTITUTE(SUBSTITUTE(TRIM(RTATimings[[#This Row],[Dep Txt]]), ": ",":"), "a.m", "AM",1), "p.m", "PM"),"  AM"," AM"),"  PM", " PM"), 9,100,"")</f>
        <v/>
      </c>
      <c r="I3196" s="195" t="e">
        <f>TIMEVALUE(RTATimings[[#This Row],[Dep Tm Txt]])</f>
        <v>#VALUE!</v>
      </c>
      <c r="N31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97" spans="1:14" x14ac:dyDescent="0.35">
      <c r="A3197" s="113"/>
      <c r="B3197" s="119"/>
      <c r="C3197" s="119"/>
      <c r="D3197" s="185" t="e">
        <f>IF(ISBLANK(RTATimings[[#This Row],[Vehicle No.]]), VLOOKUP(RTATimings[[#This Row],[Rotation Group]], Table9[#All], 4, FALSE), VLOOKUP(RTATimings[[#This Row],[Vehicle No.]], VehLicense,2,FALSE))</f>
        <v>#N/A</v>
      </c>
      <c r="E3197" s="126"/>
      <c r="F3197" s="185" t="e">
        <f>VLOOKUP(RTATimings[[#This Row],[Route Code]], TrueRouteCodes[], 2, FALSE)</f>
        <v>#N/A</v>
      </c>
      <c r="H3197" s="194" t="str">
        <f>REPLACE(SUBSTITUTE(SUBSTITUTE(SUBSTITUTE(SUBSTITUTE(SUBSTITUTE(TRIM(RTATimings[[#This Row],[Dep Txt]]), ": ",":"), "a.m", "AM",1), "p.m", "PM"),"  AM"," AM"),"  PM", " PM"), 9,100,"")</f>
        <v/>
      </c>
      <c r="I3197" s="195" t="e">
        <f>TIMEVALUE(RTATimings[[#This Row],[Dep Tm Txt]])</f>
        <v>#VALUE!</v>
      </c>
      <c r="N31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98" spans="1:14" x14ac:dyDescent="0.35">
      <c r="A3198" s="113"/>
      <c r="B3198" s="119"/>
      <c r="C3198" s="119"/>
      <c r="D3198" s="185" t="e">
        <f>IF(ISBLANK(RTATimings[[#This Row],[Vehicle No.]]), VLOOKUP(RTATimings[[#This Row],[Rotation Group]], Table9[#All], 4, FALSE), VLOOKUP(RTATimings[[#This Row],[Vehicle No.]], VehLicense,2,FALSE))</f>
        <v>#N/A</v>
      </c>
      <c r="E3198" s="126"/>
      <c r="F3198" s="185" t="e">
        <f>VLOOKUP(RTATimings[[#This Row],[Route Code]], TrueRouteCodes[], 2, FALSE)</f>
        <v>#N/A</v>
      </c>
      <c r="H3198" s="194" t="str">
        <f>REPLACE(SUBSTITUTE(SUBSTITUTE(SUBSTITUTE(SUBSTITUTE(SUBSTITUTE(TRIM(RTATimings[[#This Row],[Dep Txt]]), ": ",":"), "a.m", "AM",1), "p.m", "PM"),"  AM"," AM"),"  PM", " PM"), 9,100,"")</f>
        <v/>
      </c>
      <c r="I3198" s="195" t="e">
        <f>TIMEVALUE(RTATimings[[#This Row],[Dep Tm Txt]])</f>
        <v>#VALUE!</v>
      </c>
      <c r="N31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199" spans="1:14" x14ac:dyDescent="0.35">
      <c r="A3199" s="113"/>
      <c r="B3199" s="119"/>
      <c r="C3199" s="119"/>
      <c r="D3199" s="185" t="e">
        <f>IF(ISBLANK(RTATimings[[#This Row],[Vehicle No.]]), VLOOKUP(RTATimings[[#This Row],[Rotation Group]], Table9[#All], 4, FALSE), VLOOKUP(RTATimings[[#This Row],[Vehicle No.]], VehLicense,2,FALSE))</f>
        <v>#N/A</v>
      </c>
      <c r="E3199" s="126"/>
      <c r="F3199" s="185" t="e">
        <f>VLOOKUP(RTATimings[[#This Row],[Route Code]], TrueRouteCodes[], 2, FALSE)</f>
        <v>#N/A</v>
      </c>
      <c r="H3199" s="194" t="str">
        <f>REPLACE(SUBSTITUTE(SUBSTITUTE(SUBSTITUTE(SUBSTITUTE(SUBSTITUTE(TRIM(RTATimings[[#This Row],[Dep Txt]]), ": ",":"), "a.m", "AM",1), "p.m", "PM"),"  AM"," AM"),"  PM", " PM"), 9,100,"")</f>
        <v/>
      </c>
      <c r="I3199" s="195" t="e">
        <f>TIMEVALUE(RTATimings[[#This Row],[Dep Tm Txt]])</f>
        <v>#VALUE!</v>
      </c>
      <c r="N31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00" spans="1:14" x14ac:dyDescent="0.35">
      <c r="A3200" s="113"/>
      <c r="B3200" s="119"/>
      <c r="C3200" s="119"/>
      <c r="D3200" s="185" t="e">
        <f>IF(ISBLANK(RTATimings[[#This Row],[Vehicle No.]]), VLOOKUP(RTATimings[[#This Row],[Rotation Group]], Table9[#All], 4, FALSE), VLOOKUP(RTATimings[[#This Row],[Vehicle No.]], VehLicense,2,FALSE))</f>
        <v>#N/A</v>
      </c>
      <c r="E3200" s="126"/>
      <c r="F3200" s="185" t="e">
        <f>VLOOKUP(RTATimings[[#This Row],[Route Code]], TrueRouteCodes[], 2, FALSE)</f>
        <v>#N/A</v>
      </c>
      <c r="H3200" s="194" t="str">
        <f>REPLACE(SUBSTITUTE(SUBSTITUTE(SUBSTITUTE(SUBSTITUTE(SUBSTITUTE(TRIM(RTATimings[[#This Row],[Dep Txt]]), ": ",":"), "a.m", "AM",1), "p.m", "PM"),"  AM"," AM"),"  PM", " PM"), 9,100,"")</f>
        <v/>
      </c>
      <c r="I3200" s="195" t="e">
        <f>TIMEVALUE(RTATimings[[#This Row],[Dep Tm Txt]])</f>
        <v>#VALUE!</v>
      </c>
      <c r="N32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01" spans="1:14" x14ac:dyDescent="0.35">
      <c r="A3201" s="113"/>
      <c r="B3201" s="119"/>
      <c r="C3201" s="119"/>
      <c r="D3201" s="185" t="e">
        <f>IF(ISBLANK(RTATimings[[#This Row],[Vehicle No.]]), VLOOKUP(RTATimings[[#This Row],[Rotation Group]], Table9[#All], 4, FALSE), VLOOKUP(RTATimings[[#This Row],[Vehicle No.]], VehLicense,2,FALSE))</f>
        <v>#N/A</v>
      </c>
      <c r="E3201" s="126"/>
      <c r="F3201" s="185" t="e">
        <f>VLOOKUP(RTATimings[[#This Row],[Route Code]], TrueRouteCodes[], 2, FALSE)</f>
        <v>#N/A</v>
      </c>
      <c r="H3201" s="194" t="str">
        <f>REPLACE(SUBSTITUTE(SUBSTITUTE(SUBSTITUTE(SUBSTITUTE(SUBSTITUTE(TRIM(RTATimings[[#This Row],[Dep Txt]]), ": ",":"), "a.m", "AM",1), "p.m", "PM"),"  AM"," AM"),"  PM", " PM"), 9,100,"")</f>
        <v/>
      </c>
      <c r="I3201" s="195" t="e">
        <f>TIMEVALUE(RTATimings[[#This Row],[Dep Tm Txt]])</f>
        <v>#VALUE!</v>
      </c>
      <c r="N32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02" spans="1:14" x14ac:dyDescent="0.35">
      <c r="A3202" s="113"/>
      <c r="B3202" s="119"/>
      <c r="C3202" s="119"/>
      <c r="D3202" s="185" t="e">
        <f>IF(ISBLANK(RTATimings[[#This Row],[Vehicle No.]]), VLOOKUP(RTATimings[[#This Row],[Rotation Group]], Table9[#All], 4, FALSE), VLOOKUP(RTATimings[[#This Row],[Vehicle No.]], VehLicense,2,FALSE))</f>
        <v>#N/A</v>
      </c>
      <c r="E3202" s="126"/>
      <c r="F3202" s="185" t="e">
        <f>VLOOKUP(RTATimings[[#This Row],[Route Code]], TrueRouteCodes[], 2, FALSE)</f>
        <v>#N/A</v>
      </c>
      <c r="H3202" s="194" t="str">
        <f>REPLACE(SUBSTITUTE(SUBSTITUTE(SUBSTITUTE(SUBSTITUTE(SUBSTITUTE(TRIM(RTATimings[[#This Row],[Dep Txt]]), ": ",":"), "a.m", "AM",1), "p.m", "PM"),"  AM"," AM"),"  PM", " PM"), 9,100,"")</f>
        <v/>
      </c>
      <c r="I3202" s="195" t="e">
        <f>TIMEVALUE(RTATimings[[#This Row],[Dep Tm Txt]])</f>
        <v>#VALUE!</v>
      </c>
      <c r="N32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03" spans="1:14" x14ac:dyDescent="0.35">
      <c r="A3203" s="113"/>
      <c r="B3203" s="119"/>
      <c r="C3203" s="119"/>
      <c r="D3203" s="185" t="e">
        <f>IF(ISBLANK(RTATimings[[#This Row],[Vehicle No.]]), VLOOKUP(RTATimings[[#This Row],[Rotation Group]], Table9[#All], 4, FALSE), VLOOKUP(RTATimings[[#This Row],[Vehicle No.]], VehLicense,2,FALSE))</f>
        <v>#N/A</v>
      </c>
      <c r="E3203" s="126"/>
      <c r="F3203" s="185" t="e">
        <f>VLOOKUP(RTATimings[[#This Row],[Route Code]], TrueRouteCodes[], 2, FALSE)</f>
        <v>#N/A</v>
      </c>
      <c r="H3203" s="194" t="str">
        <f>REPLACE(SUBSTITUTE(SUBSTITUTE(SUBSTITUTE(SUBSTITUTE(SUBSTITUTE(TRIM(RTATimings[[#This Row],[Dep Txt]]), ": ",":"), "a.m", "AM",1), "p.m", "PM"),"  AM"," AM"),"  PM", " PM"), 9,100,"")</f>
        <v/>
      </c>
      <c r="I3203" s="195" t="e">
        <f>TIMEVALUE(RTATimings[[#This Row],[Dep Tm Txt]])</f>
        <v>#VALUE!</v>
      </c>
      <c r="N32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04" spans="1:14" x14ac:dyDescent="0.35">
      <c r="A3204" s="113"/>
      <c r="B3204" s="119"/>
      <c r="C3204" s="119"/>
      <c r="D3204" s="185" t="e">
        <f>IF(ISBLANK(RTATimings[[#This Row],[Vehicle No.]]), VLOOKUP(RTATimings[[#This Row],[Rotation Group]], Table9[#All], 4, FALSE), VLOOKUP(RTATimings[[#This Row],[Vehicle No.]], VehLicense,2,FALSE))</f>
        <v>#N/A</v>
      </c>
      <c r="E3204" s="126"/>
      <c r="F3204" s="185" t="e">
        <f>VLOOKUP(RTATimings[[#This Row],[Route Code]], TrueRouteCodes[], 2, FALSE)</f>
        <v>#N/A</v>
      </c>
      <c r="H3204" s="194" t="str">
        <f>REPLACE(SUBSTITUTE(SUBSTITUTE(SUBSTITUTE(SUBSTITUTE(SUBSTITUTE(TRIM(RTATimings[[#This Row],[Dep Txt]]), ": ",":"), "a.m", "AM",1), "p.m", "PM"),"  AM"," AM"),"  PM", " PM"), 9,100,"")</f>
        <v/>
      </c>
      <c r="I3204" s="195" t="e">
        <f>TIMEVALUE(RTATimings[[#This Row],[Dep Tm Txt]])</f>
        <v>#VALUE!</v>
      </c>
      <c r="N32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05" spans="1:14" x14ac:dyDescent="0.35">
      <c r="A3205" s="113"/>
      <c r="B3205" s="119"/>
      <c r="C3205" s="119"/>
      <c r="D3205" s="185" t="e">
        <f>IF(ISBLANK(RTATimings[[#This Row],[Vehicle No.]]), VLOOKUP(RTATimings[[#This Row],[Rotation Group]], Table9[#All], 4, FALSE), VLOOKUP(RTATimings[[#This Row],[Vehicle No.]], VehLicense,2,FALSE))</f>
        <v>#N/A</v>
      </c>
      <c r="E3205" s="126"/>
      <c r="F3205" s="185" t="e">
        <f>VLOOKUP(RTATimings[[#This Row],[Route Code]], TrueRouteCodes[], 2, FALSE)</f>
        <v>#N/A</v>
      </c>
      <c r="H3205" s="194" t="str">
        <f>REPLACE(SUBSTITUTE(SUBSTITUTE(SUBSTITUTE(SUBSTITUTE(SUBSTITUTE(TRIM(RTATimings[[#This Row],[Dep Txt]]), ": ",":"), "a.m", "AM",1), "p.m", "PM"),"  AM"," AM"),"  PM", " PM"), 9,100,"")</f>
        <v/>
      </c>
      <c r="I3205" s="195" t="e">
        <f>TIMEVALUE(RTATimings[[#This Row],[Dep Tm Txt]])</f>
        <v>#VALUE!</v>
      </c>
      <c r="N32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06" spans="1:14" x14ac:dyDescent="0.35">
      <c r="A3206" s="113"/>
      <c r="B3206" s="119"/>
      <c r="C3206" s="119"/>
      <c r="D3206" s="185" t="e">
        <f>IF(ISBLANK(RTATimings[[#This Row],[Vehicle No.]]), VLOOKUP(RTATimings[[#This Row],[Rotation Group]], Table9[#All], 4, FALSE), VLOOKUP(RTATimings[[#This Row],[Vehicle No.]], VehLicense,2,FALSE))</f>
        <v>#N/A</v>
      </c>
      <c r="E3206" s="126"/>
      <c r="F3206" s="185" t="e">
        <f>VLOOKUP(RTATimings[[#This Row],[Route Code]], TrueRouteCodes[], 2, FALSE)</f>
        <v>#N/A</v>
      </c>
      <c r="H3206" s="194" t="str">
        <f>REPLACE(SUBSTITUTE(SUBSTITUTE(SUBSTITUTE(SUBSTITUTE(SUBSTITUTE(TRIM(RTATimings[[#This Row],[Dep Txt]]), ": ",":"), "a.m", "AM",1), "p.m", "PM"),"  AM"," AM"),"  PM", " PM"), 9,100,"")</f>
        <v/>
      </c>
      <c r="I3206" s="195" t="e">
        <f>TIMEVALUE(RTATimings[[#This Row],[Dep Tm Txt]])</f>
        <v>#VALUE!</v>
      </c>
      <c r="N32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07" spans="1:14" x14ac:dyDescent="0.35">
      <c r="A3207" s="113"/>
      <c r="B3207" s="119"/>
      <c r="C3207" s="119"/>
      <c r="D3207" s="185" t="e">
        <f>IF(ISBLANK(RTATimings[[#This Row],[Vehicle No.]]), VLOOKUP(RTATimings[[#This Row],[Rotation Group]], Table9[#All], 4, FALSE), VLOOKUP(RTATimings[[#This Row],[Vehicle No.]], VehLicense,2,FALSE))</f>
        <v>#N/A</v>
      </c>
      <c r="E3207" s="126"/>
      <c r="F3207" s="185" t="e">
        <f>VLOOKUP(RTATimings[[#This Row],[Route Code]], TrueRouteCodes[], 2, FALSE)</f>
        <v>#N/A</v>
      </c>
      <c r="H3207" s="194" t="str">
        <f>REPLACE(SUBSTITUTE(SUBSTITUTE(SUBSTITUTE(SUBSTITUTE(SUBSTITUTE(TRIM(RTATimings[[#This Row],[Dep Txt]]), ": ",":"), "a.m", "AM",1), "p.m", "PM"),"  AM"," AM"),"  PM", " PM"), 9,100,"")</f>
        <v/>
      </c>
      <c r="I3207" s="195" t="e">
        <f>TIMEVALUE(RTATimings[[#This Row],[Dep Tm Txt]])</f>
        <v>#VALUE!</v>
      </c>
      <c r="N32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08" spans="1:14" x14ac:dyDescent="0.35">
      <c r="A3208" s="113"/>
      <c r="B3208" s="119"/>
      <c r="C3208" s="119"/>
      <c r="D3208" s="185" t="e">
        <f>IF(ISBLANK(RTATimings[[#This Row],[Vehicle No.]]), VLOOKUP(RTATimings[[#This Row],[Rotation Group]], Table9[#All], 4, FALSE), VLOOKUP(RTATimings[[#This Row],[Vehicle No.]], VehLicense,2,FALSE))</f>
        <v>#N/A</v>
      </c>
      <c r="E3208" s="126"/>
      <c r="F3208" s="185" t="e">
        <f>VLOOKUP(RTATimings[[#This Row],[Route Code]], TrueRouteCodes[], 2, FALSE)</f>
        <v>#N/A</v>
      </c>
      <c r="H3208" s="194" t="str">
        <f>REPLACE(SUBSTITUTE(SUBSTITUTE(SUBSTITUTE(SUBSTITUTE(SUBSTITUTE(TRIM(RTATimings[[#This Row],[Dep Txt]]), ": ",":"), "a.m", "AM",1), "p.m", "PM"),"  AM"," AM"),"  PM", " PM"), 9,100,"")</f>
        <v/>
      </c>
      <c r="I3208" s="195" t="e">
        <f>TIMEVALUE(RTATimings[[#This Row],[Dep Tm Txt]])</f>
        <v>#VALUE!</v>
      </c>
      <c r="N32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09" spans="1:14" x14ac:dyDescent="0.35">
      <c r="A3209" s="113"/>
      <c r="B3209" s="119"/>
      <c r="C3209" s="119"/>
      <c r="D3209" s="185" t="e">
        <f>IF(ISBLANK(RTATimings[[#This Row],[Vehicle No.]]), VLOOKUP(RTATimings[[#This Row],[Rotation Group]], Table9[#All], 4, FALSE), VLOOKUP(RTATimings[[#This Row],[Vehicle No.]], VehLicense,2,FALSE))</f>
        <v>#N/A</v>
      </c>
      <c r="E3209" s="126"/>
      <c r="F3209" s="185" t="e">
        <f>VLOOKUP(RTATimings[[#This Row],[Route Code]], TrueRouteCodes[], 2, FALSE)</f>
        <v>#N/A</v>
      </c>
      <c r="H3209" s="194" t="str">
        <f>REPLACE(SUBSTITUTE(SUBSTITUTE(SUBSTITUTE(SUBSTITUTE(SUBSTITUTE(TRIM(RTATimings[[#This Row],[Dep Txt]]), ": ",":"), "a.m", "AM",1), "p.m", "PM"),"  AM"," AM"),"  PM", " PM"), 9,100,"")</f>
        <v/>
      </c>
      <c r="I3209" s="195" t="e">
        <f>TIMEVALUE(RTATimings[[#This Row],[Dep Tm Txt]])</f>
        <v>#VALUE!</v>
      </c>
      <c r="N32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10" spans="1:14" x14ac:dyDescent="0.35">
      <c r="A3210" s="113"/>
      <c r="B3210" s="119"/>
      <c r="C3210" s="119"/>
      <c r="D3210" s="185" t="e">
        <f>IF(ISBLANK(RTATimings[[#This Row],[Vehicle No.]]), VLOOKUP(RTATimings[[#This Row],[Rotation Group]], Table9[#All], 4, FALSE), VLOOKUP(RTATimings[[#This Row],[Vehicle No.]], VehLicense,2,FALSE))</f>
        <v>#N/A</v>
      </c>
      <c r="E3210" s="126"/>
      <c r="F3210" s="185" t="e">
        <f>VLOOKUP(RTATimings[[#This Row],[Route Code]], TrueRouteCodes[], 2, FALSE)</f>
        <v>#N/A</v>
      </c>
      <c r="H3210" s="194" t="str">
        <f>REPLACE(SUBSTITUTE(SUBSTITUTE(SUBSTITUTE(SUBSTITUTE(SUBSTITUTE(TRIM(RTATimings[[#This Row],[Dep Txt]]), ": ",":"), "a.m", "AM",1), "p.m", "PM"),"  AM"," AM"),"  PM", " PM"), 9,100,"")</f>
        <v/>
      </c>
      <c r="I3210" s="195" t="e">
        <f>TIMEVALUE(RTATimings[[#This Row],[Dep Tm Txt]])</f>
        <v>#VALUE!</v>
      </c>
      <c r="N32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11" spans="1:14" x14ac:dyDescent="0.35">
      <c r="A3211" s="113"/>
      <c r="B3211" s="119"/>
      <c r="C3211" s="119"/>
      <c r="D3211" s="185" t="e">
        <f>IF(ISBLANK(RTATimings[[#This Row],[Vehicle No.]]), VLOOKUP(RTATimings[[#This Row],[Rotation Group]], Table9[#All], 4, FALSE), VLOOKUP(RTATimings[[#This Row],[Vehicle No.]], VehLicense,2,FALSE))</f>
        <v>#N/A</v>
      </c>
      <c r="E3211" s="126"/>
      <c r="F3211" s="185" t="e">
        <f>VLOOKUP(RTATimings[[#This Row],[Route Code]], TrueRouteCodes[], 2, FALSE)</f>
        <v>#N/A</v>
      </c>
      <c r="H3211" s="194" t="str">
        <f>REPLACE(SUBSTITUTE(SUBSTITUTE(SUBSTITUTE(SUBSTITUTE(SUBSTITUTE(TRIM(RTATimings[[#This Row],[Dep Txt]]), ": ",":"), "a.m", "AM",1), "p.m", "PM"),"  AM"," AM"),"  PM", " PM"), 9,100,"")</f>
        <v/>
      </c>
      <c r="I3211" s="195" t="e">
        <f>TIMEVALUE(RTATimings[[#This Row],[Dep Tm Txt]])</f>
        <v>#VALUE!</v>
      </c>
      <c r="N32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12" spans="1:14" x14ac:dyDescent="0.35">
      <c r="A3212" s="113"/>
      <c r="B3212" s="119"/>
      <c r="C3212" s="119"/>
      <c r="D3212" s="185" t="e">
        <f>IF(ISBLANK(RTATimings[[#This Row],[Vehicle No.]]), VLOOKUP(RTATimings[[#This Row],[Rotation Group]], Table9[#All], 4, FALSE), VLOOKUP(RTATimings[[#This Row],[Vehicle No.]], VehLicense,2,FALSE))</f>
        <v>#N/A</v>
      </c>
      <c r="E3212" s="126"/>
      <c r="F3212" s="185" t="e">
        <f>VLOOKUP(RTATimings[[#This Row],[Route Code]], TrueRouteCodes[], 2, FALSE)</f>
        <v>#N/A</v>
      </c>
      <c r="H3212" s="194" t="str">
        <f>REPLACE(SUBSTITUTE(SUBSTITUTE(SUBSTITUTE(SUBSTITUTE(SUBSTITUTE(TRIM(RTATimings[[#This Row],[Dep Txt]]), ": ",":"), "a.m", "AM",1), "p.m", "PM"),"  AM"," AM"),"  PM", " PM"), 9,100,"")</f>
        <v/>
      </c>
      <c r="I3212" s="195" t="e">
        <f>TIMEVALUE(RTATimings[[#This Row],[Dep Tm Txt]])</f>
        <v>#VALUE!</v>
      </c>
      <c r="N32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13" spans="1:14" x14ac:dyDescent="0.35">
      <c r="A3213" s="113"/>
      <c r="B3213" s="119"/>
      <c r="C3213" s="119"/>
      <c r="D3213" s="185" t="e">
        <f>IF(ISBLANK(RTATimings[[#This Row],[Vehicle No.]]), VLOOKUP(RTATimings[[#This Row],[Rotation Group]], Table9[#All], 4, FALSE), VLOOKUP(RTATimings[[#This Row],[Vehicle No.]], VehLicense,2,FALSE))</f>
        <v>#N/A</v>
      </c>
      <c r="E3213" s="126"/>
      <c r="F3213" s="185" t="e">
        <f>VLOOKUP(RTATimings[[#This Row],[Route Code]], TrueRouteCodes[], 2, FALSE)</f>
        <v>#N/A</v>
      </c>
      <c r="H3213" s="194" t="str">
        <f>REPLACE(SUBSTITUTE(SUBSTITUTE(SUBSTITUTE(SUBSTITUTE(SUBSTITUTE(TRIM(RTATimings[[#This Row],[Dep Txt]]), ": ",":"), "a.m", "AM",1), "p.m", "PM"),"  AM"," AM"),"  PM", " PM"), 9,100,"")</f>
        <v/>
      </c>
      <c r="I3213" s="195" t="e">
        <f>TIMEVALUE(RTATimings[[#This Row],[Dep Tm Txt]])</f>
        <v>#VALUE!</v>
      </c>
      <c r="N32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14" spans="1:14" x14ac:dyDescent="0.35">
      <c r="A3214" s="113"/>
      <c r="B3214" s="119"/>
      <c r="C3214" s="119"/>
      <c r="D3214" s="185" t="e">
        <f>IF(ISBLANK(RTATimings[[#This Row],[Vehicle No.]]), VLOOKUP(RTATimings[[#This Row],[Rotation Group]], Table9[#All], 4, FALSE), VLOOKUP(RTATimings[[#This Row],[Vehicle No.]], VehLicense,2,FALSE))</f>
        <v>#N/A</v>
      </c>
      <c r="E3214" s="126"/>
      <c r="F3214" s="185" t="e">
        <f>VLOOKUP(RTATimings[[#This Row],[Route Code]], TrueRouteCodes[], 2, FALSE)</f>
        <v>#N/A</v>
      </c>
      <c r="H3214" s="194" t="str">
        <f>REPLACE(SUBSTITUTE(SUBSTITUTE(SUBSTITUTE(SUBSTITUTE(SUBSTITUTE(TRIM(RTATimings[[#This Row],[Dep Txt]]), ": ",":"), "a.m", "AM",1), "p.m", "PM"),"  AM"," AM"),"  PM", " PM"), 9,100,"")</f>
        <v/>
      </c>
      <c r="I3214" s="195" t="e">
        <f>TIMEVALUE(RTATimings[[#This Row],[Dep Tm Txt]])</f>
        <v>#VALUE!</v>
      </c>
      <c r="N32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15" spans="1:14" x14ac:dyDescent="0.35">
      <c r="A3215" s="113"/>
      <c r="B3215" s="119"/>
      <c r="C3215" s="119"/>
      <c r="D3215" s="185" t="e">
        <f>IF(ISBLANK(RTATimings[[#This Row],[Vehicle No.]]), VLOOKUP(RTATimings[[#This Row],[Rotation Group]], Table9[#All], 4, FALSE), VLOOKUP(RTATimings[[#This Row],[Vehicle No.]], VehLicense,2,FALSE))</f>
        <v>#N/A</v>
      </c>
      <c r="E3215" s="126"/>
      <c r="F3215" s="185" t="e">
        <f>VLOOKUP(RTATimings[[#This Row],[Route Code]], TrueRouteCodes[], 2, FALSE)</f>
        <v>#N/A</v>
      </c>
      <c r="H3215" s="194" t="str">
        <f>REPLACE(SUBSTITUTE(SUBSTITUTE(SUBSTITUTE(SUBSTITUTE(SUBSTITUTE(TRIM(RTATimings[[#This Row],[Dep Txt]]), ": ",":"), "a.m", "AM",1), "p.m", "PM"),"  AM"," AM"),"  PM", " PM"), 9,100,"")</f>
        <v/>
      </c>
      <c r="I3215" s="195" t="e">
        <f>TIMEVALUE(RTATimings[[#This Row],[Dep Tm Txt]])</f>
        <v>#VALUE!</v>
      </c>
      <c r="N32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16" spans="1:14" x14ac:dyDescent="0.35">
      <c r="A3216" s="113"/>
      <c r="B3216" s="119"/>
      <c r="C3216" s="119"/>
      <c r="D3216" s="185" t="e">
        <f>IF(ISBLANK(RTATimings[[#This Row],[Vehicle No.]]), VLOOKUP(RTATimings[[#This Row],[Rotation Group]], Table9[#All], 4, FALSE), VLOOKUP(RTATimings[[#This Row],[Vehicle No.]], VehLicense,2,FALSE))</f>
        <v>#N/A</v>
      </c>
      <c r="E3216" s="126"/>
      <c r="F3216" s="185" t="e">
        <f>VLOOKUP(RTATimings[[#This Row],[Route Code]], TrueRouteCodes[], 2, FALSE)</f>
        <v>#N/A</v>
      </c>
      <c r="H3216" s="194" t="str">
        <f>REPLACE(SUBSTITUTE(SUBSTITUTE(SUBSTITUTE(SUBSTITUTE(SUBSTITUTE(TRIM(RTATimings[[#This Row],[Dep Txt]]), ": ",":"), "a.m", "AM",1), "p.m", "PM"),"  AM"," AM"),"  PM", " PM"), 9,100,"")</f>
        <v/>
      </c>
      <c r="I3216" s="195" t="e">
        <f>TIMEVALUE(RTATimings[[#This Row],[Dep Tm Txt]])</f>
        <v>#VALUE!</v>
      </c>
      <c r="N32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17" spans="1:14" x14ac:dyDescent="0.35">
      <c r="A3217" s="113"/>
      <c r="B3217" s="119"/>
      <c r="C3217" s="119"/>
      <c r="D3217" s="185" t="e">
        <f>IF(ISBLANK(RTATimings[[#This Row],[Vehicle No.]]), VLOOKUP(RTATimings[[#This Row],[Rotation Group]], Table9[#All], 4, FALSE), VLOOKUP(RTATimings[[#This Row],[Vehicle No.]], VehLicense,2,FALSE))</f>
        <v>#N/A</v>
      </c>
      <c r="E3217" s="126"/>
      <c r="F3217" s="185" t="e">
        <f>VLOOKUP(RTATimings[[#This Row],[Route Code]], TrueRouteCodes[], 2, FALSE)</f>
        <v>#N/A</v>
      </c>
      <c r="H3217" s="194" t="str">
        <f>REPLACE(SUBSTITUTE(SUBSTITUTE(SUBSTITUTE(SUBSTITUTE(SUBSTITUTE(TRIM(RTATimings[[#This Row],[Dep Txt]]), ": ",":"), "a.m", "AM",1), "p.m", "PM"),"  AM"," AM"),"  PM", " PM"), 9,100,"")</f>
        <v/>
      </c>
      <c r="I3217" s="195" t="e">
        <f>TIMEVALUE(RTATimings[[#This Row],[Dep Tm Txt]])</f>
        <v>#VALUE!</v>
      </c>
      <c r="N32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18" spans="1:14" x14ac:dyDescent="0.35">
      <c r="A3218" s="113"/>
      <c r="B3218" s="119"/>
      <c r="C3218" s="119"/>
      <c r="D3218" s="185" t="e">
        <f>IF(ISBLANK(RTATimings[[#This Row],[Vehicle No.]]), VLOOKUP(RTATimings[[#This Row],[Rotation Group]], Table9[#All], 4, FALSE), VLOOKUP(RTATimings[[#This Row],[Vehicle No.]], VehLicense,2,FALSE))</f>
        <v>#N/A</v>
      </c>
      <c r="E3218" s="126"/>
      <c r="F3218" s="185" t="e">
        <f>VLOOKUP(RTATimings[[#This Row],[Route Code]], TrueRouteCodes[], 2, FALSE)</f>
        <v>#N/A</v>
      </c>
      <c r="H3218" s="194" t="str">
        <f>REPLACE(SUBSTITUTE(SUBSTITUTE(SUBSTITUTE(SUBSTITUTE(SUBSTITUTE(TRIM(RTATimings[[#This Row],[Dep Txt]]), ": ",":"), "a.m", "AM",1), "p.m", "PM"),"  AM"," AM"),"  PM", " PM"), 9,100,"")</f>
        <v/>
      </c>
      <c r="I3218" s="195" t="e">
        <f>TIMEVALUE(RTATimings[[#This Row],[Dep Tm Txt]])</f>
        <v>#VALUE!</v>
      </c>
      <c r="N32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19" spans="1:14" x14ac:dyDescent="0.35">
      <c r="A3219" s="113"/>
      <c r="B3219" s="119"/>
      <c r="C3219" s="119"/>
      <c r="D3219" s="185" t="e">
        <f>IF(ISBLANK(RTATimings[[#This Row],[Vehicle No.]]), VLOOKUP(RTATimings[[#This Row],[Rotation Group]], Table9[#All], 4, FALSE), VLOOKUP(RTATimings[[#This Row],[Vehicle No.]], VehLicense,2,FALSE))</f>
        <v>#N/A</v>
      </c>
      <c r="E3219" s="126"/>
      <c r="F3219" s="185" t="e">
        <f>VLOOKUP(RTATimings[[#This Row],[Route Code]], TrueRouteCodes[], 2, FALSE)</f>
        <v>#N/A</v>
      </c>
      <c r="H3219" s="194" t="str">
        <f>REPLACE(SUBSTITUTE(SUBSTITUTE(SUBSTITUTE(SUBSTITUTE(SUBSTITUTE(TRIM(RTATimings[[#This Row],[Dep Txt]]), ": ",":"), "a.m", "AM",1), "p.m", "PM"),"  AM"," AM"),"  PM", " PM"), 9,100,"")</f>
        <v/>
      </c>
      <c r="I3219" s="195" t="e">
        <f>TIMEVALUE(RTATimings[[#This Row],[Dep Tm Txt]])</f>
        <v>#VALUE!</v>
      </c>
      <c r="N32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20" spans="1:14" x14ac:dyDescent="0.35">
      <c r="A3220" s="113"/>
      <c r="B3220" s="119"/>
      <c r="C3220" s="119"/>
      <c r="D3220" s="185" t="e">
        <f>IF(ISBLANK(RTATimings[[#This Row],[Vehicle No.]]), VLOOKUP(RTATimings[[#This Row],[Rotation Group]], Table9[#All], 4, FALSE), VLOOKUP(RTATimings[[#This Row],[Vehicle No.]], VehLicense,2,FALSE))</f>
        <v>#N/A</v>
      </c>
      <c r="E3220" s="126"/>
      <c r="F3220" s="185" t="e">
        <f>VLOOKUP(RTATimings[[#This Row],[Route Code]], TrueRouteCodes[], 2, FALSE)</f>
        <v>#N/A</v>
      </c>
      <c r="H3220" s="194" t="str">
        <f>REPLACE(SUBSTITUTE(SUBSTITUTE(SUBSTITUTE(SUBSTITUTE(SUBSTITUTE(TRIM(RTATimings[[#This Row],[Dep Txt]]), ": ",":"), "a.m", "AM",1), "p.m", "PM"),"  AM"," AM"),"  PM", " PM"), 9,100,"")</f>
        <v/>
      </c>
      <c r="I3220" s="195" t="e">
        <f>TIMEVALUE(RTATimings[[#This Row],[Dep Tm Txt]])</f>
        <v>#VALUE!</v>
      </c>
      <c r="N32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21" spans="1:14" x14ac:dyDescent="0.35">
      <c r="A3221" s="113"/>
      <c r="B3221" s="119"/>
      <c r="C3221" s="119"/>
      <c r="D3221" s="185" t="e">
        <f>IF(ISBLANK(RTATimings[[#This Row],[Vehicle No.]]), VLOOKUP(RTATimings[[#This Row],[Rotation Group]], Table9[#All], 4, FALSE), VLOOKUP(RTATimings[[#This Row],[Vehicle No.]], VehLicense,2,FALSE))</f>
        <v>#N/A</v>
      </c>
      <c r="E3221" s="126"/>
      <c r="F3221" s="185" t="e">
        <f>VLOOKUP(RTATimings[[#This Row],[Route Code]], TrueRouteCodes[], 2, FALSE)</f>
        <v>#N/A</v>
      </c>
      <c r="H3221" s="194" t="str">
        <f>REPLACE(SUBSTITUTE(SUBSTITUTE(SUBSTITUTE(SUBSTITUTE(SUBSTITUTE(TRIM(RTATimings[[#This Row],[Dep Txt]]), ": ",":"), "a.m", "AM",1), "p.m", "PM"),"  AM"," AM"),"  PM", " PM"), 9,100,"")</f>
        <v/>
      </c>
      <c r="I3221" s="195" t="e">
        <f>TIMEVALUE(RTATimings[[#This Row],[Dep Tm Txt]])</f>
        <v>#VALUE!</v>
      </c>
      <c r="N32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22" spans="1:14" x14ac:dyDescent="0.35">
      <c r="A3222" s="113"/>
      <c r="B3222" s="119"/>
      <c r="C3222" s="119"/>
      <c r="D3222" s="185" t="e">
        <f>IF(ISBLANK(RTATimings[[#This Row],[Vehicle No.]]), VLOOKUP(RTATimings[[#This Row],[Rotation Group]], Table9[#All], 4, FALSE), VLOOKUP(RTATimings[[#This Row],[Vehicle No.]], VehLicense,2,FALSE))</f>
        <v>#N/A</v>
      </c>
      <c r="E3222" s="126"/>
      <c r="F3222" s="185" t="e">
        <f>VLOOKUP(RTATimings[[#This Row],[Route Code]], TrueRouteCodes[], 2, FALSE)</f>
        <v>#N/A</v>
      </c>
      <c r="H3222" s="194" t="str">
        <f>REPLACE(SUBSTITUTE(SUBSTITUTE(SUBSTITUTE(SUBSTITUTE(SUBSTITUTE(TRIM(RTATimings[[#This Row],[Dep Txt]]), ": ",":"), "a.m", "AM",1), "p.m", "PM"),"  AM"," AM"),"  PM", " PM"), 9,100,"")</f>
        <v/>
      </c>
      <c r="I3222" s="195" t="e">
        <f>TIMEVALUE(RTATimings[[#This Row],[Dep Tm Txt]])</f>
        <v>#VALUE!</v>
      </c>
      <c r="N32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23" spans="1:14" x14ac:dyDescent="0.35">
      <c r="A3223" s="113"/>
      <c r="B3223" s="119"/>
      <c r="C3223" s="119"/>
      <c r="D3223" s="185" t="e">
        <f>IF(ISBLANK(RTATimings[[#This Row],[Vehicle No.]]), VLOOKUP(RTATimings[[#This Row],[Rotation Group]], Table9[#All], 4, FALSE), VLOOKUP(RTATimings[[#This Row],[Vehicle No.]], VehLicense,2,FALSE))</f>
        <v>#N/A</v>
      </c>
      <c r="E3223" s="126"/>
      <c r="F3223" s="185" t="e">
        <f>VLOOKUP(RTATimings[[#This Row],[Route Code]], TrueRouteCodes[], 2, FALSE)</f>
        <v>#N/A</v>
      </c>
      <c r="H3223" s="194" t="str">
        <f>REPLACE(SUBSTITUTE(SUBSTITUTE(SUBSTITUTE(SUBSTITUTE(SUBSTITUTE(TRIM(RTATimings[[#This Row],[Dep Txt]]), ": ",":"), "a.m", "AM",1), "p.m", "PM"),"  AM"," AM"),"  PM", " PM"), 9,100,"")</f>
        <v/>
      </c>
      <c r="I3223" s="195" t="e">
        <f>TIMEVALUE(RTATimings[[#This Row],[Dep Tm Txt]])</f>
        <v>#VALUE!</v>
      </c>
      <c r="N32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24" spans="1:14" x14ac:dyDescent="0.35">
      <c r="A3224" s="113"/>
      <c r="B3224" s="119"/>
      <c r="C3224" s="119"/>
      <c r="D3224" s="185" t="e">
        <f>IF(ISBLANK(RTATimings[[#This Row],[Vehicle No.]]), VLOOKUP(RTATimings[[#This Row],[Rotation Group]], Table9[#All], 4, FALSE), VLOOKUP(RTATimings[[#This Row],[Vehicle No.]], VehLicense,2,FALSE))</f>
        <v>#N/A</v>
      </c>
      <c r="E3224" s="126"/>
      <c r="F3224" s="185" t="e">
        <f>VLOOKUP(RTATimings[[#This Row],[Route Code]], TrueRouteCodes[], 2, FALSE)</f>
        <v>#N/A</v>
      </c>
      <c r="H3224" s="194" t="str">
        <f>REPLACE(SUBSTITUTE(SUBSTITUTE(SUBSTITUTE(SUBSTITUTE(SUBSTITUTE(TRIM(RTATimings[[#This Row],[Dep Txt]]), ": ",":"), "a.m", "AM",1), "p.m", "PM"),"  AM"," AM"),"  PM", " PM"), 9,100,"")</f>
        <v/>
      </c>
      <c r="I3224" s="195" t="e">
        <f>TIMEVALUE(RTATimings[[#This Row],[Dep Tm Txt]])</f>
        <v>#VALUE!</v>
      </c>
      <c r="N32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25" spans="1:14" x14ac:dyDescent="0.35">
      <c r="A3225" s="113"/>
      <c r="B3225" s="119"/>
      <c r="C3225" s="119"/>
      <c r="D3225" s="185" t="e">
        <f>IF(ISBLANK(RTATimings[[#This Row],[Vehicle No.]]), VLOOKUP(RTATimings[[#This Row],[Rotation Group]], Table9[#All], 4, FALSE), VLOOKUP(RTATimings[[#This Row],[Vehicle No.]], VehLicense,2,FALSE))</f>
        <v>#N/A</v>
      </c>
      <c r="E3225" s="126"/>
      <c r="F3225" s="185" t="e">
        <f>VLOOKUP(RTATimings[[#This Row],[Route Code]], TrueRouteCodes[], 2, FALSE)</f>
        <v>#N/A</v>
      </c>
      <c r="H3225" s="194" t="str">
        <f>REPLACE(SUBSTITUTE(SUBSTITUTE(SUBSTITUTE(SUBSTITUTE(SUBSTITUTE(TRIM(RTATimings[[#This Row],[Dep Txt]]), ": ",":"), "a.m", "AM",1), "p.m", "PM"),"  AM"," AM"),"  PM", " PM"), 9,100,"")</f>
        <v/>
      </c>
      <c r="I3225" s="195" t="e">
        <f>TIMEVALUE(RTATimings[[#This Row],[Dep Tm Txt]])</f>
        <v>#VALUE!</v>
      </c>
      <c r="N32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26" spans="1:14" x14ac:dyDescent="0.35">
      <c r="A3226" s="113"/>
      <c r="B3226" s="119"/>
      <c r="C3226" s="119"/>
      <c r="D3226" s="185" t="e">
        <f>IF(ISBLANK(RTATimings[[#This Row],[Vehicle No.]]), VLOOKUP(RTATimings[[#This Row],[Rotation Group]], Table9[#All], 4, FALSE), VLOOKUP(RTATimings[[#This Row],[Vehicle No.]], VehLicense,2,FALSE))</f>
        <v>#N/A</v>
      </c>
      <c r="E3226" s="126"/>
      <c r="F3226" s="185" t="e">
        <f>VLOOKUP(RTATimings[[#This Row],[Route Code]], TrueRouteCodes[], 2, FALSE)</f>
        <v>#N/A</v>
      </c>
      <c r="H3226" s="194" t="str">
        <f>REPLACE(SUBSTITUTE(SUBSTITUTE(SUBSTITUTE(SUBSTITUTE(SUBSTITUTE(TRIM(RTATimings[[#This Row],[Dep Txt]]), ": ",":"), "a.m", "AM",1), "p.m", "PM"),"  AM"," AM"),"  PM", " PM"), 9,100,"")</f>
        <v/>
      </c>
      <c r="I3226" s="195" t="e">
        <f>TIMEVALUE(RTATimings[[#This Row],[Dep Tm Txt]])</f>
        <v>#VALUE!</v>
      </c>
      <c r="N32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27" spans="1:14" x14ac:dyDescent="0.35">
      <c r="A3227" s="113"/>
      <c r="B3227" s="119"/>
      <c r="C3227" s="119"/>
      <c r="D3227" s="185" t="e">
        <f>IF(ISBLANK(RTATimings[[#This Row],[Vehicle No.]]), VLOOKUP(RTATimings[[#This Row],[Rotation Group]], Table9[#All], 4, FALSE), VLOOKUP(RTATimings[[#This Row],[Vehicle No.]], VehLicense,2,FALSE))</f>
        <v>#N/A</v>
      </c>
      <c r="E3227" s="126"/>
      <c r="F3227" s="185" t="e">
        <f>VLOOKUP(RTATimings[[#This Row],[Route Code]], TrueRouteCodes[], 2, FALSE)</f>
        <v>#N/A</v>
      </c>
      <c r="H3227" s="194" t="str">
        <f>REPLACE(SUBSTITUTE(SUBSTITUTE(SUBSTITUTE(SUBSTITUTE(SUBSTITUTE(TRIM(RTATimings[[#This Row],[Dep Txt]]), ": ",":"), "a.m", "AM",1), "p.m", "PM"),"  AM"," AM"),"  PM", " PM"), 9,100,"")</f>
        <v/>
      </c>
      <c r="I3227" s="195" t="e">
        <f>TIMEVALUE(RTATimings[[#This Row],[Dep Tm Txt]])</f>
        <v>#VALUE!</v>
      </c>
      <c r="N32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28" spans="1:14" x14ac:dyDescent="0.35">
      <c r="A3228" s="113"/>
      <c r="B3228" s="119"/>
      <c r="C3228" s="119"/>
      <c r="D3228" s="185" t="e">
        <f>IF(ISBLANK(RTATimings[[#This Row],[Vehicle No.]]), VLOOKUP(RTATimings[[#This Row],[Rotation Group]], Table9[#All], 4, FALSE), VLOOKUP(RTATimings[[#This Row],[Vehicle No.]], VehLicense,2,FALSE))</f>
        <v>#N/A</v>
      </c>
      <c r="E3228" s="126"/>
      <c r="F3228" s="185" t="e">
        <f>VLOOKUP(RTATimings[[#This Row],[Route Code]], TrueRouteCodes[], 2, FALSE)</f>
        <v>#N/A</v>
      </c>
      <c r="H3228" s="194" t="str">
        <f>REPLACE(SUBSTITUTE(SUBSTITUTE(SUBSTITUTE(SUBSTITUTE(SUBSTITUTE(TRIM(RTATimings[[#This Row],[Dep Txt]]), ": ",":"), "a.m", "AM",1), "p.m", "PM"),"  AM"," AM"),"  PM", " PM"), 9,100,"")</f>
        <v/>
      </c>
      <c r="I3228" s="195" t="e">
        <f>TIMEVALUE(RTATimings[[#This Row],[Dep Tm Txt]])</f>
        <v>#VALUE!</v>
      </c>
      <c r="N32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29" spans="1:14" x14ac:dyDescent="0.35">
      <c r="A3229" s="113"/>
      <c r="B3229" s="119"/>
      <c r="C3229" s="119"/>
      <c r="D3229" s="185" t="e">
        <f>IF(ISBLANK(RTATimings[[#This Row],[Vehicle No.]]), VLOOKUP(RTATimings[[#This Row],[Rotation Group]], Table9[#All], 4, FALSE), VLOOKUP(RTATimings[[#This Row],[Vehicle No.]], VehLicense,2,FALSE))</f>
        <v>#N/A</v>
      </c>
      <c r="E3229" s="126"/>
      <c r="F3229" s="185" t="e">
        <f>VLOOKUP(RTATimings[[#This Row],[Route Code]], TrueRouteCodes[], 2, FALSE)</f>
        <v>#N/A</v>
      </c>
      <c r="H3229" s="194" t="str">
        <f>REPLACE(SUBSTITUTE(SUBSTITUTE(SUBSTITUTE(SUBSTITUTE(SUBSTITUTE(TRIM(RTATimings[[#This Row],[Dep Txt]]), ": ",":"), "a.m", "AM",1), "p.m", "PM"),"  AM"," AM"),"  PM", " PM"), 9,100,"")</f>
        <v/>
      </c>
      <c r="I3229" s="195" t="e">
        <f>TIMEVALUE(RTATimings[[#This Row],[Dep Tm Txt]])</f>
        <v>#VALUE!</v>
      </c>
      <c r="N32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30" spans="1:14" x14ac:dyDescent="0.35">
      <c r="A3230" s="113"/>
      <c r="B3230" s="119"/>
      <c r="C3230" s="119"/>
      <c r="D3230" s="185" t="e">
        <f>IF(ISBLANK(RTATimings[[#This Row],[Vehicle No.]]), VLOOKUP(RTATimings[[#This Row],[Rotation Group]], Table9[#All], 4, FALSE), VLOOKUP(RTATimings[[#This Row],[Vehicle No.]], VehLicense,2,FALSE))</f>
        <v>#N/A</v>
      </c>
      <c r="E3230" s="126"/>
      <c r="F3230" s="185" t="e">
        <f>VLOOKUP(RTATimings[[#This Row],[Route Code]], TrueRouteCodes[], 2, FALSE)</f>
        <v>#N/A</v>
      </c>
      <c r="H3230" s="194" t="str">
        <f>REPLACE(SUBSTITUTE(SUBSTITUTE(SUBSTITUTE(SUBSTITUTE(SUBSTITUTE(TRIM(RTATimings[[#This Row],[Dep Txt]]), ": ",":"), "a.m", "AM",1), "p.m", "PM"),"  AM"," AM"),"  PM", " PM"), 9,100,"")</f>
        <v/>
      </c>
      <c r="I3230" s="195" t="e">
        <f>TIMEVALUE(RTATimings[[#This Row],[Dep Tm Txt]])</f>
        <v>#VALUE!</v>
      </c>
      <c r="N32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31" spans="1:14" x14ac:dyDescent="0.35">
      <c r="A3231" s="113"/>
      <c r="B3231" s="119"/>
      <c r="C3231" s="119"/>
      <c r="D3231" s="185" t="e">
        <f>IF(ISBLANK(RTATimings[[#This Row],[Vehicle No.]]), VLOOKUP(RTATimings[[#This Row],[Rotation Group]], Table9[#All], 4, FALSE), VLOOKUP(RTATimings[[#This Row],[Vehicle No.]], VehLicense,2,FALSE))</f>
        <v>#N/A</v>
      </c>
      <c r="E3231" s="126"/>
      <c r="F3231" s="185" t="e">
        <f>VLOOKUP(RTATimings[[#This Row],[Route Code]], TrueRouteCodes[], 2, FALSE)</f>
        <v>#N/A</v>
      </c>
      <c r="H3231" s="194" t="str">
        <f>REPLACE(SUBSTITUTE(SUBSTITUTE(SUBSTITUTE(SUBSTITUTE(SUBSTITUTE(TRIM(RTATimings[[#This Row],[Dep Txt]]), ": ",":"), "a.m", "AM",1), "p.m", "PM"),"  AM"," AM"),"  PM", " PM"), 9,100,"")</f>
        <v/>
      </c>
      <c r="I3231" s="195" t="e">
        <f>TIMEVALUE(RTATimings[[#This Row],[Dep Tm Txt]])</f>
        <v>#VALUE!</v>
      </c>
      <c r="N32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32" spans="1:14" x14ac:dyDescent="0.35">
      <c r="A3232" s="113"/>
      <c r="B3232" s="119"/>
      <c r="C3232" s="119"/>
      <c r="D3232" s="185" t="e">
        <f>IF(ISBLANK(RTATimings[[#This Row],[Vehicle No.]]), VLOOKUP(RTATimings[[#This Row],[Rotation Group]], Table9[#All], 4, FALSE), VLOOKUP(RTATimings[[#This Row],[Vehicle No.]], VehLicense,2,FALSE))</f>
        <v>#N/A</v>
      </c>
      <c r="E3232" s="126"/>
      <c r="F3232" s="185" t="e">
        <f>VLOOKUP(RTATimings[[#This Row],[Route Code]], TrueRouteCodes[], 2, FALSE)</f>
        <v>#N/A</v>
      </c>
      <c r="H3232" s="194" t="str">
        <f>REPLACE(SUBSTITUTE(SUBSTITUTE(SUBSTITUTE(SUBSTITUTE(SUBSTITUTE(TRIM(RTATimings[[#This Row],[Dep Txt]]), ": ",":"), "a.m", "AM",1), "p.m", "PM"),"  AM"," AM"),"  PM", " PM"), 9,100,"")</f>
        <v/>
      </c>
      <c r="I3232" s="195" t="e">
        <f>TIMEVALUE(RTATimings[[#This Row],[Dep Tm Txt]])</f>
        <v>#VALUE!</v>
      </c>
      <c r="N32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33" spans="1:14" x14ac:dyDescent="0.35">
      <c r="A3233" s="113"/>
      <c r="B3233" s="119"/>
      <c r="C3233" s="119"/>
      <c r="D3233" s="185" t="e">
        <f>IF(ISBLANK(RTATimings[[#This Row],[Vehicle No.]]), VLOOKUP(RTATimings[[#This Row],[Rotation Group]], Table9[#All], 4, FALSE), VLOOKUP(RTATimings[[#This Row],[Vehicle No.]], VehLicense,2,FALSE))</f>
        <v>#N/A</v>
      </c>
      <c r="E3233" s="126"/>
      <c r="F3233" s="185" t="e">
        <f>VLOOKUP(RTATimings[[#This Row],[Route Code]], TrueRouteCodes[], 2, FALSE)</f>
        <v>#N/A</v>
      </c>
      <c r="H3233" s="194" t="str">
        <f>REPLACE(SUBSTITUTE(SUBSTITUTE(SUBSTITUTE(SUBSTITUTE(SUBSTITUTE(TRIM(RTATimings[[#This Row],[Dep Txt]]), ": ",":"), "a.m", "AM",1), "p.m", "PM"),"  AM"," AM"),"  PM", " PM"), 9,100,"")</f>
        <v/>
      </c>
      <c r="I3233" s="195" t="e">
        <f>TIMEVALUE(RTATimings[[#This Row],[Dep Tm Txt]])</f>
        <v>#VALUE!</v>
      </c>
      <c r="N32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34" spans="1:14" x14ac:dyDescent="0.35">
      <c r="A3234" s="113"/>
      <c r="B3234" s="119"/>
      <c r="C3234" s="119"/>
      <c r="D3234" s="185" t="e">
        <f>IF(ISBLANK(RTATimings[[#This Row],[Vehicle No.]]), VLOOKUP(RTATimings[[#This Row],[Rotation Group]], Table9[#All], 4, FALSE), VLOOKUP(RTATimings[[#This Row],[Vehicle No.]], VehLicense,2,FALSE))</f>
        <v>#N/A</v>
      </c>
      <c r="E3234" s="126"/>
      <c r="F3234" s="185" t="e">
        <f>VLOOKUP(RTATimings[[#This Row],[Route Code]], TrueRouteCodes[], 2, FALSE)</f>
        <v>#N/A</v>
      </c>
      <c r="H3234" s="194" t="str">
        <f>REPLACE(SUBSTITUTE(SUBSTITUTE(SUBSTITUTE(SUBSTITUTE(SUBSTITUTE(TRIM(RTATimings[[#This Row],[Dep Txt]]), ": ",":"), "a.m", "AM",1), "p.m", "PM"),"  AM"," AM"),"  PM", " PM"), 9,100,"")</f>
        <v/>
      </c>
      <c r="I3234" s="195" t="e">
        <f>TIMEVALUE(RTATimings[[#This Row],[Dep Tm Txt]])</f>
        <v>#VALUE!</v>
      </c>
      <c r="N32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35" spans="1:14" x14ac:dyDescent="0.35">
      <c r="A3235" s="113"/>
      <c r="B3235" s="119"/>
      <c r="C3235" s="119"/>
      <c r="D3235" s="185" t="e">
        <f>IF(ISBLANK(RTATimings[[#This Row],[Vehicle No.]]), VLOOKUP(RTATimings[[#This Row],[Rotation Group]], Table9[#All], 4, FALSE), VLOOKUP(RTATimings[[#This Row],[Vehicle No.]], VehLicense,2,FALSE))</f>
        <v>#N/A</v>
      </c>
      <c r="E3235" s="126"/>
      <c r="F3235" s="185" t="e">
        <f>VLOOKUP(RTATimings[[#This Row],[Route Code]], TrueRouteCodes[], 2, FALSE)</f>
        <v>#N/A</v>
      </c>
      <c r="H3235" s="194" t="str">
        <f>REPLACE(SUBSTITUTE(SUBSTITUTE(SUBSTITUTE(SUBSTITUTE(SUBSTITUTE(TRIM(RTATimings[[#This Row],[Dep Txt]]), ": ",":"), "a.m", "AM",1), "p.m", "PM"),"  AM"," AM"),"  PM", " PM"), 9,100,"")</f>
        <v/>
      </c>
      <c r="I3235" s="195" t="e">
        <f>TIMEVALUE(RTATimings[[#This Row],[Dep Tm Txt]])</f>
        <v>#VALUE!</v>
      </c>
      <c r="N32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36" spans="1:14" x14ac:dyDescent="0.35">
      <c r="A3236" s="113"/>
      <c r="B3236" s="119"/>
      <c r="C3236" s="119"/>
      <c r="D3236" s="185" t="e">
        <f>IF(ISBLANK(RTATimings[[#This Row],[Vehicle No.]]), VLOOKUP(RTATimings[[#This Row],[Rotation Group]], Table9[#All], 4, FALSE), VLOOKUP(RTATimings[[#This Row],[Vehicle No.]], VehLicense,2,FALSE))</f>
        <v>#N/A</v>
      </c>
      <c r="E3236" s="126"/>
      <c r="F3236" s="185" t="e">
        <f>VLOOKUP(RTATimings[[#This Row],[Route Code]], TrueRouteCodes[], 2, FALSE)</f>
        <v>#N/A</v>
      </c>
      <c r="H3236" s="194" t="str">
        <f>REPLACE(SUBSTITUTE(SUBSTITUTE(SUBSTITUTE(SUBSTITUTE(SUBSTITUTE(TRIM(RTATimings[[#This Row],[Dep Txt]]), ": ",":"), "a.m", "AM",1), "p.m", "PM"),"  AM"," AM"),"  PM", " PM"), 9,100,"")</f>
        <v/>
      </c>
      <c r="I3236" s="195" t="e">
        <f>TIMEVALUE(RTATimings[[#This Row],[Dep Tm Txt]])</f>
        <v>#VALUE!</v>
      </c>
      <c r="N32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37" spans="1:14" x14ac:dyDescent="0.35">
      <c r="A3237" s="113"/>
      <c r="B3237" s="119"/>
      <c r="C3237" s="119"/>
      <c r="D3237" s="185" t="e">
        <f>IF(ISBLANK(RTATimings[[#This Row],[Vehicle No.]]), VLOOKUP(RTATimings[[#This Row],[Rotation Group]], Table9[#All], 4, FALSE), VLOOKUP(RTATimings[[#This Row],[Vehicle No.]], VehLicense,2,FALSE))</f>
        <v>#N/A</v>
      </c>
      <c r="E3237" s="126"/>
      <c r="F3237" s="185" t="e">
        <f>VLOOKUP(RTATimings[[#This Row],[Route Code]], TrueRouteCodes[], 2, FALSE)</f>
        <v>#N/A</v>
      </c>
      <c r="H3237" s="194" t="str">
        <f>REPLACE(SUBSTITUTE(SUBSTITUTE(SUBSTITUTE(SUBSTITUTE(SUBSTITUTE(TRIM(RTATimings[[#This Row],[Dep Txt]]), ": ",":"), "a.m", "AM",1), "p.m", "PM"),"  AM"," AM"),"  PM", " PM"), 9,100,"")</f>
        <v/>
      </c>
      <c r="I3237" s="195" t="e">
        <f>TIMEVALUE(RTATimings[[#This Row],[Dep Tm Txt]])</f>
        <v>#VALUE!</v>
      </c>
      <c r="N32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38" spans="1:14" x14ac:dyDescent="0.35">
      <c r="A3238" s="113"/>
      <c r="B3238" s="119"/>
      <c r="C3238" s="119"/>
      <c r="D3238" s="185" t="e">
        <f>IF(ISBLANK(RTATimings[[#This Row],[Vehicle No.]]), VLOOKUP(RTATimings[[#This Row],[Rotation Group]], Table9[#All], 4, FALSE), VLOOKUP(RTATimings[[#This Row],[Vehicle No.]], VehLicense,2,FALSE))</f>
        <v>#N/A</v>
      </c>
      <c r="E3238" s="126"/>
      <c r="F3238" s="185" t="e">
        <f>VLOOKUP(RTATimings[[#This Row],[Route Code]], TrueRouteCodes[], 2, FALSE)</f>
        <v>#N/A</v>
      </c>
      <c r="H3238" s="194" t="str">
        <f>REPLACE(SUBSTITUTE(SUBSTITUTE(SUBSTITUTE(SUBSTITUTE(SUBSTITUTE(TRIM(RTATimings[[#This Row],[Dep Txt]]), ": ",":"), "a.m", "AM",1), "p.m", "PM"),"  AM"," AM"),"  PM", " PM"), 9,100,"")</f>
        <v/>
      </c>
      <c r="I3238" s="195" t="e">
        <f>TIMEVALUE(RTATimings[[#This Row],[Dep Tm Txt]])</f>
        <v>#VALUE!</v>
      </c>
      <c r="N32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39" spans="1:14" x14ac:dyDescent="0.35">
      <c r="A3239" s="113"/>
      <c r="B3239" s="119"/>
      <c r="C3239" s="119"/>
      <c r="D3239" s="185" t="e">
        <f>IF(ISBLANK(RTATimings[[#This Row],[Vehicle No.]]), VLOOKUP(RTATimings[[#This Row],[Rotation Group]], Table9[#All], 4, FALSE), VLOOKUP(RTATimings[[#This Row],[Vehicle No.]], VehLicense,2,FALSE))</f>
        <v>#N/A</v>
      </c>
      <c r="E3239" s="126"/>
      <c r="F3239" s="185" t="e">
        <f>VLOOKUP(RTATimings[[#This Row],[Route Code]], TrueRouteCodes[], 2, FALSE)</f>
        <v>#N/A</v>
      </c>
      <c r="H3239" s="194" t="str">
        <f>REPLACE(SUBSTITUTE(SUBSTITUTE(SUBSTITUTE(SUBSTITUTE(SUBSTITUTE(TRIM(RTATimings[[#This Row],[Dep Txt]]), ": ",":"), "a.m", "AM",1), "p.m", "PM"),"  AM"," AM"),"  PM", " PM"), 9,100,"")</f>
        <v/>
      </c>
      <c r="I3239" s="195" t="e">
        <f>TIMEVALUE(RTATimings[[#This Row],[Dep Tm Txt]])</f>
        <v>#VALUE!</v>
      </c>
      <c r="N32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40" spans="1:14" x14ac:dyDescent="0.35">
      <c r="A3240" s="113"/>
      <c r="B3240" s="119"/>
      <c r="C3240" s="119"/>
      <c r="D3240" s="185" t="e">
        <f>IF(ISBLANK(RTATimings[[#This Row],[Vehicle No.]]), VLOOKUP(RTATimings[[#This Row],[Rotation Group]], Table9[#All], 4, FALSE), VLOOKUP(RTATimings[[#This Row],[Vehicle No.]], VehLicense,2,FALSE))</f>
        <v>#N/A</v>
      </c>
      <c r="E3240" s="126"/>
      <c r="F3240" s="185" t="e">
        <f>VLOOKUP(RTATimings[[#This Row],[Route Code]], TrueRouteCodes[], 2, FALSE)</f>
        <v>#N/A</v>
      </c>
      <c r="H3240" s="194" t="str">
        <f>REPLACE(SUBSTITUTE(SUBSTITUTE(SUBSTITUTE(SUBSTITUTE(SUBSTITUTE(TRIM(RTATimings[[#This Row],[Dep Txt]]), ": ",":"), "a.m", "AM",1), "p.m", "PM"),"  AM"," AM"),"  PM", " PM"), 9,100,"")</f>
        <v/>
      </c>
      <c r="I3240" s="195" t="e">
        <f>TIMEVALUE(RTATimings[[#This Row],[Dep Tm Txt]])</f>
        <v>#VALUE!</v>
      </c>
      <c r="N32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41" spans="1:14" x14ac:dyDescent="0.35">
      <c r="A3241" s="113"/>
      <c r="B3241" s="119"/>
      <c r="C3241" s="119"/>
      <c r="D3241" s="185" t="e">
        <f>IF(ISBLANK(RTATimings[[#This Row],[Vehicle No.]]), VLOOKUP(RTATimings[[#This Row],[Rotation Group]], Table9[#All], 4, FALSE), VLOOKUP(RTATimings[[#This Row],[Vehicle No.]], VehLicense,2,FALSE))</f>
        <v>#N/A</v>
      </c>
      <c r="E3241" s="126"/>
      <c r="F3241" s="185" t="e">
        <f>VLOOKUP(RTATimings[[#This Row],[Route Code]], TrueRouteCodes[], 2, FALSE)</f>
        <v>#N/A</v>
      </c>
      <c r="H3241" s="194" t="str">
        <f>REPLACE(SUBSTITUTE(SUBSTITUTE(SUBSTITUTE(SUBSTITUTE(SUBSTITUTE(TRIM(RTATimings[[#This Row],[Dep Txt]]), ": ",":"), "a.m", "AM",1), "p.m", "PM"),"  AM"," AM"),"  PM", " PM"), 9,100,"")</f>
        <v/>
      </c>
      <c r="I3241" s="195" t="e">
        <f>TIMEVALUE(RTATimings[[#This Row],[Dep Tm Txt]])</f>
        <v>#VALUE!</v>
      </c>
      <c r="N32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42" spans="1:14" x14ac:dyDescent="0.35">
      <c r="A3242" s="113"/>
      <c r="B3242" s="119"/>
      <c r="C3242" s="119"/>
      <c r="D3242" s="185" t="e">
        <f>IF(ISBLANK(RTATimings[[#This Row],[Vehicle No.]]), VLOOKUP(RTATimings[[#This Row],[Rotation Group]], Table9[#All], 4, FALSE), VLOOKUP(RTATimings[[#This Row],[Vehicle No.]], VehLicense,2,FALSE))</f>
        <v>#N/A</v>
      </c>
      <c r="E3242" s="126"/>
      <c r="F3242" s="185" t="e">
        <f>VLOOKUP(RTATimings[[#This Row],[Route Code]], TrueRouteCodes[], 2, FALSE)</f>
        <v>#N/A</v>
      </c>
      <c r="H3242" s="194" t="str">
        <f>REPLACE(SUBSTITUTE(SUBSTITUTE(SUBSTITUTE(SUBSTITUTE(SUBSTITUTE(TRIM(RTATimings[[#This Row],[Dep Txt]]), ": ",":"), "a.m", "AM",1), "p.m", "PM"),"  AM"," AM"),"  PM", " PM"), 9,100,"")</f>
        <v/>
      </c>
      <c r="I3242" s="195" t="e">
        <f>TIMEVALUE(RTATimings[[#This Row],[Dep Tm Txt]])</f>
        <v>#VALUE!</v>
      </c>
      <c r="N32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43" spans="1:14" x14ac:dyDescent="0.35">
      <c r="A3243" s="113"/>
      <c r="B3243" s="119"/>
      <c r="C3243" s="119"/>
      <c r="D3243" s="185" t="e">
        <f>IF(ISBLANK(RTATimings[[#This Row],[Vehicle No.]]), VLOOKUP(RTATimings[[#This Row],[Rotation Group]], Table9[#All], 4, FALSE), VLOOKUP(RTATimings[[#This Row],[Vehicle No.]], VehLicense,2,FALSE))</f>
        <v>#N/A</v>
      </c>
      <c r="E3243" s="126"/>
      <c r="F3243" s="185" t="e">
        <f>VLOOKUP(RTATimings[[#This Row],[Route Code]], TrueRouteCodes[], 2, FALSE)</f>
        <v>#N/A</v>
      </c>
      <c r="H3243" s="194" t="str">
        <f>REPLACE(SUBSTITUTE(SUBSTITUTE(SUBSTITUTE(SUBSTITUTE(SUBSTITUTE(TRIM(RTATimings[[#This Row],[Dep Txt]]), ": ",":"), "a.m", "AM",1), "p.m", "PM"),"  AM"," AM"),"  PM", " PM"), 9,100,"")</f>
        <v/>
      </c>
      <c r="I3243" s="195" t="e">
        <f>TIMEVALUE(RTATimings[[#This Row],[Dep Tm Txt]])</f>
        <v>#VALUE!</v>
      </c>
      <c r="N32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44" spans="1:14" x14ac:dyDescent="0.35">
      <c r="A3244" s="113"/>
      <c r="B3244" s="119"/>
      <c r="C3244" s="119"/>
      <c r="D3244" s="185" t="e">
        <f>IF(ISBLANK(RTATimings[[#This Row],[Vehicle No.]]), VLOOKUP(RTATimings[[#This Row],[Rotation Group]], Table9[#All], 4, FALSE), VLOOKUP(RTATimings[[#This Row],[Vehicle No.]], VehLicense,2,FALSE))</f>
        <v>#N/A</v>
      </c>
      <c r="E3244" s="126"/>
      <c r="F3244" s="185" t="e">
        <f>VLOOKUP(RTATimings[[#This Row],[Route Code]], TrueRouteCodes[], 2, FALSE)</f>
        <v>#N/A</v>
      </c>
      <c r="H3244" s="194" t="str">
        <f>REPLACE(SUBSTITUTE(SUBSTITUTE(SUBSTITUTE(SUBSTITUTE(SUBSTITUTE(TRIM(RTATimings[[#This Row],[Dep Txt]]), ": ",":"), "a.m", "AM",1), "p.m", "PM"),"  AM"," AM"),"  PM", " PM"), 9,100,"")</f>
        <v/>
      </c>
      <c r="I3244" s="195" t="e">
        <f>TIMEVALUE(RTATimings[[#This Row],[Dep Tm Txt]])</f>
        <v>#VALUE!</v>
      </c>
      <c r="N32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45" spans="1:14" x14ac:dyDescent="0.35">
      <c r="A3245" s="113"/>
      <c r="B3245" s="119"/>
      <c r="C3245" s="119"/>
      <c r="D3245" s="185" t="e">
        <f>IF(ISBLANK(RTATimings[[#This Row],[Vehicle No.]]), VLOOKUP(RTATimings[[#This Row],[Rotation Group]], Table9[#All], 4, FALSE), VLOOKUP(RTATimings[[#This Row],[Vehicle No.]], VehLicense,2,FALSE))</f>
        <v>#N/A</v>
      </c>
      <c r="E3245" s="126"/>
      <c r="F3245" s="185" t="e">
        <f>VLOOKUP(RTATimings[[#This Row],[Route Code]], TrueRouteCodes[], 2, FALSE)</f>
        <v>#N/A</v>
      </c>
      <c r="H3245" s="194" t="str">
        <f>REPLACE(SUBSTITUTE(SUBSTITUTE(SUBSTITUTE(SUBSTITUTE(SUBSTITUTE(TRIM(RTATimings[[#This Row],[Dep Txt]]), ": ",":"), "a.m", "AM",1), "p.m", "PM"),"  AM"," AM"),"  PM", " PM"), 9,100,"")</f>
        <v/>
      </c>
      <c r="I3245" s="195" t="e">
        <f>TIMEVALUE(RTATimings[[#This Row],[Dep Tm Txt]])</f>
        <v>#VALUE!</v>
      </c>
      <c r="N32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46" spans="1:14" x14ac:dyDescent="0.35">
      <c r="A3246" s="113"/>
      <c r="B3246" s="119"/>
      <c r="C3246" s="119"/>
      <c r="D3246" s="185" t="e">
        <f>IF(ISBLANK(RTATimings[[#This Row],[Vehicle No.]]), VLOOKUP(RTATimings[[#This Row],[Rotation Group]], Table9[#All], 4, FALSE), VLOOKUP(RTATimings[[#This Row],[Vehicle No.]], VehLicense,2,FALSE))</f>
        <v>#N/A</v>
      </c>
      <c r="E3246" s="126"/>
      <c r="F3246" s="185" t="e">
        <f>VLOOKUP(RTATimings[[#This Row],[Route Code]], TrueRouteCodes[], 2, FALSE)</f>
        <v>#N/A</v>
      </c>
      <c r="H3246" s="194" t="str">
        <f>REPLACE(SUBSTITUTE(SUBSTITUTE(SUBSTITUTE(SUBSTITUTE(SUBSTITUTE(TRIM(RTATimings[[#This Row],[Dep Txt]]), ": ",":"), "a.m", "AM",1), "p.m", "PM"),"  AM"," AM"),"  PM", " PM"), 9,100,"")</f>
        <v/>
      </c>
      <c r="I3246" s="195" t="e">
        <f>TIMEVALUE(RTATimings[[#This Row],[Dep Tm Txt]])</f>
        <v>#VALUE!</v>
      </c>
      <c r="N32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47" spans="1:14" x14ac:dyDescent="0.35">
      <c r="A3247" s="113"/>
      <c r="B3247" s="119"/>
      <c r="C3247" s="119"/>
      <c r="D3247" s="185" t="e">
        <f>IF(ISBLANK(RTATimings[[#This Row],[Vehicle No.]]), VLOOKUP(RTATimings[[#This Row],[Rotation Group]], Table9[#All], 4, FALSE), VLOOKUP(RTATimings[[#This Row],[Vehicle No.]], VehLicense,2,FALSE))</f>
        <v>#N/A</v>
      </c>
      <c r="E3247" s="126"/>
      <c r="F3247" s="185" t="e">
        <f>VLOOKUP(RTATimings[[#This Row],[Route Code]], TrueRouteCodes[], 2, FALSE)</f>
        <v>#N/A</v>
      </c>
      <c r="H3247" s="194" t="str">
        <f>REPLACE(SUBSTITUTE(SUBSTITUTE(SUBSTITUTE(SUBSTITUTE(SUBSTITUTE(TRIM(RTATimings[[#This Row],[Dep Txt]]), ": ",":"), "a.m", "AM",1), "p.m", "PM"),"  AM"," AM"),"  PM", " PM"), 9,100,"")</f>
        <v/>
      </c>
      <c r="I3247" s="195" t="e">
        <f>TIMEVALUE(RTATimings[[#This Row],[Dep Tm Txt]])</f>
        <v>#VALUE!</v>
      </c>
      <c r="N32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48" spans="1:14" x14ac:dyDescent="0.35">
      <c r="A3248" s="113"/>
      <c r="B3248" s="119"/>
      <c r="C3248" s="119"/>
      <c r="D3248" s="185" t="e">
        <f>IF(ISBLANK(RTATimings[[#This Row],[Vehicle No.]]), VLOOKUP(RTATimings[[#This Row],[Rotation Group]], Table9[#All], 4, FALSE), VLOOKUP(RTATimings[[#This Row],[Vehicle No.]], VehLicense,2,FALSE))</f>
        <v>#N/A</v>
      </c>
      <c r="E3248" s="126"/>
      <c r="F3248" s="185" t="e">
        <f>VLOOKUP(RTATimings[[#This Row],[Route Code]], TrueRouteCodes[], 2, FALSE)</f>
        <v>#N/A</v>
      </c>
      <c r="H3248" s="194" t="str">
        <f>REPLACE(SUBSTITUTE(SUBSTITUTE(SUBSTITUTE(SUBSTITUTE(SUBSTITUTE(TRIM(RTATimings[[#This Row],[Dep Txt]]), ": ",":"), "a.m", "AM",1), "p.m", "PM"),"  AM"," AM"),"  PM", " PM"), 9,100,"")</f>
        <v/>
      </c>
      <c r="I3248" s="195" t="e">
        <f>TIMEVALUE(RTATimings[[#This Row],[Dep Tm Txt]])</f>
        <v>#VALUE!</v>
      </c>
      <c r="N32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49" spans="1:14" x14ac:dyDescent="0.35">
      <c r="A3249" s="113"/>
      <c r="B3249" s="119"/>
      <c r="C3249" s="119"/>
      <c r="D3249" s="185" t="e">
        <f>IF(ISBLANK(RTATimings[[#This Row],[Vehicle No.]]), VLOOKUP(RTATimings[[#This Row],[Rotation Group]], Table9[#All], 4, FALSE), VLOOKUP(RTATimings[[#This Row],[Vehicle No.]], VehLicense,2,FALSE))</f>
        <v>#N/A</v>
      </c>
      <c r="E3249" s="126"/>
      <c r="F3249" s="185" t="e">
        <f>VLOOKUP(RTATimings[[#This Row],[Route Code]], TrueRouteCodes[], 2, FALSE)</f>
        <v>#N/A</v>
      </c>
      <c r="H3249" s="194" t="str">
        <f>REPLACE(SUBSTITUTE(SUBSTITUTE(SUBSTITUTE(SUBSTITUTE(SUBSTITUTE(TRIM(RTATimings[[#This Row],[Dep Txt]]), ": ",":"), "a.m", "AM",1), "p.m", "PM"),"  AM"," AM"),"  PM", " PM"), 9,100,"")</f>
        <v/>
      </c>
      <c r="I3249" s="195" t="e">
        <f>TIMEVALUE(RTATimings[[#This Row],[Dep Tm Txt]])</f>
        <v>#VALUE!</v>
      </c>
      <c r="N32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50" spans="1:14" x14ac:dyDescent="0.35">
      <c r="A3250" s="113"/>
      <c r="B3250" s="119"/>
      <c r="C3250" s="119"/>
      <c r="D3250" s="185" t="e">
        <f>IF(ISBLANK(RTATimings[[#This Row],[Vehicle No.]]), VLOOKUP(RTATimings[[#This Row],[Rotation Group]], Table9[#All], 4, FALSE), VLOOKUP(RTATimings[[#This Row],[Vehicle No.]], VehLicense,2,FALSE))</f>
        <v>#N/A</v>
      </c>
      <c r="E3250" s="126"/>
      <c r="F3250" s="185" t="e">
        <f>VLOOKUP(RTATimings[[#This Row],[Route Code]], TrueRouteCodes[], 2, FALSE)</f>
        <v>#N/A</v>
      </c>
      <c r="H3250" s="194" t="str">
        <f>REPLACE(SUBSTITUTE(SUBSTITUTE(SUBSTITUTE(SUBSTITUTE(SUBSTITUTE(TRIM(RTATimings[[#This Row],[Dep Txt]]), ": ",":"), "a.m", "AM",1), "p.m", "PM"),"  AM"," AM"),"  PM", " PM"), 9,100,"")</f>
        <v/>
      </c>
      <c r="I3250" s="195" t="e">
        <f>TIMEVALUE(RTATimings[[#This Row],[Dep Tm Txt]])</f>
        <v>#VALUE!</v>
      </c>
      <c r="N32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51" spans="1:14" x14ac:dyDescent="0.35">
      <c r="A3251" s="113"/>
      <c r="B3251" s="119"/>
      <c r="C3251" s="119"/>
      <c r="D3251" s="185" t="e">
        <f>IF(ISBLANK(RTATimings[[#This Row],[Vehicle No.]]), VLOOKUP(RTATimings[[#This Row],[Rotation Group]], Table9[#All], 4, FALSE), VLOOKUP(RTATimings[[#This Row],[Vehicle No.]], VehLicense,2,FALSE))</f>
        <v>#N/A</v>
      </c>
      <c r="E3251" s="126"/>
      <c r="F3251" s="185" t="e">
        <f>VLOOKUP(RTATimings[[#This Row],[Route Code]], TrueRouteCodes[], 2, FALSE)</f>
        <v>#N/A</v>
      </c>
      <c r="H3251" s="194" t="str">
        <f>REPLACE(SUBSTITUTE(SUBSTITUTE(SUBSTITUTE(SUBSTITUTE(SUBSTITUTE(TRIM(RTATimings[[#This Row],[Dep Txt]]), ": ",":"), "a.m", "AM",1), "p.m", "PM"),"  AM"," AM"),"  PM", " PM"), 9,100,"")</f>
        <v/>
      </c>
      <c r="I3251" s="195" t="e">
        <f>TIMEVALUE(RTATimings[[#This Row],[Dep Tm Txt]])</f>
        <v>#VALUE!</v>
      </c>
      <c r="N32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52" spans="1:14" x14ac:dyDescent="0.35">
      <c r="A3252" s="113"/>
      <c r="B3252" s="119"/>
      <c r="C3252" s="119"/>
      <c r="D3252" s="185" t="e">
        <f>IF(ISBLANK(RTATimings[[#This Row],[Vehicle No.]]), VLOOKUP(RTATimings[[#This Row],[Rotation Group]], Table9[#All], 4, FALSE), VLOOKUP(RTATimings[[#This Row],[Vehicle No.]], VehLicense,2,FALSE))</f>
        <v>#N/A</v>
      </c>
      <c r="E3252" s="126"/>
      <c r="F3252" s="185" t="e">
        <f>VLOOKUP(RTATimings[[#This Row],[Route Code]], TrueRouteCodes[], 2, FALSE)</f>
        <v>#N/A</v>
      </c>
      <c r="H3252" s="194" t="str">
        <f>REPLACE(SUBSTITUTE(SUBSTITUTE(SUBSTITUTE(SUBSTITUTE(SUBSTITUTE(TRIM(RTATimings[[#This Row],[Dep Txt]]), ": ",":"), "a.m", "AM",1), "p.m", "PM"),"  AM"," AM"),"  PM", " PM"), 9,100,"")</f>
        <v/>
      </c>
      <c r="I3252" s="195" t="e">
        <f>TIMEVALUE(RTATimings[[#This Row],[Dep Tm Txt]])</f>
        <v>#VALUE!</v>
      </c>
      <c r="N32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53" spans="1:14" x14ac:dyDescent="0.35">
      <c r="A3253" s="113"/>
      <c r="B3253" s="119"/>
      <c r="C3253" s="119"/>
      <c r="D3253" s="185" t="e">
        <f>IF(ISBLANK(RTATimings[[#This Row],[Vehicle No.]]), VLOOKUP(RTATimings[[#This Row],[Rotation Group]], Table9[#All], 4, FALSE), VLOOKUP(RTATimings[[#This Row],[Vehicle No.]], VehLicense,2,FALSE))</f>
        <v>#N/A</v>
      </c>
      <c r="E3253" s="126"/>
      <c r="F3253" s="185" t="e">
        <f>VLOOKUP(RTATimings[[#This Row],[Route Code]], TrueRouteCodes[], 2, FALSE)</f>
        <v>#N/A</v>
      </c>
      <c r="H3253" s="194" t="str">
        <f>REPLACE(SUBSTITUTE(SUBSTITUTE(SUBSTITUTE(SUBSTITUTE(SUBSTITUTE(TRIM(RTATimings[[#This Row],[Dep Txt]]), ": ",":"), "a.m", "AM",1), "p.m", "PM"),"  AM"," AM"),"  PM", " PM"), 9,100,"")</f>
        <v/>
      </c>
      <c r="I3253" s="195" t="e">
        <f>TIMEVALUE(RTATimings[[#This Row],[Dep Tm Txt]])</f>
        <v>#VALUE!</v>
      </c>
      <c r="N32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54" spans="1:14" x14ac:dyDescent="0.35">
      <c r="A3254" s="113"/>
      <c r="B3254" s="119"/>
      <c r="C3254" s="119"/>
      <c r="D3254" s="185" t="e">
        <f>IF(ISBLANK(RTATimings[[#This Row],[Vehicle No.]]), VLOOKUP(RTATimings[[#This Row],[Rotation Group]], Table9[#All], 4, FALSE), VLOOKUP(RTATimings[[#This Row],[Vehicle No.]], VehLicense,2,FALSE))</f>
        <v>#N/A</v>
      </c>
      <c r="E3254" s="126"/>
      <c r="F3254" s="185" t="e">
        <f>VLOOKUP(RTATimings[[#This Row],[Route Code]], TrueRouteCodes[], 2, FALSE)</f>
        <v>#N/A</v>
      </c>
      <c r="H3254" s="194" t="str">
        <f>REPLACE(SUBSTITUTE(SUBSTITUTE(SUBSTITUTE(SUBSTITUTE(SUBSTITUTE(TRIM(RTATimings[[#This Row],[Dep Txt]]), ": ",":"), "a.m", "AM",1), "p.m", "PM"),"  AM"," AM"),"  PM", " PM"), 9,100,"")</f>
        <v/>
      </c>
      <c r="I3254" s="195" t="e">
        <f>TIMEVALUE(RTATimings[[#This Row],[Dep Tm Txt]])</f>
        <v>#VALUE!</v>
      </c>
      <c r="N32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55" spans="1:14" x14ac:dyDescent="0.35">
      <c r="A3255" s="113"/>
      <c r="B3255" s="119"/>
      <c r="C3255" s="119"/>
      <c r="D3255" s="185" t="e">
        <f>IF(ISBLANK(RTATimings[[#This Row],[Vehicle No.]]), VLOOKUP(RTATimings[[#This Row],[Rotation Group]], Table9[#All], 4, FALSE), VLOOKUP(RTATimings[[#This Row],[Vehicle No.]], VehLicense,2,FALSE))</f>
        <v>#N/A</v>
      </c>
      <c r="E3255" s="126"/>
      <c r="F3255" s="185" t="e">
        <f>VLOOKUP(RTATimings[[#This Row],[Route Code]], TrueRouteCodes[], 2, FALSE)</f>
        <v>#N/A</v>
      </c>
      <c r="H3255" s="194" t="str">
        <f>REPLACE(SUBSTITUTE(SUBSTITUTE(SUBSTITUTE(SUBSTITUTE(SUBSTITUTE(TRIM(RTATimings[[#This Row],[Dep Txt]]), ": ",":"), "a.m", "AM",1), "p.m", "PM"),"  AM"," AM"),"  PM", " PM"), 9,100,"")</f>
        <v/>
      </c>
      <c r="I3255" s="195" t="e">
        <f>TIMEVALUE(RTATimings[[#This Row],[Dep Tm Txt]])</f>
        <v>#VALUE!</v>
      </c>
      <c r="N32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56" spans="1:14" x14ac:dyDescent="0.35">
      <c r="A3256" s="113"/>
      <c r="B3256" s="119"/>
      <c r="C3256" s="119"/>
      <c r="D3256" s="185" t="e">
        <f>IF(ISBLANK(RTATimings[[#This Row],[Vehicle No.]]), VLOOKUP(RTATimings[[#This Row],[Rotation Group]], Table9[#All], 4, FALSE), VLOOKUP(RTATimings[[#This Row],[Vehicle No.]], VehLicense,2,FALSE))</f>
        <v>#N/A</v>
      </c>
      <c r="E3256" s="126"/>
      <c r="F3256" s="185" t="e">
        <f>VLOOKUP(RTATimings[[#This Row],[Route Code]], TrueRouteCodes[], 2, FALSE)</f>
        <v>#N/A</v>
      </c>
      <c r="H3256" s="194" t="str">
        <f>REPLACE(SUBSTITUTE(SUBSTITUTE(SUBSTITUTE(SUBSTITUTE(SUBSTITUTE(TRIM(RTATimings[[#This Row],[Dep Txt]]), ": ",":"), "a.m", "AM",1), "p.m", "PM"),"  AM"," AM"),"  PM", " PM"), 9,100,"")</f>
        <v/>
      </c>
      <c r="I3256" s="195" t="e">
        <f>TIMEVALUE(RTATimings[[#This Row],[Dep Tm Txt]])</f>
        <v>#VALUE!</v>
      </c>
      <c r="N32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57" spans="1:14" x14ac:dyDescent="0.35">
      <c r="A3257" s="113"/>
      <c r="B3257" s="119"/>
      <c r="C3257" s="119"/>
      <c r="D3257" s="185" t="e">
        <f>IF(ISBLANK(RTATimings[[#This Row],[Vehicle No.]]), VLOOKUP(RTATimings[[#This Row],[Rotation Group]], Table9[#All], 4, FALSE), VLOOKUP(RTATimings[[#This Row],[Vehicle No.]], VehLicense,2,FALSE))</f>
        <v>#N/A</v>
      </c>
      <c r="E3257" s="126"/>
      <c r="F3257" s="185" t="e">
        <f>VLOOKUP(RTATimings[[#This Row],[Route Code]], TrueRouteCodes[], 2, FALSE)</f>
        <v>#N/A</v>
      </c>
      <c r="H3257" s="194" t="str">
        <f>REPLACE(SUBSTITUTE(SUBSTITUTE(SUBSTITUTE(SUBSTITUTE(SUBSTITUTE(TRIM(RTATimings[[#This Row],[Dep Txt]]), ": ",":"), "a.m", "AM",1), "p.m", "PM"),"  AM"," AM"),"  PM", " PM"), 9,100,"")</f>
        <v/>
      </c>
      <c r="I3257" s="195" t="e">
        <f>TIMEVALUE(RTATimings[[#This Row],[Dep Tm Txt]])</f>
        <v>#VALUE!</v>
      </c>
      <c r="N32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58" spans="1:14" x14ac:dyDescent="0.35">
      <c r="A3258" s="113"/>
      <c r="B3258" s="119"/>
      <c r="C3258" s="119"/>
      <c r="D3258" s="185" t="e">
        <f>IF(ISBLANK(RTATimings[[#This Row],[Vehicle No.]]), VLOOKUP(RTATimings[[#This Row],[Rotation Group]], Table9[#All], 4, FALSE), VLOOKUP(RTATimings[[#This Row],[Vehicle No.]], VehLicense,2,FALSE))</f>
        <v>#N/A</v>
      </c>
      <c r="E3258" s="126"/>
      <c r="F3258" s="185" t="e">
        <f>VLOOKUP(RTATimings[[#This Row],[Route Code]], TrueRouteCodes[], 2, FALSE)</f>
        <v>#N/A</v>
      </c>
      <c r="H3258" s="194" t="str">
        <f>REPLACE(SUBSTITUTE(SUBSTITUTE(SUBSTITUTE(SUBSTITUTE(SUBSTITUTE(TRIM(RTATimings[[#This Row],[Dep Txt]]), ": ",":"), "a.m", "AM",1), "p.m", "PM"),"  AM"," AM"),"  PM", " PM"), 9,100,"")</f>
        <v/>
      </c>
      <c r="I3258" s="195" t="e">
        <f>TIMEVALUE(RTATimings[[#This Row],[Dep Tm Txt]])</f>
        <v>#VALUE!</v>
      </c>
      <c r="N32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59" spans="1:14" x14ac:dyDescent="0.35">
      <c r="A3259" s="113"/>
      <c r="B3259" s="119"/>
      <c r="C3259" s="119"/>
      <c r="D3259" s="185" t="e">
        <f>IF(ISBLANK(RTATimings[[#This Row],[Vehicle No.]]), VLOOKUP(RTATimings[[#This Row],[Rotation Group]], Table9[#All], 4, FALSE), VLOOKUP(RTATimings[[#This Row],[Vehicle No.]], VehLicense,2,FALSE))</f>
        <v>#N/A</v>
      </c>
      <c r="E3259" s="126"/>
      <c r="F3259" s="185" t="e">
        <f>VLOOKUP(RTATimings[[#This Row],[Route Code]], TrueRouteCodes[], 2, FALSE)</f>
        <v>#N/A</v>
      </c>
      <c r="H3259" s="194" t="str">
        <f>REPLACE(SUBSTITUTE(SUBSTITUTE(SUBSTITUTE(SUBSTITUTE(SUBSTITUTE(TRIM(RTATimings[[#This Row],[Dep Txt]]), ": ",":"), "a.m", "AM",1), "p.m", "PM"),"  AM"," AM"),"  PM", " PM"), 9,100,"")</f>
        <v/>
      </c>
      <c r="I3259" s="195" t="e">
        <f>TIMEVALUE(RTATimings[[#This Row],[Dep Tm Txt]])</f>
        <v>#VALUE!</v>
      </c>
      <c r="N32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60" spans="1:14" x14ac:dyDescent="0.35">
      <c r="A3260" s="113"/>
      <c r="B3260" s="119"/>
      <c r="C3260" s="119"/>
      <c r="D3260" s="185" t="e">
        <f>IF(ISBLANK(RTATimings[[#This Row],[Vehicle No.]]), VLOOKUP(RTATimings[[#This Row],[Rotation Group]], Table9[#All], 4, FALSE), VLOOKUP(RTATimings[[#This Row],[Vehicle No.]], VehLicense,2,FALSE))</f>
        <v>#N/A</v>
      </c>
      <c r="E3260" s="126"/>
      <c r="F3260" s="185" t="e">
        <f>VLOOKUP(RTATimings[[#This Row],[Route Code]], TrueRouteCodes[], 2, FALSE)</f>
        <v>#N/A</v>
      </c>
      <c r="H3260" s="194" t="str">
        <f>REPLACE(SUBSTITUTE(SUBSTITUTE(SUBSTITUTE(SUBSTITUTE(SUBSTITUTE(TRIM(RTATimings[[#This Row],[Dep Txt]]), ": ",":"), "a.m", "AM",1), "p.m", "PM"),"  AM"," AM"),"  PM", " PM"), 9,100,"")</f>
        <v/>
      </c>
      <c r="I3260" s="195" t="e">
        <f>TIMEVALUE(RTATimings[[#This Row],[Dep Tm Txt]])</f>
        <v>#VALUE!</v>
      </c>
      <c r="N32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61" spans="1:14" x14ac:dyDescent="0.35">
      <c r="A3261" s="113"/>
      <c r="B3261" s="119"/>
      <c r="C3261" s="119"/>
      <c r="D3261" s="185" t="e">
        <f>IF(ISBLANK(RTATimings[[#This Row],[Vehicle No.]]), VLOOKUP(RTATimings[[#This Row],[Rotation Group]], Table9[#All], 4, FALSE), VLOOKUP(RTATimings[[#This Row],[Vehicle No.]], VehLicense,2,FALSE))</f>
        <v>#N/A</v>
      </c>
      <c r="E3261" s="126"/>
      <c r="F3261" s="185" t="e">
        <f>VLOOKUP(RTATimings[[#This Row],[Route Code]], TrueRouteCodes[], 2, FALSE)</f>
        <v>#N/A</v>
      </c>
      <c r="H3261" s="194" t="str">
        <f>REPLACE(SUBSTITUTE(SUBSTITUTE(SUBSTITUTE(SUBSTITUTE(SUBSTITUTE(TRIM(RTATimings[[#This Row],[Dep Txt]]), ": ",":"), "a.m", "AM",1), "p.m", "PM"),"  AM"," AM"),"  PM", " PM"), 9,100,"")</f>
        <v/>
      </c>
      <c r="I3261" s="195" t="e">
        <f>TIMEVALUE(RTATimings[[#This Row],[Dep Tm Txt]])</f>
        <v>#VALUE!</v>
      </c>
      <c r="N32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62" spans="1:14" x14ac:dyDescent="0.35">
      <c r="A3262" s="113"/>
      <c r="B3262" s="119"/>
      <c r="C3262" s="119"/>
      <c r="D3262" s="185" t="e">
        <f>IF(ISBLANK(RTATimings[[#This Row],[Vehicle No.]]), VLOOKUP(RTATimings[[#This Row],[Rotation Group]], Table9[#All], 4, FALSE), VLOOKUP(RTATimings[[#This Row],[Vehicle No.]], VehLicense,2,FALSE))</f>
        <v>#N/A</v>
      </c>
      <c r="E3262" s="126"/>
      <c r="F3262" s="185" t="e">
        <f>VLOOKUP(RTATimings[[#This Row],[Route Code]], TrueRouteCodes[], 2, FALSE)</f>
        <v>#N/A</v>
      </c>
      <c r="H3262" s="194" t="str">
        <f>REPLACE(SUBSTITUTE(SUBSTITUTE(SUBSTITUTE(SUBSTITUTE(SUBSTITUTE(TRIM(RTATimings[[#This Row],[Dep Txt]]), ": ",":"), "a.m", "AM",1), "p.m", "PM"),"  AM"," AM"),"  PM", " PM"), 9,100,"")</f>
        <v/>
      </c>
      <c r="I3262" s="195" t="e">
        <f>TIMEVALUE(RTATimings[[#This Row],[Dep Tm Txt]])</f>
        <v>#VALUE!</v>
      </c>
      <c r="N32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63" spans="1:14" x14ac:dyDescent="0.35">
      <c r="A3263" s="113"/>
      <c r="B3263" s="119"/>
      <c r="C3263" s="119"/>
      <c r="D3263" s="185" t="e">
        <f>IF(ISBLANK(RTATimings[[#This Row],[Vehicle No.]]), VLOOKUP(RTATimings[[#This Row],[Rotation Group]], Table9[#All], 4, FALSE), VLOOKUP(RTATimings[[#This Row],[Vehicle No.]], VehLicense,2,FALSE))</f>
        <v>#N/A</v>
      </c>
      <c r="E3263" s="126"/>
      <c r="F3263" s="185" t="e">
        <f>VLOOKUP(RTATimings[[#This Row],[Route Code]], TrueRouteCodes[], 2, FALSE)</f>
        <v>#N/A</v>
      </c>
      <c r="H3263" s="194" t="str">
        <f>REPLACE(SUBSTITUTE(SUBSTITUTE(SUBSTITUTE(SUBSTITUTE(SUBSTITUTE(TRIM(RTATimings[[#This Row],[Dep Txt]]), ": ",":"), "a.m", "AM",1), "p.m", "PM"),"  AM"," AM"),"  PM", " PM"), 9,100,"")</f>
        <v/>
      </c>
      <c r="I3263" s="195" t="e">
        <f>TIMEVALUE(RTATimings[[#This Row],[Dep Tm Txt]])</f>
        <v>#VALUE!</v>
      </c>
      <c r="N32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64" spans="1:14" x14ac:dyDescent="0.35">
      <c r="A3264" s="113"/>
      <c r="B3264" s="119"/>
      <c r="C3264" s="119"/>
      <c r="D3264" s="185" t="e">
        <f>IF(ISBLANK(RTATimings[[#This Row],[Vehicle No.]]), VLOOKUP(RTATimings[[#This Row],[Rotation Group]], Table9[#All], 4, FALSE), VLOOKUP(RTATimings[[#This Row],[Vehicle No.]], VehLicense,2,FALSE))</f>
        <v>#N/A</v>
      </c>
      <c r="E3264" s="126"/>
      <c r="F3264" s="185" t="e">
        <f>VLOOKUP(RTATimings[[#This Row],[Route Code]], TrueRouteCodes[], 2, FALSE)</f>
        <v>#N/A</v>
      </c>
      <c r="H3264" s="194" t="str">
        <f>REPLACE(SUBSTITUTE(SUBSTITUTE(SUBSTITUTE(SUBSTITUTE(SUBSTITUTE(TRIM(RTATimings[[#This Row],[Dep Txt]]), ": ",":"), "a.m", "AM",1), "p.m", "PM"),"  AM"," AM"),"  PM", " PM"), 9,100,"")</f>
        <v/>
      </c>
      <c r="I3264" s="195" t="e">
        <f>TIMEVALUE(RTATimings[[#This Row],[Dep Tm Txt]])</f>
        <v>#VALUE!</v>
      </c>
      <c r="N32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65" spans="1:14" x14ac:dyDescent="0.35">
      <c r="A3265" s="113"/>
      <c r="B3265" s="119"/>
      <c r="C3265" s="119"/>
      <c r="D3265" s="185" t="e">
        <f>IF(ISBLANK(RTATimings[[#This Row],[Vehicle No.]]), VLOOKUP(RTATimings[[#This Row],[Rotation Group]], Table9[#All], 4, FALSE), VLOOKUP(RTATimings[[#This Row],[Vehicle No.]], VehLicense,2,FALSE))</f>
        <v>#N/A</v>
      </c>
      <c r="E3265" s="126"/>
      <c r="F3265" s="185" t="e">
        <f>VLOOKUP(RTATimings[[#This Row],[Route Code]], TrueRouteCodes[], 2, FALSE)</f>
        <v>#N/A</v>
      </c>
      <c r="H3265" s="194" t="str">
        <f>REPLACE(SUBSTITUTE(SUBSTITUTE(SUBSTITUTE(SUBSTITUTE(SUBSTITUTE(TRIM(RTATimings[[#This Row],[Dep Txt]]), ": ",":"), "a.m", "AM",1), "p.m", "PM"),"  AM"," AM"),"  PM", " PM"), 9,100,"")</f>
        <v/>
      </c>
      <c r="I3265" s="195" t="e">
        <f>TIMEVALUE(RTATimings[[#This Row],[Dep Tm Txt]])</f>
        <v>#VALUE!</v>
      </c>
      <c r="N32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66" spans="1:14" x14ac:dyDescent="0.35">
      <c r="A3266" s="113"/>
      <c r="B3266" s="119"/>
      <c r="C3266" s="119"/>
      <c r="D3266" s="185" t="e">
        <f>IF(ISBLANK(RTATimings[[#This Row],[Vehicle No.]]), VLOOKUP(RTATimings[[#This Row],[Rotation Group]], Table9[#All], 4, FALSE), VLOOKUP(RTATimings[[#This Row],[Vehicle No.]], VehLicense,2,FALSE))</f>
        <v>#N/A</v>
      </c>
      <c r="E3266" s="126"/>
      <c r="F3266" s="185" t="e">
        <f>VLOOKUP(RTATimings[[#This Row],[Route Code]], TrueRouteCodes[], 2, FALSE)</f>
        <v>#N/A</v>
      </c>
      <c r="H3266" s="194" t="str">
        <f>REPLACE(SUBSTITUTE(SUBSTITUTE(SUBSTITUTE(SUBSTITUTE(SUBSTITUTE(TRIM(RTATimings[[#This Row],[Dep Txt]]), ": ",":"), "a.m", "AM",1), "p.m", "PM"),"  AM"," AM"),"  PM", " PM"), 9,100,"")</f>
        <v/>
      </c>
      <c r="I3266" s="195" t="e">
        <f>TIMEVALUE(RTATimings[[#This Row],[Dep Tm Txt]])</f>
        <v>#VALUE!</v>
      </c>
      <c r="N32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67" spans="1:14" x14ac:dyDescent="0.35">
      <c r="A3267" s="113"/>
      <c r="B3267" s="119"/>
      <c r="C3267" s="119"/>
      <c r="D3267" s="185" t="e">
        <f>IF(ISBLANK(RTATimings[[#This Row],[Vehicle No.]]), VLOOKUP(RTATimings[[#This Row],[Rotation Group]], Table9[#All], 4, FALSE), VLOOKUP(RTATimings[[#This Row],[Vehicle No.]], VehLicense,2,FALSE))</f>
        <v>#N/A</v>
      </c>
      <c r="E3267" s="126"/>
      <c r="F3267" s="185" t="e">
        <f>VLOOKUP(RTATimings[[#This Row],[Route Code]], TrueRouteCodes[], 2, FALSE)</f>
        <v>#N/A</v>
      </c>
      <c r="H3267" s="194" t="str">
        <f>REPLACE(SUBSTITUTE(SUBSTITUTE(SUBSTITUTE(SUBSTITUTE(SUBSTITUTE(TRIM(RTATimings[[#This Row],[Dep Txt]]), ": ",":"), "a.m", "AM",1), "p.m", "PM"),"  AM"," AM"),"  PM", " PM"), 9,100,"")</f>
        <v/>
      </c>
      <c r="I3267" s="195" t="e">
        <f>TIMEVALUE(RTATimings[[#This Row],[Dep Tm Txt]])</f>
        <v>#VALUE!</v>
      </c>
      <c r="N32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68" spans="1:14" x14ac:dyDescent="0.35">
      <c r="A3268" s="113"/>
      <c r="B3268" s="119"/>
      <c r="C3268" s="119"/>
      <c r="D3268" s="185" t="e">
        <f>IF(ISBLANK(RTATimings[[#This Row],[Vehicle No.]]), VLOOKUP(RTATimings[[#This Row],[Rotation Group]], Table9[#All], 4, FALSE), VLOOKUP(RTATimings[[#This Row],[Vehicle No.]], VehLicense,2,FALSE))</f>
        <v>#N/A</v>
      </c>
      <c r="E3268" s="126"/>
      <c r="F3268" s="185" t="e">
        <f>VLOOKUP(RTATimings[[#This Row],[Route Code]], TrueRouteCodes[], 2, FALSE)</f>
        <v>#N/A</v>
      </c>
      <c r="H3268" s="194" t="str">
        <f>REPLACE(SUBSTITUTE(SUBSTITUTE(SUBSTITUTE(SUBSTITUTE(SUBSTITUTE(TRIM(RTATimings[[#This Row],[Dep Txt]]), ": ",":"), "a.m", "AM",1), "p.m", "PM"),"  AM"," AM"),"  PM", " PM"), 9,100,"")</f>
        <v/>
      </c>
      <c r="I3268" s="195" t="e">
        <f>TIMEVALUE(RTATimings[[#This Row],[Dep Tm Txt]])</f>
        <v>#VALUE!</v>
      </c>
      <c r="N32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69" spans="1:14" x14ac:dyDescent="0.35">
      <c r="A3269" s="113"/>
      <c r="B3269" s="119"/>
      <c r="C3269" s="119"/>
      <c r="D3269" s="185" t="e">
        <f>IF(ISBLANK(RTATimings[[#This Row],[Vehicle No.]]), VLOOKUP(RTATimings[[#This Row],[Rotation Group]], Table9[#All], 4, FALSE), VLOOKUP(RTATimings[[#This Row],[Vehicle No.]], VehLicense,2,FALSE))</f>
        <v>#N/A</v>
      </c>
      <c r="E3269" s="126"/>
      <c r="F3269" s="185" t="e">
        <f>VLOOKUP(RTATimings[[#This Row],[Route Code]], TrueRouteCodes[], 2, FALSE)</f>
        <v>#N/A</v>
      </c>
      <c r="H3269" s="194" t="str">
        <f>REPLACE(SUBSTITUTE(SUBSTITUTE(SUBSTITUTE(SUBSTITUTE(SUBSTITUTE(TRIM(RTATimings[[#This Row],[Dep Txt]]), ": ",":"), "a.m", "AM",1), "p.m", "PM"),"  AM"," AM"),"  PM", " PM"), 9,100,"")</f>
        <v/>
      </c>
      <c r="I3269" s="195" t="e">
        <f>TIMEVALUE(RTATimings[[#This Row],[Dep Tm Txt]])</f>
        <v>#VALUE!</v>
      </c>
      <c r="N32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70" spans="1:14" x14ac:dyDescent="0.35">
      <c r="A3270" s="113"/>
      <c r="B3270" s="119"/>
      <c r="C3270" s="119"/>
      <c r="D3270" s="185" t="e">
        <f>IF(ISBLANK(RTATimings[[#This Row],[Vehicle No.]]), VLOOKUP(RTATimings[[#This Row],[Rotation Group]], Table9[#All], 4, FALSE), VLOOKUP(RTATimings[[#This Row],[Vehicle No.]], VehLicense,2,FALSE))</f>
        <v>#N/A</v>
      </c>
      <c r="E3270" s="126"/>
      <c r="F3270" s="185" t="e">
        <f>VLOOKUP(RTATimings[[#This Row],[Route Code]], TrueRouteCodes[], 2, FALSE)</f>
        <v>#N/A</v>
      </c>
      <c r="H3270" s="194" t="str">
        <f>REPLACE(SUBSTITUTE(SUBSTITUTE(SUBSTITUTE(SUBSTITUTE(SUBSTITUTE(TRIM(RTATimings[[#This Row],[Dep Txt]]), ": ",":"), "a.m", "AM",1), "p.m", "PM"),"  AM"," AM"),"  PM", " PM"), 9,100,"")</f>
        <v/>
      </c>
      <c r="I3270" s="195" t="e">
        <f>TIMEVALUE(RTATimings[[#This Row],[Dep Tm Txt]])</f>
        <v>#VALUE!</v>
      </c>
      <c r="N32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71" spans="1:14" x14ac:dyDescent="0.35">
      <c r="A3271" s="113"/>
      <c r="B3271" s="119"/>
      <c r="C3271" s="119"/>
      <c r="D3271" s="185" t="e">
        <f>IF(ISBLANK(RTATimings[[#This Row],[Vehicle No.]]), VLOOKUP(RTATimings[[#This Row],[Rotation Group]], Table9[#All], 4, FALSE), VLOOKUP(RTATimings[[#This Row],[Vehicle No.]], VehLicense,2,FALSE))</f>
        <v>#N/A</v>
      </c>
      <c r="E3271" s="126"/>
      <c r="F3271" s="185" t="e">
        <f>VLOOKUP(RTATimings[[#This Row],[Route Code]], TrueRouteCodes[], 2, FALSE)</f>
        <v>#N/A</v>
      </c>
      <c r="H3271" s="194" t="str">
        <f>REPLACE(SUBSTITUTE(SUBSTITUTE(SUBSTITUTE(SUBSTITUTE(SUBSTITUTE(TRIM(RTATimings[[#This Row],[Dep Txt]]), ": ",":"), "a.m", "AM",1), "p.m", "PM"),"  AM"," AM"),"  PM", " PM"), 9,100,"")</f>
        <v/>
      </c>
      <c r="I3271" s="195" t="e">
        <f>TIMEVALUE(RTATimings[[#This Row],[Dep Tm Txt]])</f>
        <v>#VALUE!</v>
      </c>
      <c r="N32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72" spans="1:14" x14ac:dyDescent="0.35">
      <c r="A3272" s="113"/>
      <c r="B3272" s="119"/>
      <c r="C3272" s="119"/>
      <c r="D3272" s="185" t="e">
        <f>IF(ISBLANK(RTATimings[[#This Row],[Vehicle No.]]), VLOOKUP(RTATimings[[#This Row],[Rotation Group]], Table9[#All], 4, FALSE), VLOOKUP(RTATimings[[#This Row],[Vehicle No.]], VehLicense,2,FALSE))</f>
        <v>#N/A</v>
      </c>
      <c r="E3272" s="126"/>
      <c r="F3272" s="185" t="e">
        <f>VLOOKUP(RTATimings[[#This Row],[Route Code]], TrueRouteCodes[], 2, FALSE)</f>
        <v>#N/A</v>
      </c>
      <c r="H3272" s="194" t="str">
        <f>REPLACE(SUBSTITUTE(SUBSTITUTE(SUBSTITUTE(SUBSTITUTE(SUBSTITUTE(TRIM(RTATimings[[#This Row],[Dep Txt]]), ": ",":"), "a.m", "AM",1), "p.m", "PM"),"  AM"," AM"),"  PM", " PM"), 9,100,"")</f>
        <v/>
      </c>
      <c r="I3272" s="195" t="e">
        <f>TIMEVALUE(RTATimings[[#This Row],[Dep Tm Txt]])</f>
        <v>#VALUE!</v>
      </c>
      <c r="N32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73" spans="1:14" x14ac:dyDescent="0.35">
      <c r="A3273" s="113"/>
      <c r="B3273" s="119"/>
      <c r="C3273" s="119"/>
      <c r="D3273" s="185" t="e">
        <f>IF(ISBLANK(RTATimings[[#This Row],[Vehicle No.]]), VLOOKUP(RTATimings[[#This Row],[Rotation Group]], Table9[#All], 4, FALSE), VLOOKUP(RTATimings[[#This Row],[Vehicle No.]], VehLicense,2,FALSE))</f>
        <v>#N/A</v>
      </c>
      <c r="E3273" s="126"/>
      <c r="F3273" s="185" t="e">
        <f>VLOOKUP(RTATimings[[#This Row],[Route Code]], TrueRouteCodes[], 2, FALSE)</f>
        <v>#N/A</v>
      </c>
      <c r="H3273" s="194" t="str">
        <f>REPLACE(SUBSTITUTE(SUBSTITUTE(SUBSTITUTE(SUBSTITUTE(SUBSTITUTE(TRIM(RTATimings[[#This Row],[Dep Txt]]), ": ",":"), "a.m", "AM",1), "p.m", "PM"),"  AM"," AM"),"  PM", " PM"), 9,100,"")</f>
        <v/>
      </c>
      <c r="I3273" s="195" t="e">
        <f>TIMEVALUE(RTATimings[[#This Row],[Dep Tm Txt]])</f>
        <v>#VALUE!</v>
      </c>
      <c r="N32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74" spans="1:14" x14ac:dyDescent="0.35">
      <c r="A3274" s="113"/>
      <c r="B3274" s="119"/>
      <c r="C3274" s="119"/>
      <c r="D3274" s="185" t="e">
        <f>IF(ISBLANK(RTATimings[[#This Row],[Vehicle No.]]), VLOOKUP(RTATimings[[#This Row],[Rotation Group]], Table9[#All], 4, FALSE), VLOOKUP(RTATimings[[#This Row],[Vehicle No.]], VehLicense,2,FALSE))</f>
        <v>#N/A</v>
      </c>
      <c r="E3274" s="126"/>
      <c r="F3274" s="185" t="e">
        <f>VLOOKUP(RTATimings[[#This Row],[Route Code]], TrueRouteCodes[], 2, FALSE)</f>
        <v>#N/A</v>
      </c>
      <c r="H3274" s="194" t="str">
        <f>REPLACE(SUBSTITUTE(SUBSTITUTE(SUBSTITUTE(SUBSTITUTE(SUBSTITUTE(TRIM(RTATimings[[#This Row],[Dep Txt]]), ": ",":"), "a.m", "AM",1), "p.m", "PM"),"  AM"," AM"),"  PM", " PM"), 9,100,"")</f>
        <v/>
      </c>
      <c r="I3274" s="195" t="e">
        <f>TIMEVALUE(RTATimings[[#This Row],[Dep Tm Txt]])</f>
        <v>#VALUE!</v>
      </c>
      <c r="N32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75" spans="1:14" x14ac:dyDescent="0.35">
      <c r="A3275" s="113"/>
      <c r="B3275" s="119"/>
      <c r="C3275" s="119"/>
      <c r="D3275" s="185" t="e">
        <f>IF(ISBLANK(RTATimings[[#This Row],[Vehicle No.]]), VLOOKUP(RTATimings[[#This Row],[Rotation Group]], Table9[#All], 4, FALSE), VLOOKUP(RTATimings[[#This Row],[Vehicle No.]], VehLicense,2,FALSE))</f>
        <v>#N/A</v>
      </c>
      <c r="E3275" s="126"/>
      <c r="F3275" s="185" t="e">
        <f>VLOOKUP(RTATimings[[#This Row],[Route Code]], TrueRouteCodes[], 2, FALSE)</f>
        <v>#N/A</v>
      </c>
      <c r="H3275" s="194" t="str">
        <f>REPLACE(SUBSTITUTE(SUBSTITUTE(SUBSTITUTE(SUBSTITUTE(SUBSTITUTE(TRIM(RTATimings[[#This Row],[Dep Txt]]), ": ",":"), "a.m", "AM",1), "p.m", "PM"),"  AM"," AM"),"  PM", " PM"), 9,100,"")</f>
        <v/>
      </c>
      <c r="I3275" s="195" t="e">
        <f>TIMEVALUE(RTATimings[[#This Row],[Dep Tm Txt]])</f>
        <v>#VALUE!</v>
      </c>
      <c r="N32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76" spans="1:14" x14ac:dyDescent="0.35">
      <c r="A3276" s="113"/>
      <c r="B3276" s="119"/>
      <c r="C3276" s="119"/>
      <c r="D3276" s="185" t="e">
        <f>IF(ISBLANK(RTATimings[[#This Row],[Vehicle No.]]), VLOOKUP(RTATimings[[#This Row],[Rotation Group]], Table9[#All], 4, FALSE), VLOOKUP(RTATimings[[#This Row],[Vehicle No.]], VehLicense,2,FALSE))</f>
        <v>#N/A</v>
      </c>
      <c r="E3276" s="126"/>
      <c r="F3276" s="185" t="e">
        <f>VLOOKUP(RTATimings[[#This Row],[Route Code]], TrueRouteCodes[], 2, FALSE)</f>
        <v>#N/A</v>
      </c>
      <c r="H3276" s="194" t="str">
        <f>REPLACE(SUBSTITUTE(SUBSTITUTE(SUBSTITUTE(SUBSTITUTE(SUBSTITUTE(TRIM(RTATimings[[#This Row],[Dep Txt]]), ": ",":"), "a.m", "AM",1), "p.m", "PM"),"  AM"," AM"),"  PM", " PM"), 9,100,"")</f>
        <v/>
      </c>
      <c r="I3276" s="195" t="e">
        <f>TIMEVALUE(RTATimings[[#This Row],[Dep Tm Txt]])</f>
        <v>#VALUE!</v>
      </c>
      <c r="N32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77" spans="1:14" x14ac:dyDescent="0.35">
      <c r="A3277" s="113"/>
      <c r="B3277" s="119"/>
      <c r="C3277" s="119"/>
      <c r="D3277" s="185" t="e">
        <f>IF(ISBLANK(RTATimings[[#This Row],[Vehicle No.]]), VLOOKUP(RTATimings[[#This Row],[Rotation Group]], Table9[#All], 4, FALSE), VLOOKUP(RTATimings[[#This Row],[Vehicle No.]], VehLicense,2,FALSE))</f>
        <v>#N/A</v>
      </c>
      <c r="E3277" s="126"/>
      <c r="F3277" s="185" t="e">
        <f>VLOOKUP(RTATimings[[#This Row],[Route Code]], TrueRouteCodes[], 2, FALSE)</f>
        <v>#N/A</v>
      </c>
      <c r="H3277" s="194" t="str">
        <f>REPLACE(SUBSTITUTE(SUBSTITUTE(SUBSTITUTE(SUBSTITUTE(SUBSTITUTE(TRIM(RTATimings[[#This Row],[Dep Txt]]), ": ",":"), "a.m", "AM",1), "p.m", "PM"),"  AM"," AM"),"  PM", " PM"), 9,100,"")</f>
        <v/>
      </c>
      <c r="I3277" s="195" t="e">
        <f>TIMEVALUE(RTATimings[[#This Row],[Dep Tm Txt]])</f>
        <v>#VALUE!</v>
      </c>
      <c r="N32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78" spans="1:14" x14ac:dyDescent="0.35">
      <c r="A3278" s="113"/>
      <c r="B3278" s="119"/>
      <c r="C3278" s="119"/>
      <c r="D3278" s="185" t="e">
        <f>IF(ISBLANK(RTATimings[[#This Row],[Vehicle No.]]), VLOOKUP(RTATimings[[#This Row],[Rotation Group]], Table9[#All], 4, FALSE), VLOOKUP(RTATimings[[#This Row],[Vehicle No.]], VehLicense,2,FALSE))</f>
        <v>#N/A</v>
      </c>
      <c r="E3278" s="126"/>
      <c r="F3278" s="185" t="e">
        <f>VLOOKUP(RTATimings[[#This Row],[Route Code]], TrueRouteCodes[], 2, FALSE)</f>
        <v>#N/A</v>
      </c>
      <c r="H3278" s="194" t="str">
        <f>REPLACE(SUBSTITUTE(SUBSTITUTE(SUBSTITUTE(SUBSTITUTE(SUBSTITUTE(TRIM(RTATimings[[#This Row],[Dep Txt]]), ": ",":"), "a.m", "AM",1), "p.m", "PM"),"  AM"," AM"),"  PM", " PM"), 9,100,"")</f>
        <v/>
      </c>
      <c r="I3278" s="195" t="e">
        <f>TIMEVALUE(RTATimings[[#This Row],[Dep Tm Txt]])</f>
        <v>#VALUE!</v>
      </c>
      <c r="N32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79" spans="1:14" x14ac:dyDescent="0.35">
      <c r="A3279" s="113"/>
      <c r="B3279" s="119"/>
      <c r="C3279" s="119"/>
      <c r="D3279" s="185" t="e">
        <f>IF(ISBLANK(RTATimings[[#This Row],[Vehicle No.]]), VLOOKUP(RTATimings[[#This Row],[Rotation Group]], Table9[#All], 4, FALSE), VLOOKUP(RTATimings[[#This Row],[Vehicle No.]], VehLicense,2,FALSE))</f>
        <v>#N/A</v>
      </c>
      <c r="E3279" s="126"/>
      <c r="F3279" s="185" t="e">
        <f>VLOOKUP(RTATimings[[#This Row],[Route Code]], TrueRouteCodes[], 2, FALSE)</f>
        <v>#N/A</v>
      </c>
      <c r="H3279" s="194" t="str">
        <f>REPLACE(SUBSTITUTE(SUBSTITUTE(SUBSTITUTE(SUBSTITUTE(SUBSTITUTE(TRIM(RTATimings[[#This Row],[Dep Txt]]), ": ",":"), "a.m", "AM",1), "p.m", "PM"),"  AM"," AM"),"  PM", " PM"), 9,100,"")</f>
        <v/>
      </c>
      <c r="I3279" s="195" t="e">
        <f>TIMEVALUE(RTATimings[[#This Row],[Dep Tm Txt]])</f>
        <v>#VALUE!</v>
      </c>
      <c r="N32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80" spans="1:14" x14ac:dyDescent="0.35">
      <c r="A3280" s="113"/>
      <c r="B3280" s="119"/>
      <c r="C3280" s="119"/>
      <c r="D3280" s="185" t="e">
        <f>IF(ISBLANK(RTATimings[[#This Row],[Vehicle No.]]), VLOOKUP(RTATimings[[#This Row],[Rotation Group]], Table9[#All], 4, FALSE), VLOOKUP(RTATimings[[#This Row],[Vehicle No.]], VehLicense,2,FALSE))</f>
        <v>#N/A</v>
      </c>
      <c r="E3280" s="126"/>
      <c r="F3280" s="185" t="e">
        <f>VLOOKUP(RTATimings[[#This Row],[Route Code]], TrueRouteCodes[], 2, FALSE)</f>
        <v>#N/A</v>
      </c>
      <c r="H3280" s="194" t="str">
        <f>REPLACE(SUBSTITUTE(SUBSTITUTE(SUBSTITUTE(SUBSTITUTE(SUBSTITUTE(TRIM(RTATimings[[#This Row],[Dep Txt]]), ": ",":"), "a.m", "AM",1), "p.m", "PM"),"  AM"," AM"),"  PM", " PM"), 9,100,"")</f>
        <v/>
      </c>
      <c r="I3280" s="195" t="e">
        <f>TIMEVALUE(RTATimings[[#This Row],[Dep Tm Txt]])</f>
        <v>#VALUE!</v>
      </c>
      <c r="N32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81" spans="1:14" x14ac:dyDescent="0.35">
      <c r="A3281" s="113"/>
      <c r="B3281" s="119"/>
      <c r="C3281" s="119"/>
      <c r="D3281" s="185" t="e">
        <f>IF(ISBLANK(RTATimings[[#This Row],[Vehicle No.]]), VLOOKUP(RTATimings[[#This Row],[Rotation Group]], Table9[#All], 4, FALSE), VLOOKUP(RTATimings[[#This Row],[Vehicle No.]], VehLicense,2,FALSE))</f>
        <v>#N/A</v>
      </c>
      <c r="E3281" s="126"/>
      <c r="F3281" s="185" t="e">
        <f>VLOOKUP(RTATimings[[#This Row],[Route Code]], TrueRouteCodes[], 2, FALSE)</f>
        <v>#N/A</v>
      </c>
      <c r="H3281" s="194" t="str">
        <f>REPLACE(SUBSTITUTE(SUBSTITUTE(SUBSTITUTE(SUBSTITUTE(SUBSTITUTE(TRIM(RTATimings[[#This Row],[Dep Txt]]), ": ",":"), "a.m", "AM",1), "p.m", "PM"),"  AM"," AM"),"  PM", " PM"), 9,100,"")</f>
        <v/>
      </c>
      <c r="I3281" s="195" t="e">
        <f>TIMEVALUE(RTATimings[[#This Row],[Dep Tm Txt]])</f>
        <v>#VALUE!</v>
      </c>
      <c r="N32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82" spans="1:14" x14ac:dyDescent="0.35">
      <c r="A3282" s="113"/>
      <c r="B3282" s="119"/>
      <c r="C3282" s="119"/>
      <c r="D3282" s="185" t="e">
        <f>IF(ISBLANK(RTATimings[[#This Row],[Vehicle No.]]), VLOOKUP(RTATimings[[#This Row],[Rotation Group]], Table9[#All], 4, FALSE), VLOOKUP(RTATimings[[#This Row],[Vehicle No.]], VehLicense,2,FALSE))</f>
        <v>#N/A</v>
      </c>
      <c r="E3282" s="126"/>
      <c r="F3282" s="185" t="e">
        <f>VLOOKUP(RTATimings[[#This Row],[Route Code]], TrueRouteCodes[], 2, FALSE)</f>
        <v>#N/A</v>
      </c>
      <c r="H3282" s="194" t="str">
        <f>REPLACE(SUBSTITUTE(SUBSTITUTE(SUBSTITUTE(SUBSTITUTE(SUBSTITUTE(TRIM(RTATimings[[#This Row],[Dep Txt]]), ": ",":"), "a.m", "AM",1), "p.m", "PM"),"  AM"," AM"),"  PM", " PM"), 9,100,"")</f>
        <v/>
      </c>
      <c r="I3282" s="195" t="e">
        <f>TIMEVALUE(RTATimings[[#This Row],[Dep Tm Txt]])</f>
        <v>#VALUE!</v>
      </c>
      <c r="N32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83" spans="1:14" x14ac:dyDescent="0.35">
      <c r="A3283" s="113"/>
      <c r="B3283" s="119"/>
      <c r="C3283" s="119"/>
      <c r="D3283" s="185" t="e">
        <f>IF(ISBLANK(RTATimings[[#This Row],[Vehicle No.]]), VLOOKUP(RTATimings[[#This Row],[Rotation Group]], Table9[#All], 4, FALSE), VLOOKUP(RTATimings[[#This Row],[Vehicle No.]], VehLicense,2,FALSE))</f>
        <v>#N/A</v>
      </c>
      <c r="E3283" s="126"/>
      <c r="F3283" s="185" t="e">
        <f>VLOOKUP(RTATimings[[#This Row],[Route Code]], TrueRouteCodes[], 2, FALSE)</f>
        <v>#N/A</v>
      </c>
      <c r="H3283" s="194" t="str">
        <f>REPLACE(SUBSTITUTE(SUBSTITUTE(SUBSTITUTE(SUBSTITUTE(SUBSTITUTE(TRIM(RTATimings[[#This Row],[Dep Txt]]), ": ",":"), "a.m", "AM",1), "p.m", "PM"),"  AM"," AM"),"  PM", " PM"), 9,100,"")</f>
        <v/>
      </c>
      <c r="I3283" s="195" t="e">
        <f>TIMEVALUE(RTATimings[[#This Row],[Dep Tm Txt]])</f>
        <v>#VALUE!</v>
      </c>
      <c r="N32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84" spans="1:14" x14ac:dyDescent="0.35">
      <c r="A3284" s="113"/>
      <c r="B3284" s="119"/>
      <c r="C3284" s="119"/>
      <c r="D3284" s="185" t="e">
        <f>IF(ISBLANK(RTATimings[[#This Row],[Vehicle No.]]), VLOOKUP(RTATimings[[#This Row],[Rotation Group]], Table9[#All], 4, FALSE), VLOOKUP(RTATimings[[#This Row],[Vehicle No.]], VehLicense,2,FALSE))</f>
        <v>#N/A</v>
      </c>
      <c r="E3284" s="126"/>
      <c r="F3284" s="185" t="e">
        <f>VLOOKUP(RTATimings[[#This Row],[Route Code]], TrueRouteCodes[], 2, FALSE)</f>
        <v>#N/A</v>
      </c>
      <c r="H3284" s="194" t="str">
        <f>REPLACE(SUBSTITUTE(SUBSTITUTE(SUBSTITUTE(SUBSTITUTE(SUBSTITUTE(TRIM(RTATimings[[#This Row],[Dep Txt]]), ": ",":"), "a.m", "AM",1), "p.m", "PM"),"  AM"," AM"),"  PM", " PM"), 9,100,"")</f>
        <v/>
      </c>
      <c r="I3284" s="195" t="e">
        <f>TIMEVALUE(RTATimings[[#This Row],[Dep Tm Txt]])</f>
        <v>#VALUE!</v>
      </c>
      <c r="N32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85" spans="1:14" x14ac:dyDescent="0.35">
      <c r="A3285" s="113"/>
      <c r="B3285" s="119"/>
      <c r="C3285" s="119"/>
      <c r="D3285" s="185" t="e">
        <f>IF(ISBLANK(RTATimings[[#This Row],[Vehicle No.]]), VLOOKUP(RTATimings[[#This Row],[Rotation Group]], Table9[#All], 4, FALSE), VLOOKUP(RTATimings[[#This Row],[Vehicle No.]], VehLicense,2,FALSE))</f>
        <v>#N/A</v>
      </c>
      <c r="E3285" s="126"/>
      <c r="F3285" s="185" t="e">
        <f>VLOOKUP(RTATimings[[#This Row],[Route Code]], TrueRouteCodes[], 2, FALSE)</f>
        <v>#N/A</v>
      </c>
      <c r="H3285" s="194" t="str">
        <f>REPLACE(SUBSTITUTE(SUBSTITUTE(SUBSTITUTE(SUBSTITUTE(SUBSTITUTE(TRIM(RTATimings[[#This Row],[Dep Txt]]), ": ",":"), "a.m", "AM",1), "p.m", "PM"),"  AM"," AM"),"  PM", " PM"), 9,100,"")</f>
        <v/>
      </c>
      <c r="I3285" s="195" t="e">
        <f>TIMEVALUE(RTATimings[[#This Row],[Dep Tm Txt]])</f>
        <v>#VALUE!</v>
      </c>
      <c r="N32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86" spans="1:14" x14ac:dyDescent="0.35">
      <c r="A3286" s="113"/>
      <c r="B3286" s="119"/>
      <c r="C3286" s="119"/>
      <c r="D3286" s="185" t="e">
        <f>IF(ISBLANK(RTATimings[[#This Row],[Vehicle No.]]), VLOOKUP(RTATimings[[#This Row],[Rotation Group]], Table9[#All], 4, FALSE), VLOOKUP(RTATimings[[#This Row],[Vehicle No.]], VehLicense,2,FALSE))</f>
        <v>#N/A</v>
      </c>
      <c r="E3286" s="126"/>
      <c r="F3286" s="185" t="e">
        <f>VLOOKUP(RTATimings[[#This Row],[Route Code]], TrueRouteCodes[], 2, FALSE)</f>
        <v>#N/A</v>
      </c>
      <c r="H3286" s="194" t="str">
        <f>REPLACE(SUBSTITUTE(SUBSTITUTE(SUBSTITUTE(SUBSTITUTE(SUBSTITUTE(TRIM(RTATimings[[#This Row],[Dep Txt]]), ": ",":"), "a.m", "AM",1), "p.m", "PM"),"  AM"," AM"),"  PM", " PM"), 9,100,"")</f>
        <v/>
      </c>
      <c r="I3286" s="195" t="e">
        <f>TIMEVALUE(RTATimings[[#This Row],[Dep Tm Txt]])</f>
        <v>#VALUE!</v>
      </c>
      <c r="N32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87" spans="1:14" x14ac:dyDescent="0.35">
      <c r="A3287" s="113"/>
      <c r="B3287" s="119"/>
      <c r="C3287" s="119"/>
      <c r="D3287" s="185" t="e">
        <f>IF(ISBLANK(RTATimings[[#This Row],[Vehicle No.]]), VLOOKUP(RTATimings[[#This Row],[Rotation Group]], Table9[#All], 4, FALSE), VLOOKUP(RTATimings[[#This Row],[Vehicle No.]], VehLicense,2,FALSE))</f>
        <v>#N/A</v>
      </c>
      <c r="E3287" s="126"/>
      <c r="F3287" s="185" t="e">
        <f>VLOOKUP(RTATimings[[#This Row],[Route Code]], TrueRouteCodes[], 2, FALSE)</f>
        <v>#N/A</v>
      </c>
      <c r="H3287" s="194" t="str">
        <f>REPLACE(SUBSTITUTE(SUBSTITUTE(SUBSTITUTE(SUBSTITUTE(SUBSTITUTE(TRIM(RTATimings[[#This Row],[Dep Txt]]), ": ",":"), "a.m", "AM",1), "p.m", "PM"),"  AM"," AM"),"  PM", " PM"), 9,100,"")</f>
        <v/>
      </c>
      <c r="I3287" s="195" t="e">
        <f>TIMEVALUE(RTATimings[[#This Row],[Dep Tm Txt]])</f>
        <v>#VALUE!</v>
      </c>
      <c r="N32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88" spans="1:14" x14ac:dyDescent="0.35">
      <c r="A3288" s="113"/>
      <c r="B3288" s="119"/>
      <c r="C3288" s="119"/>
      <c r="D3288" s="185" t="e">
        <f>IF(ISBLANK(RTATimings[[#This Row],[Vehicle No.]]), VLOOKUP(RTATimings[[#This Row],[Rotation Group]], Table9[#All], 4, FALSE), VLOOKUP(RTATimings[[#This Row],[Vehicle No.]], VehLicense,2,FALSE))</f>
        <v>#N/A</v>
      </c>
      <c r="E3288" s="126"/>
      <c r="F3288" s="185" t="e">
        <f>VLOOKUP(RTATimings[[#This Row],[Route Code]], TrueRouteCodes[], 2, FALSE)</f>
        <v>#N/A</v>
      </c>
      <c r="H3288" s="194" t="str">
        <f>REPLACE(SUBSTITUTE(SUBSTITUTE(SUBSTITUTE(SUBSTITUTE(SUBSTITUTE(TRIM(RTATimings[[#This Row],[Dep Txt]]), ": ",":"), "a.m", "AM",1), "p.m", "PM"),"  AM"," AM"),"  PM", " PM"), 9,100,"")</f>
        <v/>
      </c>
      <c r="I3288" s="195" t="e">
        <f>TIMEVALUE(RTATimings[[#This Row],[Dep Tm Txt]])</f>
        <v>#VALUE!</v>
      </c>
      <c r="N32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89" spans="1:14" x14ac:dyDescent="0.35">
      <c r="A3289" s="113"/>
      <c r="B3289" s="119"/>
      <c r="C3289" s="119"/>
      <c r="D3289" s="185" t="e">
        <f>IF(ISBLANK(RTATimings[[#This Row],[Vehicle No.]]), VLOOKUP(RTATimings[[#This Row],[Rotation Group]], Table9[#All], 4, FALSE), VLOOKUP(RTATimings[[#This Row],[Vehicle No.]], VehLicense,2,FALSE))</f>
        <v>#N/A</v>
      </c>
      <c r="E3289" s="126"/>
      <c r="F3289" s="185" t="e">
        <f>VLOOKUP(RTATimings[[#This Row],[Route Code]], TrueRouteCodes[], 2, FALSE)</f>
        <v>#N/A</v>
      </c>
      <c r="H3289" s="194" t="str">
        <f>REPLACE(SUBSTITUTE(SUBSTITUTE(SUBSTITUTE(SUBSTITUTE(SUBSTITUTE(TRIM(RTATimings[[#This Row],[Dep Txt]]), ": ",":"), "a.m", "AM",1), "p.m", "PM"),"  AM"," AM"),"  PM", " PM"), 9,100,"")</f>
        <v/>
      </c>
      <c r="I3289" s="195" t="e">
        <f>TIMEVALUE(RTATimings[[#This Row],[Dep Tm Txt]])</f>
        <v>#VALUE!</v>
      </c>
      <c r="N32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90" spans="1:14" x14ac:dyDescent="0.35">
      <c r="A3290" s="113"/>
      <c r="B3290" s="119"/>
      <c r="C3290" s="119"/>
      <c r="D3290" s="185" t="e">
        <f>IF(ISBLANK(RTATimings[[#This Row],[Vehicle No.]]), VLOOKUP(RTATimings[[#This Row],[Rotation Group]], Table9[#All], 4, FALSE), VLOOKUP(RTATimings[[#This Row],[Vehicle No.]], VehLicense,2,FALSE))</f>
        <v>#N/A</v>
      </c>
      <c r="E3290" s="126"/>
      <c r="F3290" s="185" t="e">
        <f>VLOOKUP(RTATimings[[#This Row],[Route Code]], TrueRouteCodes[], 2, FALSE)</f>
        <v>#N/A</v>
      </c>
      <c r="H3290" s="194" t="str">
        <f>REPLACE(SUBSTITUTE(SUBSTITUTE(SUBSTITUTE(SUBSTITUTE(SUBSTITUTE(TRIM(RTATimings[[#This Row],[Dep Txt]]), ": ",":"), "a.m", "AM",1), "p.m", "PM"),"  AM"," AM"),"  PM", " PM"), 9,100,"")</f>
        <v/>
      </c>
      <c r="I3290" s="195" t="e">
        <f>TIMEVALUE(RTATimings[[#This Row],[Dep Tm Txt]])</f>
        <v>#VALUE!</v>
      </c>
      <c r="N32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91" spans="1:14" x14ac:dyDescent="0.35">
      <c r="A3291" s="113"/>
      <c r="B3291" s="119"/>
      <c r="C3291" s="119"/>
      <c r="D3291" s="185" t="e">
        <f>IF(ISBLANK(RTATimings[[#This Row],[Vehicle No.]]), VLOOKUP(RTATimings[[#This Row],[Rotation Group]], Table9[#All], 4, FALSE), VLOOKUP(RTATimings[[#This Row],[Vehicle No.]], VehLicense,2,FALSE))</f>
        <v>#N/A</v>
      </c>
      <c r="E3291" s="126"/>
      <c r="F3291" s="185" t="e">
        <f>VLOOKUP(RTATimings[[#This Row],[Route Code]], TrueRouteCodes[], 2, FALSE)</f>
        <v>#N/A</v>
      </c>
      <c r="H3291" s="194" t="str">
        <f>REPLACE(SUBSTITUTE(SUBSTITUTE(SUBSTITUTE(SUBSTITUTE(SUBSTITUTE(TRIM(RTATimings[[#This Row],[Dep Txt]]), ": ",":"), "a.m", "AM",1), "p.m", "PM"),"  AM"," AM"),"  PM", " PM"), 9,100,"")</f>
        <v/>
      </c>
      <c r="I3291" s="195" t="e">
        <f>TIMEVALUE(RTATimings[[#This Row],[Dep Tm Txt]])</f>
        <v>#VALUE!</v>
      </c>
      <c r="N32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92" spans="1:14" x14ac:dyDescent="0.35">
      <c r="A3292" s="113"/>
      <c r="B3292" s="119"/>
      <c r="C3292" s="119"/>
      <c r="D3292" s="185" t="e">
        <f>IF(ISBLANK(RTATimings[[#This Row],[Vehicle No.]]), VLOOKUP(RTATimings[[#This Row],[Rotation Group]], Table9[#All], 4, FALSE), VLOOKUP(RTATimings[[#This Row],[Vehicle No.]], VehLicense,2,FALSE))</f>
        <v>#N/A</v>
      </c>
      <c r="E3292" s="126"/>
      <c r="F3292" s="185" t="e">
        <f>VLOOKUP(RTATimings[[#This Row],[Route Code]], TrueRouteCodes[], 2, FALSE)</f>
        <v>#N/A</v>
      </c>
      <c r="H3292" s="194" t="str">
        <f>REPLACE(SUBSTITUTE(SUBSTITUTE(SUBSTITUTE(SUBSTITUTE(SUBSTITUTE(TRIM(RTATimings[[#This Row],[Dep Txt]]), ": ",":"), "a.m", "AM",1), "p.m", "PM"),"  AM"," AM"),"  PM", " PM"), 9,100,"")</f>
        <v/>
      </c>
      <c r="I3292" s="195" t="e">
        <f>TIMEVALUE(RTATimings[[#This Row],[Dep Tm Txt]])</f>
        <v>#VALUE!</v>
      </c>
      <c r="N32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93" spans="1:14" x14ac:dyDescent="0.35">
      <c r="A3293" s="113"/>
      <c r="B3293" s="119"/>
      <c r="C3293" s="119"/>
      <c r="D3293" s="185" t="e">
        <f>IF(ISBLANK(RTATimings[[#This Row],[Vehicle No.]]), VLOOKUP(RTATimings[[#This Row],[Rotation Group]], Table9[#All], 4, FALSE), VLOOKUP(RTATimings[[#This Row],[Vehicle No.]], VehLicense,2,FALSE))</f>
        <v>#N/A</v>
      </c>
      <c r="E3293" s="126"/>
      <c r="F3293" s="185" t="e">
        <f>VLOOKUP(RTATimings[[#This Row],[Route Code]], TrueRouteCodes[], 2, FALSE)</f>
        <v>#N/A</v>
      </c>
      <c r="H3293" s="194" t="str">
        <f>REPLACE(SUBSTITUTE(SUBSTITUTE(SUBSTITUTE(SUBSTITUTE(SUBSTITUTE(TRIM(RTATimings[[#This Row],[Dep Txt]]), ": ",":"), "a.m", "AM",1), "p.m", "PM"),"  AM"," AM"),"  PM", " PM"), 9,100,"")</f>
        <v/>
      </c>
      <c r="I3293" s="195" t="e">
        <f>TIMEVALUE(RTATimings[[#This Row],[Dep Tm Txt]])</f>
        <v>#VALUE!</v>
      </c>
      <c r="N32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94" spans="1:14" x14ac:dyDescent="0.35">
      <c r="A3294" s="113"/>
      <c r="B3294" s="119"/>
      <c r="C3294" s="119"/>
      <c r="D3294" s="185" t="e">
        <f>IF(ISBLANK(RTATimings[[#This Row],[Vehicle No.]]), VLOOKUP(RTATimings[[#This Row],[Rotation Group]], Table9[#All], 4, FALSE), VLOOKUP(RTATimings[[#This Row],[Vehicle No.]], VehLicense,2,FALSE))</f>
        <v>#N/A</v>
      </c>
      <c r="E3294" s="126"/>
      <c r="F3294" s="185" t="e">
        <f>VLOOKUP(RTATimings[[#This Row],[Route Code]], TrueRouteCodes[], 2, FALSE)</f>
        <v>#N/A</v>
      </c>
      <c r="H3294" s="194" t="str">
        <f>REPLACE(SUBSTITUTE(SUBSTITUTE(SUBSTITUTE(SUBSTITUTE(SUBSTITUTE(TRIM(RTATimings[[#This Row],[Dep Txt]]), ": ",":"), "a.m", "AM",1), "p.m", "PM"),"  AM"," AM"),"  PM", " PM"), 9,100,"")</f>
        <v/>
      </c>
      <c r="I3294" s="195" t="e">
        <f>TIMEVALUE(RTATimings[[#This Row],[Dep Tm Txt]])</f>
        <v>#VALUE!</v>
      </c>
      <c r="N32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95" spans="1:14" x14ac:dyDescent="0.35">
      <c r="A3295" s="113"/>
      <c r="B3295" s="119"/>
      <c r="C3295" s="119"/>
      <c r="D3295" s="185" t="e">
        <f>IF(ISBLANK(RTATimings[[#This Row],[Vehicle No.]]), VLOOKUP(RTATimings[[#This Row],[Rotation Group]], Table9[#All], 4, FALSE), VLOOKUP(RTATimings[[#This Row],[Vehicle No.]], VehLicense,2,FALSE))</f>
        <v>#N/A</v>
      </c>
      <c r="E3295" s="126"/>
      <c r="F3295" s="185" t="e">
        <f>VLOOKUP(RTATimings[[#This Row],[Route Code]], TrueRouteCodes[], 2, FALSE)</f>
        <v>#N/A</v>
      </c>
      <c r="H3295" s="194" t="str">
        <f>REPLACE(SUBSTITUTE(SUBSTITUTE(SUBSTITUTE(SUBSTITUTE(SUBSTITUTE(TRIM(RTATimings[[#This Row],[Dep Txt]]), ": ",":"), "a.m", "AM",1), "p.m", "PM"),"  AM"," AM"),"  PM", " PM"), 9,100,"")</f>
        <v/>
      </c>
      <c r="I3295" s="195" t="e">
        <f>TIMEVALUE(RTATimings[[#This Row],[Dep Tm Txt]])</f>
        <v>#VALUE!</v>
      </c>
      <c r="N32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96" spans="1:14" x14ac:dyDescent="0.35">
      <c r="A3296" s="113"/>
      <c r="B3296" s="119"/>
      <c r="C3296" s="119"/>
      <c r="D3296" s="185" t="e">
        <f>IF(ISBLANK(RTATimings[[#This Row],[Vehicle No.]]), VLOOKUP(RTATimings[[#This Row],[Rotation Group]], Table9[#All], 4, FALSE), VLOOKUP(RTATimings[[#This Row],[Vehicle No.]], VehLicense,2,FALSE))</f>
        <v>#N/A</v>
      </c>
      <c r="E3296" s="126"/>
      <c r="F3296" s="185" t="e">
        <f>VLOOKUP(RTATimings[[#This Row],[Route Code]], TrueRouteCodes[], 2, FALSE)</f>
        <v>#N/A</v>
      </c>
      <c r="H3296" s="194" t="str">
        <f>REPLACE(SUBSTITUTE(SUBSTITUTE(SUBSTITUTE(SUBSTITUTE(SUBSTITUTE(TRIM(RTATimings[[#This Row],[Dep Txt]]), ": ",":"), "a.m", "AM",1), "p.m", "PM"),"  AM"," AM"),"  PM", " PM"), 9,100,"")</f>
        <v/>
      </c>
      <c r="I3296" s="195" t="e">
        <f>TIMEVALUE(RTATimings[[#This Row],[Dep Tm Txt]])</f>
        <v>#VALUE!</v>
      </c>
      <c r="N32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97" spans="1:14" x14ac:dyDescent="0.35">
      <c r="A3297" s="113"/>
      <c r="B3297" s="119"/>
      <c r="C3297" s="119"/>
      <c r="D3297" s="185" t="e">
        <f>IF(ISBLANK(RTATimings[[#This Row],[Vehicle No.]]), VLOOKUP(RTATimings[[#This Row],[Rotation Group]], Table9[#All], 4, FALSE), VLOOKUP(RTATimings[[#This Row],[Vehicle No.]], VehLicense,2,FALSE))</f>
        <v>#N/A</v>
      </c>
      <c r="E3297" s="126"/>
      <c r="F3297" s="185" t="e">
        <f>VLOOKUP(RTATimings[[#This Row],[Route Code]], TrueRouteCodes[], 2, FALSE)</f>
        <v>#N/A</v>
      </c>
      <c r="H3297" s="194" t="str">
        <f>REPLACE(SUBSTITUTE(SUBSTITUTE(SUBSTITUTE(SUBSTITUTE(SUBSTITUTE(TRIM(RTATimings[[#This Row],[Dep Txt]]), ": ",":"), "a.m", "AM",1), "p.m", "PM"),"  AM"," AM"),"  PM", " PM"), 9,100,"")</f>
        <v/>
      </c>
      <c r="I3297" s="195" t="e">
        <f>TIMEVALUE(RTATimings[[#This Row],[Dep Tm Txt]])</f>
        <v>#VALUE!</v>
      </c>
      <c r="N32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98" spans="1:14" x14ac:dyDescent="0.35">
      <c r="A3298" s="113"/>
      <c r="B3298" s="119"/>
      <c r="C3298" s="119"/>
      <c r="D3298" s="185" t="e">
        <f>IF(ISBLANK(RTATimings[[#This Row],[Vehicle No.]]), VLOOKUP(RTATimings[[#This Row],[Rotation Group]], Table9[#All], 4, FALSE), VLOOKUP(RTATimings[[#This Row],[Vehicle No.]], VehLicense,2,FALSE))</f>
        <v>#N/A</v>
      </c>
      <c r="E3298" s="126"/>
      <c r="F3298" s="185" t="e">
        <f>VLOOKUP(RTATimings[[#This Row],[Route Code]], TrueRouteCodes[], 2, FALSE)</f>
        <v>#N/A</v>
      </c>
      <c r="H3298" s="194" t="str">
        <f>REPLACE(SUBSTITUTE(SUBSTITUTE(SUBSTITUTE(SUBSTITUTE(SUBSTITUTE(TRIM(RTATimings[[#This Row],[Dep Txt]]), ": ",":"), "a.m", "AM",1), "p.m", "PM"),"  AM"," AM"),"  PM", " PM"), 9,100,"")</f>
        <v/>
      </c>
      <c r="I3298" s="195" t="e">
        <f>TIMEVALUE(RTATimings[[#This Row],[Dep Tm Txt]])</f>
        <v>#VALUE!</v>
      </c>
      <c r="N32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299" spans="1:14" x14ac:dyDescent="0.35">
      <c r="A3299" s="113"/>
      <c r="B3299" s="119"/>
      <c r="C3299" s="119"/>
      <c r="D3299" s="185" t="e">
        <f>IF(ISBLANK(RTATimings[[#This Row],[Vehicle No.]]), VLOOKUP(RTATimings[[#This Row],[Rotation Group]], Table9[#All], 4, FALSE), VLOOKUP(RTATimings[[#This Row],[Vehicle No.]], VehLicense,2,FALSE))</f>
        <v>#N/A</v>
      </c>
      <c r="E3299" s="126"/>
      <c r="F3299" s="185" t="e">
        <f>VLOOKUP(RTATimings[[#This Row],[Route Code]], TrueRouteCodes[], 2, FALSE)</f>
        <v>#N/A</v>
      </c>
      <c r="H3299" s="194" t="str">
        <f>REPLACE(SUBSTITUTE(SUBSTITUTE(SUBSTITUTE(SUBSTITUTE(SUBSTITUTE(TRIM(RTATimings[[#This Row],[Dep Txt]]), ": ",":"), "a.m", "AM",1), "p.m", "PM"),"  AM"," AM"),"  PM", " PM"), 9,100,"")</f>
        <v/>
      </c>
      <c r="I3299" s="195" t="e">
        <f>TIMEVALUE(RTATimings[[#This Row],[Dep Tm Txt]])</f>
        <v>#VALUE!</v>
      </c>
      <c r="N32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00" spans="1:14" x14ac:dyDescent="0.35">
      <c r="A3300" s="113"/>
      <c r="B3300" s="119"/>
      <c r="C3300" s="119"/>
      <c r="D3300" s="185" t="e">
        <f>IF(ISBLANK(RTATimings[[#This Row],[Vehicle No.]]), VLOOKUP(RTATimings[[#This Row],[Rotation Group]], Table9[#All], 4, FALSE), VLOOKUP(RTATimings[[#This Row],[Vehicle No.]], VehLicense,2,FALSE))</f>
        <v>#N/A</v>
      </c>
      <c r="E3300" s="126"/>
      <c r="F3300" s="185" t="e">
        <f>VLOOKUP(RTATimings[[#This Row],[Route Code]], TrueRouteCodes[], 2, FALSE)</f>
        <v>#N/A</v>
      </c>
      <c r="H3300" s="194" t="str">
        <f>REPLACE(SUBSTITUTE(SUBSTITUTE(SUBSTITUTE(SUBSTITUTE(SUBSTITUTE(TRIM(RTATimings[[#This Row],[Dep Txt]]), ": ",":"), "a.m", "AM",1), "p.m", "PM"),"  AM"," AM"),"  PM", " PM"), 9,100,"")</f>
        <v/>
      </c>
      <c r="I3300" s="195" t="e">
        <f>TIMEVALUE(RTATimings[[#This Row],[Dep Tm Txt]])</f>
        <v>#VALUE!</v>
      </c>
      <c r="N33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01" spans="1:14" x14ac:dyDescent="0.35">
      <c r="A3301" s="113"/>
      <c r="B3301" s="119"/>
      <c r="C3301" s="119"/>
      <c r="D3301" s="185" t="e">
        <f>IF(ISBLANK(RTATimings[[#This Row],[Vehicle No.]]), VLOOKUP(RTATimings[[#This Row],[Rotation Group]], Table9[#All], 4, FALSE), VLOOKUP(RTATimings[[#This Row],[Vehicle No.]], VehLicense,2,FALSE))</f>
        <v>#N/A</v>
      </c>
      <c r="E3301" s="126"/>
      <c r="F3301" s="185" t="e">
        <f>VLOOKUP(RTATimings[[#This Row],[Route Code]], TrueRouteCodes[], 2, FALSE)</f>
        <v>#N/A</v>
      </c>
      <c r="H3301" s="194" t="str">
        <f>REPLACE(SUBSTITUTE(SUBSTITUTE(SUBSTITUTE(SUBSTITUTE(SUBSTITUTE(TRIM(RTATimings[[#This Row],[Dep Txt]]), ": ",":"), "a.m", "AM",1), "p.m", "PM"),"  AM"," AM"),"  PM", " PM"), 9,100,"")</f>
        <v/>
      </c>
      <c r="I3301" s="195" t="e">
        <f>TIMEVALUE(RTATimings[[#This Row],[Dep Tm Txt]])</f>
        <v>#VALUE!</v>
      </c>
      <c r="N33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02" spans="1:14" x14ac:dyDescent="0.35">
      <c r="A3302" s="113"/>
      <c r="B3302" s="119"/>
      <c r="C3302" s="119"/>
      <c r="D3302" s="185" t="e">
        <f>IF(ISBLANK(RTATimings[[#This Row],[Vehicle No.]]), VLOOKUP(RTATimings[[#This Row],[Rotation Group]], Table9[#All], 4, FALSE), VLOOKUP(RTATimings[[#This Row],[Vehicle No.]], VehLicense,2,FALSE))</f>
        <v>#N/A</v>
      </c>
      <c r="E3302" s="126"/>
      <c r="F3302" s="185" t="e">
        <f>VLOOKUP(RTATimings[[#This Row],[Route Code]], TrueRouteCodes[], 2, FALSE)</f>
        <v>#N/A</v>
      </c>
      <c r="H3302" s="194" t="str">
        <f>REPLACE(SUBSTITUTE(SUBSTITUTE(SUBSTITUTE(SUBSTITUTE(SUBSTITUTE(TRIM(RTATimings[[#This Row],[Dep Txt]]), ": ",":"), "a.m", "AM",1), "p.m", "PM"),"  AM"," AM"),"  PM", " PM"), 9,100,"")</f>
        <v/>
      </c>
      <c r="I3302" s="195" t="e">
        <f>TIMEVALUE(RTATimings[[#This Row],[Dep Tm Txt]])</f>
        <v>#VALUE!</v>
      </c>
      <c r="N33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03" spans="1:14" x14ac:dyDescent="0.35">
      <c r="A3303" s="113"/>
      <c r="B3303" s="119"/>
      <c r="C3303" s="119"/>
      <c r="D3303" s="185" t="e">
        <f>IF(ISBLANK(RTATimings[[#This Row],[Vehicle No.]]), VLOOKUP(RTATimings[[#This Row],[Rotation Group]], Table9[#All], 4, FALSE), VLOOKUP(RTATimings[[#This Row],[Vehicle No.]], VehLicense,2,FALSE))</f>
        <v>#N/A</v>
      </c>
      <c r="E3303" s="126"/>
      <c r="F3303" s="185" t="e">
        <f>VLOOKUP(RTATimings[[#This Row],[Route Code]], TrueRouteCodes[], 2, FALSE)</f>
        <v>#N/A</v>
      </c>
      <c r="H3303" s="194" t="str">
        <f>REPLACE(SUBSTITUTE(SUBSTITUTE(SUBSTITUTE(SUBSTITUTE(SUBSTITUTE(TRIM(RTATimings[[#This Row],[Dep Txt]]), ": ",":"), "a.m", "AM",1), "p.m", "PM"),"  AM"," AM"),"  PM", " PM"), 9,100,"")</f>
        <v/>
      </c>
      <c r="I3303" s="195" t="e">
        <f>TIMEVALUE(RTATimings[[#This Row],[Dep Tm Txt]])</f>
        <v>#VALUE!</v>
      </c>
      <c r="N33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04" spans="1:14" x14ac:dyDescent="0.35">
      <c r="A3304" s="113"/>
      <c r="B3304" s="119"/>
      <c r="C3304" s="119"/>
      <c r="D3304" s="185" t="e">
        <f>IF(ISBLANK(RTATimings[[#This Row],[Vehicle No.]]), VLOOKUP(RTATimings[[#This Row],[Rotation Group]], Table9[#All], 4, FALSE), VLOOKUP(RTATimings[[#This Row],[Vehicle No.]], VehLicense,2,FALSE))</f>
        <v>#N/A</v>
      </c>
      <c r="E3304" s="126"/>
      <c r="F3304" s="185" t="e">
        <f>VLOOKUP(RTATimings[[#This Row],[Route Code]], TrueRouteCodes[], 2, FALSE)</f>
        <v>#N/A</v>
      </c>
      <c r="H3304" s="194" t="str">
        <f>REPLACE(SUBSTITUTE(SUBSTITUTE(SUBSTITUTE(SUBSTITUTE(SUBSTITUTE(TRIM(RTATimings[[#This Row],[Dep Txt]]), ": ",":"), "a.m", "AM",1), "p.m", "PM"),"  AM"," AM"),"  PM", " PM"), 9,100,"")</f>
        <v/>
      </c>
      <c r="I3304" s="195" t="e">
        <f>TIMEVALUE(RTATimings[[#This Row],[Dep Tm Txt]])</f>
        <v>#VALUE!</v>
      </c>
      <c r="N33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05" spans="1:14" x14ac:dyDescent="0.35">
      <c r="A3305" s="113"/>
      <c r="B3305" s="119"/>
      <c r="C3305" s="119"/>
      <c r="D3305" s="185" t="e">
        <f>IF(ISBLANK(RTATimings[[#This Row],[Vehicle No.]]), VLOOKUP(RTATimings[[#This Row],[Rotation Group]], Table9[#All], 4, FALSE), VLOOKUP(RTATimings[[#This Row],[Vehicle No.]], VehLicense,2,FALSE))</f>
        <v>#N/A</v>
      </c>
      <c r="E3305" s="126"/>
      <c r="F3305" s="185" t="e">
        <f>VLOOKUP(RTATimings[[#This Row],[Route Code]], TrueRouteCodes[], 2, FALSE)</f>
        <v>#N/A</v>
      </c>
      <c r="H3305" s="194" t="str">
        <f>REPLACE(SUBSTITUTE(SUBSTITUTE(SUBSTITUTE(SUBSTITUTE(SUBSTITUTE(TRIM(RTATimings[[#This Row],[Dep Txt]]), ": ",":"), "a.m", "AM",1), "p.m", "PM"),"  AM"," AM"),"  PM", " PM"), 9,100,"")</f>
        <v/>
      </c>
      <c r="I3305" s="195" t="e">
        <f>TIMEVALUE(RTATimings[[#This Row],[Dep Tm Txt]])</f>
        <v>#VALUE!</v>
      </c>
      <c r="N33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06" spans="1:14" x14ac:dyDescent="0.35">
      <c r="A3306" s="113"/>
      <c r="B3306" s="119"/>
      <c r="C3306" s="119"/>
      <c r="D3306" s="185" t="e">
        <f>IF(ISBLANK(RTATimings[[#This Row],[Vehicle No.]]), VLOOKUP(RTATimings[[#This Row],[Rotation Group]], Table9[#All], 4, FALSE), VLOOKUP(RTATimings[[#This Row],[Vehicle No.]], VehLicense,2,FALSE))</f>
        <v>#N/A</v>
      </c>
      <c r="E3306" s="126"/>
      <c r="F3306" s="185" t="e">
        <f>VLOOKUP(RTATimings[[#This Row],[Route Code]], TrueRouteCodes[], 2, FALSE)</f>
        <v>#N/A</v>
      </c>
      <c r="H3306" s="194" t="str">
        <f>REPLACE(SUBSTITUTE(SUBSTITUTE(SUBSTITUTE(SUBSTITUTE(SUBSTITUTE(TRIM(RTATimings[[#This Row],[Dep Txt]]), ": ",":"), "a.m", "AM",1), "p.m", "PM"),"  AM"," AM"),"  PM", " PM"), 9,100,"")</f>
        <v/>
      </c>
      <c r="I3306" s="195" t="e">
        <f>TIMEVALUE(RTATimings[[#This Row],[Dep Tm Txt]])</f>
        <v>#VALUE!</v>
      </c>
      <c r="N33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07" spans="1:14" x14ac:dyDescent="0.35">
      <c r="A3307" s="113"/>
      <c r="B3307" s="119"/>
      <c r="C3307" s="119"/>
      <c r="D3307" s="185" t="e">
        <f>IF(ISBLANK(RTATimings[[#This Row],[Vehicle No.]]), VLOOKUP(RTATimings[[#This Row],[Rotation Group]], Table9[#All], 4, FALSE), VLOOKUP(RTATimings[[#This Row],[Vehicle No.]], VehLicense,2,FALSE))</f>
        <v>#N/A</v>
      </c>
      <c r="E3307" s="126"/>
      <c r="F3307" s="185" t="e">
        <f>VLOOKUP(RTATimings[[#This Row],[Route Code]], TrueRouteCodes[], 2, FALSE)</f>
        <v>#N/A</v>
      </c>
      <c r="H3307" s="194" t="str">
        <f>REPLACE(SUBSTITUTE(SUBSTITUTE(SUBSTITUTE(SUBSTITUTE(SUBSTITUTE(TRIM(RTATimings[[#This Row],[Dep Txt]]), ": ",":"), "a.m", "AM",1), "p.m", "PM"),"  AM"," AM"),"  PM", " PM"), 9,100,"")</f>
        <v/>
      </c>
      <c r="I3307" s="195" t="e">
        <f>TIMEVALUE(RTATimings[[#This Row],[Dep Tm Txt]])</f>
        <v>#VALUE!</v>
      </c>
      <c r="N33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08" spans="1:14" x14ac:dyDescent="0.35">
      <c r="A3308" s="113"/>
      <c r="B3308" s="119"/>
      <c r="C3308" s="119"/>
      <c r="D3308" s="185" t="e">
        <f>IF(ISBLANK(RTATimings[[#This Row],[Vehicle No.]]), VLOOKUP(RTATimings[[#This Row],[Rotation Group]], Table9[#All], 4, FALSE), VLOOKUP(RTATimings[[#This Row],[Vehicle No.]], VehLicense,2,FALSE))</f>
        <v>#N/A</v>
      </c>
      <c r="E3308" s="126"/>
      <c r="F3308" s="185" t="e">
        <f>VLOOKUP(RTATimings[[#This Row],[Route Code]], TrueRouteCodes[], 2, FALSE)</f>
        <v>#N/A</v>
      </c>
      <c r="H3308" s="194" t="str">
        <f>REPLACE(SUBSTITUTE(SUBSTITUTE(SUBSTITUTE(SUBSTITUTE(SUBSTITUTE(TRIM(RTATimings[[#This Row],[Dep Txt]]), ": ",":"), "a.m", "AM",1), "p.m", "PM"),"  AM"," AM"),"  PM", " PM"), 9,100,"")</f>
        <v/>
      </c>
      <c r="I3308" s="195" t="e">
        <f>TIMEVALUE(RTATimings[[#This Row],[Dep Tm Txt]])</f>
        <v>#VALUE!</v>
      </c>
      <c r="N33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09" spans="1:14" x14ac:dyDescent="0.35">
      <c r="A3309" s="113"/>
      <c r="B3309" s="119"/>
      <c r="C3309" s="119"/>
      <c r="D3309" s="185" t="e">
        <f>IF(ISBLANK(RTATimings[[#This Row],[Vehicle No.]]), VLOOKUP(RTATimings[[#This Row],[Rotation Group]], Table9[#All], 4, FALSE), VLOOKUP(RTATimings[[#This Row],[Vehicle No.]], VehLicense,2,FALSE))</f>
        <v>#N/A</v>
      </c>
      <c r="E3309" s="126"/>
      <c r="F3309" s="185" t="e">
        <f>VLOOKUP(RTATimings[[#This Row],[Route Code]], TrueRouteCodes[], 2, FALSE)</f>
        <v>#N/A</v>
      </c>
      <c r="H3309" s="194" t="str">
        <f>REPLACE(SUBSTITUTE(SUBSTITUTE(SUBSTITUTE(SUBSTITUTE(SUBSTITUTE(TRIM(RTATimings[[#This Row],[Dep Txt]]), ": ",":"), "a.m", "AM",1), "p.m", "PM"),"  AM"," AM"),"  PM", " PM"), 9,100,"")</f>
        <v/>
      </c>
      <c r="I3309" s="195" t="e">
        <f>TIMEVALUE(RTATimings[[#This Row],[Dep Tm Txt]])</f>
        <v>#VALUE!</v>
      </c>
      <c r="N33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10" spans="1:14" x14ac:dyDescent="0.35">
      <c r="A3310" s="113"/>
      <c r="B3310" s="119"/>
      <c r="C3310" s="119"/>
      <c r="D3310" s="185" t="e">
        <f>IF(ISBLANK(RTATimings[[#This Row],[Vehicle No.]]), VLOOKUP(RTATimings[[#This Row],[Rotation Group]], Table9[#All], 4, FALSE), VLOOKUP(RTATimings[[#This Row],[Vehicle No.]], VehLicense,2,FALSE))</f>
        <v>#N/A</v>
      </c>
      <c r="E3310" s="126"/>
      <c r="F3310" s="185" t="e">
        <f>VLOOKUP(RTATimings[[#This Row],[Route Code]], TrueRouteCodes[], 2, FALSE)</f>
        <v>#N/A</v>
      </c>
      <c r="H3310" s="194" t="str">
        <f>REPLACE(SUBSTITUTE(SUBSTITUTE(SUBSTITUTE(SUBSTITUTE(SUBSTITUTE(TRIM(RTATimings[[#This Row],[Dep Txt]]), ": ",":"), "a.m", "AM",1), "p.m", "PM"),"  AM"," AM"),"  PM", " PM"), 9,100,"")</f>
        <v/>
      </c>
      <c r="I3310" s="195" t="e">
        <f>TIMEVALUE(RTATimings[[#This Row],[Dep Tm Txt]])</f>
        <v>#VALUE!</v>
      </c>
      <c r="N33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11" spans="1:14" x14ac:dyDescent="0.35">
      <c r="A3311" s="113"/>
      <c r="B3311" s="119"/>
      <c r="C3311" s="119"/>
      <c r="D3311" s="185" t="e">
        <f>IF(ISBLANK(RTATimings[[#This Row],[Vehicle No.]]), VLOOKUP(RTATimings[[#This Row],[Rotation Group]], Table9[#All], 4, FALSE), VLOOKUP(RTATimings[[#This Row],[Vehicle No.]], VehLicense,2,FALSE))</f>
        <v>#N/A</v>
      </c>
      <c r="E3311" s="126"/>
      <c r="F3311" s="185" t="e">
        <f>VLOOKUP(RTATimings[[#This Row],[Route Code]], TrueRouteCodes[], 2, FALSE)</f>
        <v>#N/A</v>
      </c>
      <c r="H3311" s="194" t="str">
        <f>REPLACE(SUBSTITUTE(SUBSTITUTE(SUBSTITUTE(SUBSTITUTE(SUBSTITUTE(TRIM(RTATimings[[#This Row],[Dep Txt]]), ": ",":"), "a.m", "AM",1), "p.m", "PM"),"  AM"," AM"),"  PM", " PM"), 9,100,"")</f>
        <v/>
      </c>
      <c r="I3311" s="195" t="e">
        <f>TIMEVALUE(RTATimings[[#This Row],[Dep Tm Txt]])</f>
        <v>#VALUE!</v>
      </c>
      <c r="N33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12" spans="1:14" x14ac:dyDescent="0.35">
      <c r="A3312" s="113"/>
      <c r="B3312" s="119"/>
      <c r="C3312" s="119"/>
      <c r="D3312" s="185" t="e">
        <f>IF(ISBLANK(RTATimings[[#This Row],[Vehicle No.]]), VLOOKUP(RTATimings[[#This Row],[Rotation Group]], Table9[#All], 4, FALSE), VLOOKUP(RTATimings[[#This Row],[Vehicle No.]], VehLicense,2,FALSE))</f>
        <v>#N/A</v>
      </c>
      <c r="E3312" s="126"/>
      <c r="F3312" s="185" t="e">
        <f>VLOOKUP(RTATimings[[#This Row],[Route Code]], TrueRouteCodes[], 2, FALSE)</f>
        <v>#N/A</v>
      </c>
      <c r="H3312" s="194" t="str">
        <f>REPLACE(SUBSTITUTE(SUBSTITUTE(SUBSTITUTE(SUBSTITUTE(SUBSTITUTE(TRIM(RTATimings[[#This Row],[Dep Txt]]), ": ",":"), "a.m", "AM",1), "p.m", "PM"),"  AM"," AM"),"  PM", " PM"), 9,100,"")</f>
        <v/>
      </c>
      <c r="I3312" s="195" t="e">
        <f>TIMEVALUE(RTATimings[[#This Row],[Dep Tm Txt]])</f>
        <v>#VALUE!</v>
      </c>
      <c r="N33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13" spans="1:14" x14ac:dyDescent="0.35">
      <c r="A3313" s="113"/>
      <c r="B3313" s="119"/>
      <c r="C3313" s="119"/>
      <c r="D3313" s="185" t="e">
        <f>IF(ISBLANK(RTATimings[[#This Row],[Vehicle No.]]), VLOOKUP(RTATimings[[#This Row],[Rotation Group]], Table9[#All], 4, FALSE), VLOOKUP(RTATimings[[#This Row],[Vehicle No.]], VehLicense,2,FALSE))</f>
        <v>#N/A</v>
      </c>
      <c r="E3313" s="126"/>
      <c r="F3313" s="185" t="e">
        <f>VLOOKUP(RTATimings[[#This Row],[Route Code]], TrueRouteCodes[], 2, FALSE)</f>
        <v>#N/A</v>
      </c>
      <c r="H3313" s="194" t="str">
        <f>REPLACE(SUBSTITUTE(SUBSTITUTE(SUBSTITUTE(SUBSTITUTE(SUBSTITUTE(TRIM(RTATimings[[#This Row],[Dep Txt]]), ": ",":"), "a.m", "AM",1), "p.m", "PM"),"  AM"," AM"),"  PM", " PM"), 9,100,"")</f>
        <v/>
      </c>
      <c r="I3313" s="195" t="e">
        <f>TIMEVALUE(RTATimings[[#This Row],[Dep Tm Txt]])</f>
        <v>#VALUE!</v>
      </c>
      <c r="N33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14" spans="1:14" x14ac:dyDescent="0.35">
      <c r="A3314" s="113"/>
      <c r="B3314" s="119"/>
      <c r="C3314" s="119"/>
      <c r="D3314" s="185" t="e">
        <f>IF(ISBLANK(RTATimings[[#This Row],[Vehicle No.]]), VLOOKUP(RTATimings[[#This Row],[Rotation Group]], Table9[#All], 4, FALSE), VLOOKUP(RTATimings[[#This Row],[Vehicle No.]], VehLicense,2,FALSE))</f>
        <v>#N/A</v>
      </c>
      <c r="E3314" s="126"/>
      <c r="F3314" s="185" t="e">
        <f>VLOOKUP(RTATimings[[#This Row],[Route Code]], TrueRouteCodes[], 2, FALSE)</f>
        <v>#N/A</v>
      </c>
      <c r="H3314" s="194" t="str">
        <f>REPLACE(SUBSTITUTE(SUBSTITUTE(SUBSTITUTE(SUBSTITUTE(SUBSTITUTE(TRIM(RTATimings[[#This Row],[Dep Txt]]), ": ",":"), "a.m", "AM",1), "p.m", "PM"),"  AM"," AM"),"  PM", " PM"), 9,100,"")</f>
        <v/>
      </c>
      <c r="I3314" s="195" t="e">
        <f>TIMEVALUE(RTATimings[[#This Row],[Dep Tm Txt]])</f>
        <v>#VALUE!</v>
      </c>
      <c r="N33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15" spans="1:14" x14ac:dyDescent="0.35">
      <c r="A3315" s="113"/>
      <c r="B3315" s="119"/>
      <c r="C3315" s="119"/>
      <c r="D3315" s="185" t="e">
        <f>IF(ISBLANK(RTATimings[[#This Row],[Vehicle No.]]), VLOOKUP(RTATimings[[#This Row],[Rotation Group]], Table9[#All], 4, FALSE), VLOOKUP(RTATimings[[#This Row],[Vehicle No.]], VehLicense,2,FALSE))</f>
        <v>#N/A</v>
      </c>
      <c r="E3315" s="126"/>
      <c r="F3315" s="185" t="e">
        <f>VLOOKUP(RTATimings[[#This Row],[Route Code]], TrueRouteCodes[], 2, FALSE)</f>
        <v>#N/A</v>
      </c>
      <c r="H3315" s="194" t="str">
        <f>REPLACE(SUBSTITUTE(SUBSTITUTE(SUBSTITUTE(SUBSTITUTE(SUBSTITUTE(TRIM(RTATimings[[#This Row],[Dep Txt]]), ": ",":"), "a.m", "AM",1), "p.m", "PM"),"  AM"," AM"),"  PM", " PM"), 9,100,"")</f>
        <v/>
      </c>
      <c r="I3315" s="195" t="e">
        <f>TIMEVALUE(RTATimings[[#This Row],[Dep Tm Txt]])</f>
        <v>#VALUE!</v>
      </c>
      <c r="N33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16" spans="1:14" x14ac:dyDescent="0.35">
      <c r="A3316" s="113"/>
      <c r="B3316" s="119"/>
      <c r="C3316" s="119"/>
      <c r="D3316" s="185" t="e">
        <f>IF(ISBLANK(RTATimings[[#This Row],[Vehicle No.]]), VLOOKUP(RTATimings[[#This Row],[Rotation Group]], Table9[#All], 4, FALSE), VLOOKUP(RTATimings[[#This Row],[Vehicle No.]], VehLicense,2,FALSE))</f>
        <v>#N/A</v>
      </c>
      <c r="E3316" s="126"/>
      <c r="F3316" s="185" t="e">
        <f>VLOOKUP(RTATimings[[#This Row],[Route Code]], TrueRouteCodes[], 2, FALSE)</f>
        <v>#N/A</v>
      </c>
      <c r="H3316" s="194" t="str">
        <f>REPLACE(SUBSTITUTE(SUBSTITUTE(SUBSTITUTE(SUBSTITUTE(SUBSTITUTE(TRIM(RTATimings[[#This Row],[Dep Txt]]), ": ",":"), "a.m", "AM",1), "p.m", "PM"),"  AM"," AM"),"  PM", " PM"), 9,100,"")</f>
        <v/>
      </c>
      <c r="I3316" s="195" t="e">
        <f>TIMEVALUE(RTATimings[[#This Row],[Dep Tm Txt]])</f>
        <v>#VALUE!</v>
      </c>
      <c r="N33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17" spans="1:14" x14ac:dyDescent="0.35">
      <c r="A3317" s="113"/>
      <c r="B3317" s="119"/>
      <c r="C3317" s="119"/>
      <c r="D3317" s="185" t="e">
        <f>IF(ISBLANK(RTATimings[[#This Row],[Vehicle No.]]), VLOOKUP(RTATimings[[#This Row],[Rotation Group]], Table9[#All], 4, FALSE), VLOOKUP(RTATimings[[#This Row],[Vehicle No.]], VehLicense,2,FALSE))</f>
        <v>#N/A</v>
      </c>
      <c r="E3317" s="126"/>
      <c r="F3317" s="185" t="e">
        <f>VLOOKUP(RTATimings[[#This Row],[Route Code]], TrueRouteCodes[], 2, FALSE)</f>
        <v>#N/A</v>
      </c>
      <c r="H3317" s="194" t="str">
        <f>REPLACE(SUBSTITUTE(SUBSTITUTE(SUBSTITUTE(SUBSTITUTE(SUBSTITUTE(TRIM(RTATimings[[#This Row],[Dep Txt]]), ": ",":"), "a.m", "AM",1), "p.m", "PM"),"  AM"," AM"),"  PM", " PM"), 9,100,"")</f>
        <v/>
      </c>
      <c r="I3317" s="195" t="e">
        <f>TIMEVALUE(RTATimings[[#This Row],[Dep Tm Txt]])</f>
        <v>#VALUE!</v>
      </c>
      <c r="N33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18" spans="1:14" x14ac:dyDescent="0.35">
      <c r="A3318" s="113"/>
      <c r="B3318" s="119"/>
      <c r="C3318" s="119"/>
      <c r="D3318" s="185" t="e">
        <f>IF(ISBLANK(RTATimings[[#This Row],[Vehicle No.]]), VLOOKUP(RTATimings[[#This Row],[Rotation Group]], Table9[#All], 4, FALSE), VLOOKUP(RTATimings[[#This Row],[Vehicle No.]], VehLicense,2,FALSE))</f>
        <v>#N/A</v>
      </c>
      <c r="E3318" s="126"/>
      <c r="F3318" s="185" t="e">
        <f>VLOOKUP(RTATimings[[#This Row],[Route Code]], TrueRouteCodes[], 2, FALSE)</f>
        <v>#N/A</v>
      </c>
      <c r="H3318" s="194" t="str">
        <f>REPLACE(SUBSTITUTE(SUBSTITUTE(SUBSTITUTE(SUBSTITUTE(SUBSTITUTE(TRIM(RTATimings[[#This Row],[Dep Txt]]), ": ",":"), "a.m", "AM",1), "p.m", "PM"),"  AM"," AM"),"  PM", " PM"), 9,100,"")</f>
        <v/>
      </c>
      <c r="I3318" s="195" t="e">
        <f>TIMEVALUE(RTATimings[[#This Row],[Dep Tm Txt]])</f>
        <v>#VALUE!</v>
      </c>
      <c r="N33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19" spans="1:14" x14ac:dyDescent="0.35">
      <c r="A3319" s="113"/>
      <c r="B3319" s="119"/>
      <c r="C3319" s="119"/>
      <c r="D3319" s="185" t="e">
        <f>IF(ISBLANK(RTATimings[[#This Row],[Vehicle No.]]), VLOOKUP(RTATimings[[#This Row],[Rotation Group]], Table9[#All], 4, FALSE), VLOOKUP(RTATimings[[#This Row],[Vehicle No.]], VehLicense,2,FALSE))</f>
        <v>#N/A</v>
      </c>
      <c r="E3319" s="126"/>
      <c r="F3319" s="185" t="e">
        <f>VLOOKUP(RTATimings[[#This Row],[Route Code]], TrueRouteCodes[], 2, FALSE)</f>
        <v>#N/A</v>
      </c>
      <c r="H3319" s="194" t="str">
        <f>REPLACE(SUBSTITUTE(SUBSTITUTE(SUBSTITUTE(SUBSTITUTE(SUBSTITUTE(TRIM(RTATimings[[#This Row],[Dep Txt]]), ": ",":"), "a.m", "AM",1), "p.m", "PM"),"  AM"," AM"),"  PM", " PM"), 9,100,"")</f>
        <v/>
      </c>
      <c r="I3319" s="195" t="e">
        <f>TIMEVALUE(RTATimings[[#This Row],[Dep Tm Txt]])</f>
        <v>#VALUE!</v>
      </c>
      <c r="N33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20" spans="1:14" x14ac:dyDescent="0.35">
      <c r="A3320" s="113"/>
      <c r="B3320" s="119"/>
      <c r="C3320" s="119"/>
      <c r="D3320" s="185" t="e">
        <f>IF(ISBLANK(RTATimings[[#This Row],[Vehicle No.]]), VLOOKUP(RTATimings[[#This Row],[Rotation Group]], Table9[#All], 4, FALSE), VLOOKUP(RTATimings[[#This Row],[Vehicle No.]], VehLicense,2,FALSE))</f>
        <v>#N/A</v>
      </c>
      <c r="E3320" s="126"/>
      <c r="F3320" s="185" t="e">
        <f>VLOOKUP(RTATimings[[#This Row],[Route Code]], TrueRouteCodes[], 2, FALSE)</f>
        <v>#N/A</v>
      </c>
      <c r="H3320" s="194" t="str">
        <f>REPLACE(SUBSTITUTE(SUBSTITUTE(SUBSTITUTE(SUBSTITUTE(SUBSTITUTE(TRIM(RTATimings[[#This Row],[Dep Txt]]), ": ",":"), "a.m", "AM",1), "p.m", "PM"),"  AM"," AM"),"  PM", " PM"), 9,100,"")</f>
        <v/>
      </c>
      <c r="I3320" s="195" t="e">
        <f>TIMEVALUE(RTATimings[[#This Row],[Dep Tm Txt]])</f>
        <v>#VALUE!</v>
      </c>
      <c r="N33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21" spans="1:14" x14ac:dyDescent="0.35">
      <c r="A3321" s="113"/>
      <c r="B3321" s="119"/>
      <c r="C3321" s="119"/>
      <c r="D3321" s="185" t="e">
        <f>IF(ISBLANK(RTATimings[[#This Row],[Vehicle No.]]), VLOOKUP(RTATimings[[#This Row],[Rotation Group]], Table9[#All], 4, FALSE), VLOOKUP(RTATimings[[#This Row],[Vehicle No.]], VehLicense,2,FALSE))</f>
        <v>#N/A</v>
      </c>
      <c r="E3321" s="126"/>
      <c r="F3321" s="185" t="e">
        <f>VLOOKUP(RTATimings[[#This Row],[Route Code]], TrueRouteCodes[], 2, FALSE)</f>
        <v>#N/A</v>
      </c>
      <c r="H3321" s="194" t="str">
        <f>REPLACE(SUBSTITUTE(SUBSTITUTE(SUBSTITUTE(SUBSTITUTE(SUBSTITUTE(TRIM(RTATimings[[#This Row],[Dep Txt]]), ": ",":"), "a.m", "AM",1), "p.m", "PM"),"  AM"," AM"),"  PM", " PM"), 9,100,"")</f>
        <v/>
      </c>
      <c r="I3321" s="195" t="e">
        <f>TIMEVALUE(RTATimings[[#This Row],[Dep Tm Txt]])</f>
        <v>#VALUE!</v>
      </c>
      <c r="N33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22" spans="1:14" x14ac:dyDescent="0.35">
      <c r="A3322" s="113"/>
      <c r="B3322" s="119"/>
      <c r="C3322" s="119"/>
      <c r="D3322" s="185" t="e">
        <f>IF(ISBLANK(RTATimings[[#This Row],[Vehicle No.]]), VLOOKUP(RTATimings[[#This Row],[Rotation Group]], Table9[#All], 4, FALSE), VLOOKUP(RTATimings[[#This Row],[Vehicle No.]], VehLicense,2,FALSE))</f>
        <v>#N/A</v>
      </c>
      <c r="E3322" s="126"/>
      <c r="F3322" s="185" t="e">
        <f>VLOOKUP(RTATimings[[#This Row],[Route Code]], TrueRouteCodes[], 2, FALSE)</f>
        <v>#N/A</v>
      </c>
      <c r="H3322" s="194" t="str">
        <f>REPLACE(SUBSTITUTE(SUBSTITUTE(SUBSTITUTE(SUBSTITUTE(SUBSTITUTE(TRIM(RTATimings[[#This Row],[Dep Txt]]), ": ",":"), "a.m", "AM",1), "p.m", "PM"),"  AM"," AM"),"  PM", " PM"), 9,100,"")</f>
        <v/>
      </c>
      <c r="I3322" s="195" t="e">
        <f>TIMEVALUE(RTATimings[[#This Row],[Dep Tm Txt]])</f>
        <v>#VALUE!</v>
      </c>
      <c r="N33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23" spans="1:14" x14ac:dyDescent="0.35">
      <c r="A3323" s="113"/>
      <c r="B3323" s="119"/>
      <c r="C3323" s="119"/>
      <c r="D3323" s="185" t="e">
        <f>IF(ISBLANK(RTATimings[[#This Row],[Vehicle No.]]), VLOOKUP(RTATimings[[#This Row],[Rotation Group]], Table9[#All], 4, FALSE), VLOOKUP(RTATimings[[#This Row],[Vehicle No.]], VehLicense,2,FALSE))</f>
        <v>#N/A</v>
      </c>
      <c r="E3323" s="126"/>
      <c r="F3323" s="185" t="e">
        <f>VLOOKUP(RTATimings[[#This Row],[Route Code]], TrueRouteCodes[], 2, FALSE)</f>
        <v>#N/A</v>
      </c>
      <c r="H3323" s="194" t="str">
        <f>REPLACE(SUBSTITUTE(SUBSTITUTE(SUBSTITUTE(SUBSTITUTE(SUBSTITUTE(TRIM(RTATimings[[#This Row],[Dep Txt]]), ": ",":"), "a.m", "AM",1), "p.m", "PM"),"  AM"," AM"),"  PM", " PM"), 9,100,"")</f>
        <v/>
      </c>
      <c r="I3323" s="195" t="e">
        <f>TIMEVALUE(RTATimings[[#This Row],[Dep Tm Txt]])</f>
        <v>#VALUE!</v>
      </c>
      <c r="N33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24" spans="1:14" x14ac:dyDescent="0.35">
      <c r="A3324" s="113"/>
      <c r="B3324" s="119"/>
      <c r="C3324" s="119"/>
      <c r="D3324" s="185" t="e">
        <f>IF(ISBLANK(RTATimings[[#This Row],[Vehicle No.]]), VLOOKUP(RTATimings[[#This Row],[Rotation Group]], Table9[#All], 4, FALSE), VLOOKUP(RTATimings[[#This Row],[Vehicle No.]], VehLicense,2,FALSE))</f>
        <v>#N/A</v>
      </c>
      <c r="E3324" s="126"/>
      <c r="F3324" s="185" t="e">
        <f>VLOOKUP(RTATimings[[#This Row],[Route Code]], TrueRouteCodes[], 2, FALSE)</f>
        <v>#N/A</v>
      </c>
      <c r="H3324" s="194" t="str">
        <f>REPLACE(SUBSTITUTE(SUBSTITUTE(SUBSTITUTE(SUBSTITUTE(SUBSTITUTE(TRIM(RTATimings[[#This Row],[Dep Txt]]), ": ",":"), "a.m", "AM",1), "p.m", "PM"),"  AM"," AM"),"  PM", " PM"), 9,100,"")</f>
        <v/>
      </c>
      <c r="I3324" s="195" t="e">
        <f>TIMEVALUE(RTATimings[[#This Row],[Dep Tm Txt]])</f>
        <v>#VALUE!</v>
      </c>
      <c r="N33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25" spans="1:14" x14ac:dyDescent="0.35">
      <c r="A3325" s="113"/>
      <c r="B3325" s="119"/>
      <c r="C3325" s="119"/>
      <c r="D3325" s="185" t="e">
        <f>IF(ISBLANK(RTATimings[[#This Row],[Vehicle No.]]), VLOOKUP(RTATimings[[#This Row],[Rotation Group]], Table9[#All], 4, FALSE), VLOOKUP(RTATimings[[#This Row],[Vehicle No.]], VehLicense,2,FALSE))</f>
        <v>#N/A</v>
      </c>
      <c r="E3325" s="126"/>
      <c r="F3325" s="185" t="e">
        <f>VLOOKUP(RTATimings[[#This Row],[Route Code]], TrueRouteCodes[], 2, FALSE)</f>
        <v>#N/A</v>
      </c>
      <c r="H3325" s="194" t="str">
        <f>REPLACE(SUBSTITUTE(SUBSTITUTE(SUBSTITUTE(SUBSTITUTE(SUBSTITUTE(TRIM(RTATimings[[#This Row],[Dep Txt]]), ": ",":"), "a.m", "AM",1), "p.m", "PM"),"  AM"," AM"),"  PM", " PM"), 9,100,"")</f>
        <v/>
      </c>
      <c r="I3325" s="195" t="e">
        <f>TIMEVALUE(RTATimings[[#This Row],[Dep Tm Txt]])</f>
        <v>#VALUE!</v>
      </c>
      <c r="N33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26" spans="1:14" x14ac:dyDescent="0.35">
      <c r="A3326" s="113"/>
      <c r="B3326" s="119"/>
      <c r="C3326" s="119"/>
      <c r="D3326" s="185" t="e">
        <f>IF(ISBLANK(RTATimings[[#This Row],[Vehicle No.]]), VLOOKUP(RTATimings[[#This Row],[Rotation Group]], Table9[#All], 4, FALSE), VLOOKUP(RTATimings[[#This Row],[Vehicle No.]], VehLicense,2,FALSE))</f>
        <v>#N/A</v>
      </c>
      <c r="E3326" s="126"/>
      <c r="F3326" s="185" t="e">
        <f>VLOOKUP(RTATimings[[#This Row],[Route Code]], TrueRouteCodes[], 2, FALSE)</f>
        <v>#N/A</v>
      </c>
      <c r="H3326" s="194" t="str">
        <f>REPLACE(SUBSTITUTE(SUBSTITUTE(SUBSTITUTE(SUBSTITUTE(SUBSTITUTE(TRIM(RTATimings[[#This Row],[Dep Txt]]), ": ",":"), "a.m", "AM",1), "p.m", "PM"),"  AM"," AM"),"  PM", " PM"), 9,100,"")</f>
        <v/>
      </c>
      <c r="I3326" s="195" t="e">
        <f>TIMEVALUE(RTATimings[[#This Row],[Dep Tm Txt]])</f>
        <v>#VALUE!</v>
      </c>
      <c r="N33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27" spans="1:14" x14ac:dyDescent="0.35">
      <c r="A3327" s="113"/>
      <c r="B3327" s="119"/>
      <c r="C3327" s="119"/>
      <c r="D3327" s="185" t="e">
        <f>IF(ISBLANK(RTATimings[[#This Row],[Vehicle No.]]), VLOOKUP(RTATimings[[#This Row],[Rotation Group]], Table9[#All], 4, FALSE), VLOOKUP(RTATimings[[#This Row],[Vehicle No.]], VehLicense,2,FALSE))</f>
        <v>#N/A</v>
      </c>
      <c r="E3327" s="126"/>
      <c r="F3327" s="185" t="e">
        <f>VLOOKUP(RTATimings[[#This Row],[Route Code]], TrueRouteCodes[], 2, FALSE)</f>
        <v>#N/A</v>
      </c>
      <c r="H3327" s="194" t="str">
        <f>REPLACE(SUBSTITUTE(SUBSTITUTE(SUBSTITUTE(SUBSTITUTE(SUBSTITUTE(TRIM(RTATimings[[#This Row],[Dep Txt]]), ": ",":"), "a.m", "AM",1), "p.m", "PM"),"  AM"," AM"),"  PM", " PM"), 9,100,"")</f>
        <v/>
      </c>
      <c r="I3327" s="195" t="e">
        <f>TIMEVALUE(RTATimings[[#This Row],[Dep Tm Txt]])</f>
        <v>#VALUE!</v>
      </c>
      <c r="N33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28" spans="1:14" x14ac:dyDescent="0.35">
      <c r="A3328" s="113"/>
      <c r="B3328" s="119"/>
      <c r="C3328" s="119"/>
      <c r="D3328" s="185" t="e">
        <f>IF(ISBLANK(RTATimings[[#This Row],[Vehicle No.]]), VLOOKUP(RTATimings[[#This Row],[Rotation Group]], Table9[#All], 4, FALSE), VLOOKUP(RTATimings[[#This Row],[Vehicle No.]], VehLicense,2,FALSE))</f>
        <v>#N/A</v>
      </c>
      <c r="E3328" s="126"/>
      <c r="F3328" s="185" t="e">
        <f>VLOOKUP(RTATimings[[#This Row],[Route Code]], TrueRouteCodes[], 2, FALSE)</f>
        <v>#N/A</v>
      </c>
      <c r="H3328" s="194" t="str">
        <f>REPLACE(SUBSTITUTE(SUBSTITUTE(SUBSTITUTE(SUBSTITUTE(SUBSTITUTE(TRIM(RTATimings[[#This Row],[Dep Txt]]), ": ",":"), "a.m", "AM",1), "p.m", "PM"),"  AM"," AM"),"  PM", " PM"), 9,100,"")</f>
        <v/>
      </c>
      <c r="I3328" s="195" t="e">
        <f>TIMEVALUE(RTATimings[[#This Row],[Dep Tm Txt]])</f>
        <v>#VALUE!</v>
      </c>
      <c r="N33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29" spans="1:14" x14ac:dyDescent="0.35">
      <c r="A3329" s="113"/>
      <c r="B3329" s="119"/>
      <c r="C3329" s="119"/>
      <c r="D3329" s="185" t="e">
        <f>IF(ISBLANK(RTATimings[[#This Row],[Vehicle No.]]), VLOOKUP(RTATimings[[#This Row],[Rotation Group]], Table9[#All], 4, FALSE), VLOOKUP(RTATimings[[#This Row],[Vehicle No.]], VehLicense,2,FALSE))</f>
        <v>#N/A</v>
      </c>
      <c r="E3329" s="126"/>
      <c r="F3329" s="185" t="e">
        <f>VLOOKUP(RTATimings[[#This Row],[Route Code]], TrueRouteCodes[], 2, FALSE)</f>
        <v>#N/A</v>
      </c>
      <c r="H3329" s="194" t="str">
        <f>REPLACE(SUBSTITUTE(SUBSTITUTE(SUBSTITUTE(SUBSTITUTE(SUBSTITUTE(TRIM(RTATimings[[#This Row],[Dep Txt]]), ": ",":"), "a.m", "AM",1), "p.m", "PM"),"  AM"," AM"),"  PM", " PM"), 9,100,"")</f>
        <v/>
      </c>
      <c r="I3329" s="195" t="e">
        <f>TIMEVALUE(RTATimings[[#This Row],[Dep Tm Txt]])</f>
        <v>#VALUE!</v>
      </c>
      <c r="N33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30" spans="1:14" x14ac:dyDescent="0.35">
      <c r="A3330" s="113"/>
      <c r="B3330" s="119"/>
      <c r="C3330" s="119"/>
      <c r="D3330" s="185" t="e">
        <f>IF(ISBLANK(RTATimings[[#This Row],[Vehicle No.]]), VLOOKUP(RTATimings[[#This Row],[Rotation Group]], Table9[#All], 4, FALSE), VLOOKUP(RTATimings[[#This Row],[Vehicle No.]], VehLicense,2,FALSE))</f>
        <v>#N/A</v>
      </c>
      <c r="E3330" s="126"/>
      <c r="F3330" s="185" t="e">
        <f>VLOOKUP(RTATimings[[#This Row],[Route Code]], TrueRouteCodes[], 2, FALSE)</f>
        <v>#N/A</v>
      </c>
      <c r="H3330" s="194" t="str">
        <f>REPLACE(SUBSTITUTE(SUBSTITUTE(SUBSTITUTE(SUBSTITUTE(SUBSTITUTE(TRIM(RTATimings[[#This Row],[Dep Txt]]), ": ",":"), "a.m", "AM",1), "p.m", "PM"),"  AM"," AM"),"  PM", " PM"), 9,100,"")</f>
        <v/>
      </c>
      <c r="I3330" s="195" t="e">
        <f>TIMEVALUE(RTATimings[[#This Row],[Dep Tm Txt]])</f>
        <v>#VALUE!</v>
      </c>
      <c r="N33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31" spans="1:14" x14ac:dyDescent="0.35">
      <c r="A3331" s="113"/>
      <c r="B3331" s="119"/>
      <c r="C3331" s="119"/>
      <c r="D3331" s="185" t="e">
        <f>IF(ISBLANK(RTATimings[[#This Row],[Vehicle No.]]), VLOOKUP(RTATimings[[#This Row],[Rotation Group]], Table9[#All], 4, FALSE), VLOOKUP(RTATimings[[#This Row],[Vehicle No.]], VehLicense,2,FALSE))</f>
        <v>#N/A</v>
      </c>
      <c r="E3331" s="126"/>
      <c r="F3331" s="185" t="e">
        <f>VLOOKUP(RTATimings[[#This Row],[Route Code]], TrueRouteCodes[], 2, FALSE)</f>
        <v>#N/A</v>
      </c>
      <c r="H3331" s="194" t="str">
        <f>REPLACE(SUBSTITUTE(SUBSTITUTE(SUBSTITUTE(SUBSTITUTE(SUBSTITUTE(TRIM(RTATimings[[#This Row],[Dep Txt]]), ": ",":"), "a.m", "AM",1), "p.m", "PM"),"  AM"," AM"),"  PM", " PM"), 9,100,"")</f>
        <v/>
      </c>
      <c r="I3331" s="195" t="e">
        <f>TIMEVALUE(RTATimings[[#This Row],[Dep Tm Txt]])</f>
        <v>#VALUE!</v>
      </c>
      <c r="N33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32" spans="1:14" x14ac:dyDescent="0.35">
      <c r="A3332" s="113"/>
      <c r="B3332" s="119"/>
      <c r="C3332" s="119"/>
      <c r="D3332" s="185" t="e">
        <f>IF(ISBLANK(RTATimings[[#This Row],[Vehicle No.]]), VLOOKUP(RTATimings[[#This Row],[Rotation Group]], Table9[#All], 4, FALSE), VLOOKUP(RTATimings[[#This Row],[Vehicle No.]], VehLicense,2,FALSE))</f>
        <v>#N/A</v>
      </c>
      <c r="E3332" s="126"/>
      <c r="F3332" s="185" t="e">
        <f>VLOOKUP(RTATimings[[#This Row],[Route Code]], TrueRouteCodes[], 2, FALSE)</f>
        <v>#N/A</v>
      </c>
      <c r="H3332" s="194" t="str">
        <f>REPLACE(SUBSTITUTE(SUBSTITUTE(SUBSTITUTE(SUBSTITUTE(SUBSTITUTE(TRIM(RTATimings[[#This Row],[Dep Txt]]), ": ",":"), "a.m", "AM",1), "p.m", "PM"),"  AM"," AM"),"  PM", " PM"), 9,100,"")</f>
        <v/>
      </c>
      <c r="I3332" s="195" t="e">
        <f>TIMEVALUE(RTATimings[[#This Row],[Dep Tm Txt]])</f>
        <v>#VALUE!</v>
      </c>
      <c r="N33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33" spans="1:14" x14ac:dyDescent="0.35">
      <c r="A3333" s="113"/>
      <c r="B3333" s="119"/>
      <c r="C3333" s="119"/>
      <c r="D3333" s="185" t="e">
        <f>IF(ISBLANK(RTATimings[[#This Row],[Vehicle No.]]), VLOOKUP(RTATimings[[#This Row],[Rotation Group]], Table9[#All], 4, FALSE), VLOOKUP(RTATimings[[#This Row],[Vehicle No.]], VehLicense,2,FALSE))</f>
        <v>#N/A</v>
      </c>
      <c r="E3333" s="126"/>
      <c r="F3333" s="185" t="e">
        <f>VLOOKUP(RTATimings[[#This Row],[Route Code]], TrueRouteCodes[], 2, FALSE)</f>
        <v>#N/A</v>
      </c>
      <c r="H3333" s="194" t="str">
        <f>REPLACE(SUBSTITUTE(SUBSTITUTE(SUBSTITUTE(SUBSTITUTE(SUBSTITUTE(TRIM(RTATimings[[#This Row],[Dep Txt]]), ": ",":"), "a.m", "AM",1), "p.m", "PM"),"  AM"," AM"),"  PM", " PM"), 9,100,"")</f>
        <v/>
      </c>
      <c r="I3333" s="195" t="e">
        <f>TIMEVALUE(RTATimings[[#This Row],[Dep Tm Txt]])</f>
        <v>#VALUE!</v>
      </c>
      <c r="N33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34" spans="1:14" x14ac:dyDescent="0.35">
      <c r="A3334" s="113"/>
      <c r="B3334" s="119"/>
      <c r="C3334" s="119"/>
      <c r="D3334" s="185" t="e">
        <f>IF(ISBLANK(RTATimings[[#This Row],[Vehicle No.]]), VLOOKUP(RTATimings[[#This Row],[Rotation Group]], Table9[#All], 4, FALSE), VLOOKUP(RTATimings[[#This Row],[Vehicle No.]], VehLicense,2,FALSE))</f>
        <v>#N/A</v>
      </c>
      <c r="E3334" s="126"/>
      <c r="F3334" s="185" t="e">
        <f>VLOOKUP(RTATimings[[#This Row],[Route Code]], TrueRouteCodes[], 2, FALSE)</f>
        <v>#N/A</v>
      </c>
      <c r="H3334" s="194" t="str">
        <f>REPLACE(SUBSTITUTE(SUBSTITUTE(SUBSTITUTE(SUBSTITUTE(SUBSTITUTE(TRIM(RTATimings[[#This Row],[Dep Txt]]), ": ",":"), "a.m", "AM",1), "p.m", "PM"),"  AM"," AM"),"  PM", " PM"), 9,100,"")</f>
        <v/>
      </c>
      <c r="I3334" s="195" t="e">
        <f>TIMEVALUE(RTATimings[[#This Row],[Dep Tm Txt]])</f>
        <v>#VALUE!</v>
      </c>
      <c r="N33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35" spans="1:14" x14ac:dyDescent="0.35">
      <c r="A3335" s="113"/>
      <c r="B3335" s="119"/>
      <c r="C3335" s="119"/>
      <c r="D3335" s="185" t="e">
        <f>IF(ISBLANK(RTATimings[[#This Row],[Vehicle No.]]), VLOOKUP(RTATimings[[#This Row],[Rotation Group]], Table9[#All], 4, FALSE), VLOOKUP(RTATimings[[#This Row],[Vehicle No.]], VehLicense,2,FALSE))</f>
        <v>#N/A</v>
      </c>
      <c r="E3335" s="126"/>
      <c r="F3335" s="185" t="e">
        <f>VLOOKUP(RTATimings[[#This Row],[Route Code]], TrueRouteCodes[], 2, FALSE)</f>
        <v>#N/A</v>
      </c>
      <c r="H3335" s="194" t="str">
        <f>REPLACE(SUBSTITUTE(SUBSTITUTE(SUBSTITUTE(SUBSTITUTE(SUBSTITUTE(TRIM(RTATimings[[#This Row],[Dep Txt]]), ": ",":"), "a.m", "AM",1), "p.m", "PM"),"  AM"," AM"),"  PM", " PM"), 9,100,"")</f>
        <v/>
      </c>
      <c r="I3335" s="195" t="e">
        <f>TIMEVALUE(RTATimings[[#This Row],[Dep Tm Txt]])</f>
        <v>#VALUE!</v>
      </c>
      <c r="N33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36" spans="1:14" x14ac:dyDescent="0.35">
      <c r="A3336" s="113"/>
      <c r="B3336" s="119"/>
      <c r="C3336" s="119"/>
      <c r="D3336" s="185" t="e">
        <f>IF(ISBLANK(RTATimings[[#This Row],[Vehicle No.]]), VLOOKUP(RTATimings[[#This Row],[Rotation Group]], Table9[#All], 4, FALSE), VLOOKUP(RTATimings[[#This Row],[Vehicle No.]], VehLicense,2,FALSE))</f>
        <v>#N/A</v>
      </c>
      <c r="E3336" s="126"/>
      <c r="F3336" s="185" t="e">
        <f>VLOOKUP(RTATimings[[#This Row],[Route Code]], TrueRouteCodes[], 2, FALSE)</f>
        <v>#N/A</v>
      </c>
      <c r="H3336" s="194" t="str">
        <f>REPLACE(SUBSTITUTE(SUBSTITUTE(SUBSTITUTE(SUBSTITUTE(SUBSTITUTE(TRIM(RTATimings[[#This Row],[Dep Txt]]), ": ",":"), "a.m", "AM",1), "p.m", "PM"),"  AM"," AM"),"  PM", " PM"), 9,100,"")</f>
        <v/>
      </c>
      <c r="I3336" s="195" t="e">
        <f>TIMEVALUE(RTATimings[[#This Row],[Dep Tm Txt]])</f>
        <v>#VALUE!</v>
      </c>
      <c r="N33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37" spans="1:14" x14ac:dyDescent="0.35">
      <c r="A3337" s="113"/>
      <c r="B3337" s="119"/>
      <c r="C3337" s="119"/>
      <c r="D3337" s="185" t="e">
        <f>IF(ISBLANK(RTATimings[[#This Row],[Vehicle No.]]), VLOOKUP(RTATimings[[#This Row],[Rotation Group]], Table9[#All], 4, FALSE), VLOOKUP(RTATimings[[#This Row],[Vehicle No.]], VehLicense,2,FALSE))</f>
        <v>#N/A</v>
      </c>
      <c r="E3337" s="126"/>
      <c r="F3337" s="185" t="e">
        <f>VLOOKUP(RTATimings[[#This Row],[Route Code]], TrueRouteCodes[], 2, FALSE)</f>
        <v>#N/A</v>
      </c>
      <c r="H3337" s="194" t="str">
        <f>REPLACE(SUBSTITUTE(SUBSTITUTE(SUBSTITUTE(SUBSTITUTE(SUBSTITUTE(TRIM(RTATimings[[#This Row],[Dep Txt]]), ": ",":"), "a.m", "AM",1), "p.m", "PM"),"  AM"," AM"),"  PM", " PM"), 9,100,"")</f>
        <v/>
      </c>
      <c r="I3337" s="195" t="e">
        <f>TIMEVALUE(RTATimings[[#This Row],[Dep Tm Txt]])</f>
        <v>#VALUE!</v>
      </c>
      <c r="N33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38" spans="1:14" x14ac:dyDescent="0.35">
      <c r="A3338" s="113"/>
      <c r="B3338" s="119"/>
      <c r="C3338" s="119"/>
      <c r="D3338" s="185" t="e">
        <f>IF(ISBLANK(RTATimings[[#This Row],[Vehicle No.]]), VLOOKUP(RTATimings[[#This Row],[Rotation Group]], Table9[#All], 4, FALSE), VLOOKUP(RTATimings[[#This Row],[Vehicle No.]], VehLicense,2,FALSE))</f>
        <v>#N/A</v>
      </c>
      <c r="E3338" s="126"/>
      <c r="F3338" s="185" t="e">
        <f>VLOOKUP(RTATimings[[#This Row],[Route Code]], TrueRouteCodes[], 2, FALSE)</f>
        <v>#N/A</v>
      </c>
      <c r="H3338" s="194" t="str">
        <f>REPLACE(SUBSTITUTE(SUBSTITUTE(SUBSTITUTE(SUBSTITUTE(SUBSTITUTE(TRIM(RTATimings[[#This Row],[Dep Txt]]), ": ",":"), "a.m", "AM",1), "p.m", "PM"),"  AM"," AM"),"  PM", " PM"), 9,100,"")</f>
        <v/>
      </c>
      <c r="I3338" s="195" t="e">
        <f>TIMEVALUE(RTATimings[[#This Row],[Dep Tm Txt]])</f>
        <v>#VALUE!</v>
      </c>
      <c r="N33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39" spans="1:14" x14ac:dyDescent="0.35">
      <c r="A3339" s="113"/>
      <c r="B3339" s="119"/>
      <c r="C3339" s="119"/>
      <c r="D3339" s="185" t="e">
        <f>IF(ISBLANK(RTATimings[[#This Row],[Vehicle No.]]), VLOOKUP(RTATimings[[#This Row],[Rotation Group]], Table9[#All], 4, FALSE), VLOOKUP(RTATimings[[#This Row],[Vehicle No.]], VehLicense,2,FALSE))</f>
        <v>#N/A</v>
      </c>
      <c r="E3339" s="126"/>
      <c r="F3339" s="185" t="e">
        <f>VLOOKUP(RTATimings[[#This Row],[Route Code]], TrueRouteCodes[], 2, FALSE)</f>
        <v>#N/A</v>
      </c>
      <c r="H3339" s="194" t="str">
        <f>REPLACE(SUBSTITUTE(SUBSTITUTE(SUBSTITUTE(SUBSTITUTE(SUBSTITUTE(TRIM(RTATimings[[#This Row],[Dep Txt]]), ": ",":"), "a.m", "AM",1), "p.m", "PM"),"  AM"," AM"),"  PM", " PM"), 9,100,"")</f>
        <v/>
      </c>
      <c r="I3339" s="195" t="e">
        <f>TIMEVALUE(RTATimings[[#This Row],[Dep Tm Txt]])</f>
        <v>#VALUE!</v>
      </c>
      <c r="N33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40" spans="1:14" x14ac:dyDescent="0.35">
      <c r="A3340" s="113"/>
      <c r="B3340" s="119"/>
      <c r="C3340" s="119"/>
      <c r="D3340" s="185" t="e">
        <f>IF(ISBLANK(RTATimings[[#This Row],[Vehicle No.]]), VLOOKUP(RTATimings[[#This Row],[Rotation Group]], Table9[#All], 4, FALSE), VLOOKUP(RTATimings[[#This Row],[Vehicle No.]], VehLicense,2,FALSE))</f>
        <v>#N/A</v>
      </c>
      <c r="E3340" s="126"/>
      <c r="F3340" s="185" t="e">
        <f>VLOOKUP(RTATimings[[#This Row],[Route Code]], TrueRouteCodes[], 2, FALSE)</f>
        <v>#N/A</v>
      </c>
      <c r="H3340" s="194" t="str">
        <f>REPLACE(SUBSTITUTE(SUBSTITUTE(SUBSTITUTE(SUBSTITUTE(SUBSTITUTE(TRIM(RTATimings[[#This Row],[Dep Txt]]), ": ",":"), "a.m", "AM",1), "p.m", "PM"),"  AM"," AM"),"  PM", " PM"), 9,100,"")</f>
        <v/>
      </c>
      <c r="I3340" s="195" t="e">
        <f>TIMEVALUE(RTATimings[[#This Row],[Dep Tm Txt]])</f>
        <v>#VALUE!</v>
      </c>
      <c r="N33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41" spans="1:14" x14ac:dyDescent="0.35">
      <c r="A3341" s="113"/>
      <c r="B3341" s="119"/>
      <c r="C3341" s="119"/>
      <c r="D3341" s="185" t="e">
        <f>IF(ISBLANK(RTATimings[[#This Row],[Vehicle No.]]), VLOOKUP(RTATimings[[#This Row],[Rotation Group]], Table9[#All], 4, FALSE), VLOOKUP(RTATimings[[#This Row],[Vehicle No.]], VehLicense,2,FALSE))</f>
        <v>#N/A</v>
      </c>
      <c r="E3341" s="126"/>
      <c r="F3341" s="185" t="e">
        <f>VLOOKUP(RTATimings[[#This Row],[Route Code]], TrueRouteCodes[], 2, FALSE)</f>
        <v>#N/A</v>
      </c>
      <c r="H3341" s="194" t="str">
        <f>REPLACE(SUBSTITUTE(SUBSTITUTE(SUBSTITUTE(SUBSTITUTE(SUBSTITUTE(TRIM(RTATimings[[#This Row],[Dep Txt]]), ": ",":"), "a.m", "AM",1), "p.m", "PM"),"  AM"," AM"),"  PM", " PM"), 9,100,"")</f>
        <v/>
      </c>
      <c r="I3341" s="195" t="e">
        <f>TIMEVALUE(RTATimings[[#This Row],[Dep Tm Txt]])</f>
        <v>#VALUE!</v>
      </c>
      <c r="N33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42" spans="1:14" x14ac:dyDescent="0.35">
      <c r="A3342" s="113"/>
      <c r="B3342" s="119"/>
      <c r="C3342" s="119"/>
      <c r="D3342" s="185" t="e">
        <f>IF(ISBLANK(RTATimings[[#This Row],[Vehicle No.]]), VLOOKUP(RTATimings[[#This Row],[Rotation Group]], Table9[#All], 4, FALSE), VLOOKUP(RTATimings[[#This Row],[Vehicle No.]], VehLicense,2,FALSE))</f>
        <v>#N/A</v>
      </c>
      <c r="E3342" s="126"/>
      <c r="F3342" s="185" t="e">
        <f>VLOOKUP(RTATimings[[#This Row],[Route Code]], TrueRouteCodes[], 2, FALSE)</f>
        <v>#N/A</v>
      </c>
      <c r="H3342" s="194" t="str">
        <f>REPLACE(SUBSTITUTE(SUBSTITUTE(SUBSTITUTE(SUBSTITUTE(SUBSTITUTE(TRIM(RTATimings[[#This Row],[Dep Txt]]), ": ",":"), "a.m", "AM",1), "p.m", "PM"),"  AM"," AM"),"  PM", " PM"), 9,100,"")</f>
        <v/>
      </c>
      <c r="I3342" s="195" t="e">
        <f>TIMEVALUE(RTATimings[[#This Row],[Dep Tm Txt]])</f>
        <v>#VALUE!</v>
      </c>
      <c r="N33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43" spans="1:14" x14ac:dyDescent="0.35">
      <c r="A3343" s="113"/>
      <c r="B3343" s="119"/>
      <c r="C3343" s="119"/>
      <c r="D3343" s="185" t="e">
        <f>IF(ISBLANK(RTATimings[[#This Row],[Vehicle No.]]), VLOOKUP(RTATimings[[#This Row],[Rotation Group]], Table9[#All], 4, FALSE), VLOOKUP(RTATimings[[#This Row],[Vehicle No.]], VehLicense,2,FALSE))</f>
        <v>#N/A</v>
      </c>
      <c r="E3343" s="126"/>
      <c r="F3343" s="185" t="e">
        <f>VLOOKUP(RTATimings[[#This Row],[Route Code]], TrueRouteCodes[], 2, FALSE)</f>
        <v>#N/A</v>
      </c>
      <c r="H3343" s="194" t="str">
        <f>REPLACE(SUBSTITUTE(SUBSTITUTE(SUBSTITUTE(SUBSTITUTE(SUBSTITUTE(TRIM(RTATimings[[#This Row],[Dep Txt]]), ": ",":"), "a.m", "AM",1), "p.m", "PM"),"  AM"," AM"),"  PM", " PM"), 9,100,"")</f>
        <v/>
      </c>
      <c r="I3343" s="195" t="e">
        <f>TIMEVALUE(RTATimings[[#This Row],[Dep Tm Txt]])</f>
        <v>#VALUE!</v>
      </c>
      <c r="N33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44" spans="1:14" x14ac:dyDescent="0.35">
      <c r="A3344" s="113"/>
      <c r="B3344" s="119"/>
      <c r="C3344" s="119"/>
      <c r="D3344" s="185" t="e">
        <f>IF(ISBLANK(RTATimings[[#This Row],[Vehicle No.]]), VLOOKUP(RTATimings[[#This Row],[Rotation Group]], Table9[#All], 4, FALSE), VLOOKUP(RTATimings[[#This Row],[Vehicle No.]], VehLicense,2,FALSE))</f>
        <v>#N/A</v>
      </c>
      <c r="E3344" s="126"/>
      <c r="F3344" s="185" t="e">
        <f>VLOOKUP(RTATimings[[#This Row],[Route Code]], TrueRouteCodes[], 2, FALSE)</f>
        <v>#N/A</v>
      </c>
      <c r="H3344" s="194" t="str">
        <f>REPLACE(SUBSTITUTE(SUBSTITUTE(SUBSTITUTE(SUBSTITUTE(SUBSTITUTE(TRIM(RTATimings[[#This Row],[Dep Txt]]), ": ",":"), "a.m", "AM",1), "p.m", "PM"),"  AM"," AM"),"  PM", " PM"), 9,100,"")</f>
        <v/>
      </c>
      <c r="I3344" s="195" t="e">
        <f>TIMEVALUE(RTATimings[[#This Row],[Dep Tm Txt]])</f>
        <v>#VALUE!</v>
      </c>
      <c r="N33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45" spans="1:14" x14ac:dyDescent="0.35">
      <c r="A3345" s="113"/>
      <c r="B3345" s="119"/>
      <c r="C3345" s="119"/>
      <c r="D3345" s="185" t="e">
        <f>IF(ISBLANK(RTATimings[[#This Row],[Vehicle No.]]), VLOOKUP(RTATimings[[#This Row],[Rotation Group]], Table9[#All], 4, FALSE), VLOOKUP(RTATimings[[#This Row],[Vehicle No.]], VehLicense,2,FALSE))</f>
        <v>#N/A</v>
      </c>
      <c r="E3345" s="126"/>
      <c r="F3345" s="185" t="e">
        <f>VLOOKUP(RTATimings[[#This Row],[Route Code]], TrueRouteCodes[], 2, FALSE)</f>
        <v>#N/A</v>
      </c>
      <c r="H3345" s="194" t="str">
        <f>REPLACE(SUBSTITUTE(SUBSTITUTE(SUBSTITUTE(SUBSTITUTE(SUBSTITUTE(TRIM(RTATimings[[#This Row],[Dep Txt]]), ": ",":"), "a.m", "AM",1), "p.m", "PM"),"  AM"," AM"),"  PM", " PM"), 9,100,"")</f>
        <v/>
      </c>
      <c r="I3345" s="195" t="e">
        <f>TIMEVALUE(RTATimings[[#This Row],[Dep Tm Txt]])</f>
        <v>#VALUE!</v>
      </c>
      <c r="N33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46" spans="1:14" x14ac:dyDescent="0.35">
      <c r="A3346" s="113"/>
      <c r="B3346" s="119"/>
      <c r="C3346" s="119"/>
      <c r="D3346" s="185" t="e">
        <f>IF(ISBLANK(RTATimings[[#This Row],[Vehicle No.]]), VLOOKUP(RTATimings[[#This Row],[Rotation Group]], Table9[#All], 4, FALSE), VLOOKUP(RTATimings[[#This Row],[Vehicle No.]], VehLicense,2,FALSE))</f>
        <v>#N/A</v>
      </c>
      <c r="E3346" s="126"/>
      <c r="F3346" s="185" t="e">
        <f>VLOOKUP(RTATimings[[#This Row],[Route Code]], TrueRouteCodes[], 2, FALSE)</f>
        <v>#N/A</v>
      </c>
      <c r="H3346" s="194" t="str">
        <f>REPLACE(SUBSTITUTE(SUBSTITUTE(SUBSTITUTE(SUBSTITUTE(SUBSTITUTE(TRIM(RTATimings[[#This Row],[Dep Txt]]), ": ",":"), "a.m", "AM",1), "p.m", "PM"),"  AM"," AM"),"  PM", " PM"), 9,100,"")</f>
        <v/>
      </c>
      <c r="I3346" s="195" t="e">
        <f>TIMEVALUE(RTATimings[[#This Row],[Dep Tm Txt]])</f>
        <v>#VALUE!</v>
      </c>
      <c r="N33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47" spans="1:14" x14ac:dyDescent="0.35">
      <c r="A3347" s="113"/>
      <c r="B3347" s="119"/>
      <c r="C3347" s="119"/>
      <c r="D3347" s="185" t="e">
        <f>IF(ISBLANK(RTATimings[[#This Row],[Vehicle No.]]), VLOOKUP(RTATimings[[#This Row],[Rotation Group]], Table9[#All], 4, FALSE), VLOOKUP(RTATimings[[#This Row],[Vehicle No.]], VehLicense,2,FALSE))</f>
        <v>#N/A</v>
      </c>
      <c r="E3347" s="126"/>
      <c r="F3347" s="185" t="e">
        <f>VLOOKUP(RTATimings[[#This Row],[Route Code]], TrueRouteCodes[], 2, FALSE)</f>
        <v>#N/A</v>
      </c>
      <c r="H3347" s="194" t="str">
        <f>REPLACE(SUBSTITUTE(SUBSTITUTE(SUBSTITUTE(SUBSTITUTE(SUBSTITUTE(TRIM(RTATimings[[#This Row],[Dep Txt]]), ": ",":"), "a.m", "AM",1), "p.m", "PM"),"  AM"," AM"),"  PM", " PM"), 9,100,"")</f>
        <v/>
      </c>
      <c r="I3347" s="195" t="e">
        <f>TIMEVALUE(RTATimings[[#This Row],[Dep Tm Txt]])</f>
        <v>#VALUE!</v>
      </c>
      <c r="N33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48" spans="1:14" x14ac:dyDescent="0.35">
      <c r="A3348" s="113"/>
      <c r="B3348" s="119"/>
      <c r="C3348" s="119"/>
      <c r="D3348" s="185" t="e">
        <f>IF(ISBLANK(RTATimings[[#This Row],[Vehicle No.]]), VLOOKUP(RTATimings[[#This Row],[Rotation Group]], Table9[#All], 4, FALSE), VLOOKUP(RTATimings[[#This Row],[Vehicle No.]], VehLicense,2,FALSE))</f>
        <v>#N/A</v>
      </c>
      <c r="E3348" s="126"/>
      <c r="F3348" s="185" t="e">
        <f>VLOOKUP(RTATimings[[#This Row],[Route Code]], TrueRouteCodes[], 2, FALSE)</f>
        <v>#N/A</v>
      </c>
      <c r="H3348" s="194" t="str">
        <f>REPLACE(SUBSTITUTE(SUBSTITUTE(SUBSTITUTE(SUBSTITUTE(SUBSTITUTE(TRIM(RTATimings[[#This Row],[Dep Txt]]), ": ",":"), "a.m", "AM",1), "p.m", "PM"),"  AM"," AM"),"  PM", " PM"), 9,100,"")</f>
        <v/>
      </c>
      <c r="I3348" s="195" t="e">
        <f>TIMEVALUE(RTATimings[[#This Row],[Dep Tm Txt]])</f>
        <v>#VALUE!</v>
      </c>
      <c r="N33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49" spans="1:14" x14ac:dyDescent="0.35">
      <c r="A3349" s="113"/>
      <c r="B3349" s="119"/>
      <c r="C3349" s="119"/>
      <c r="D3349" s="185" t="e">
        <f>IF(ISBLANK(RTATimings[[#This Row],[Vehicle No.]]), VLOOKUP(RTATimings[[#This Row],[Rotation Group]], Table9[#All], 4, FALSE), VLOOKUP(RTATimings[[#This Row],[Vehicle No.]], VehLicense,2,FALSE))</f>
        <v>#N/A</v>
      </c>
      <c r="E3349" s="126"/>
      <c r="F3349" s="185" t="e">
        <f>VLOOKUP(RTATimings[[#This Row],[Route Code]], TrueRouteCodes[], 2, FALSE)</f>
        <v>#N/A</v>
      </c>
      <c r="H3349" s="194" t="str">
        <f>REPLACE(SUBSTITUTE(SUBSTITUTE(SUBSTITUTE(SUBSTITUTE(SUBSTITUTE(TRIM(RTATimings[[#This Row],[Dep Txt]]), ": ",":"), "a.m", "AM",1), "p.m", "PM"),"  AM"," AM"),"  PM", " PM"), 9,100,"")</f>
        <v/>
      </c>
      <c r="I3349" s="195" t="e">
        <f>TIMEVALUE(RTATimings[[#This Row],[Dep Tm Txt]])</f>
        <v>#VALUE!</v>
      </c>
      <c r="N33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50" spans="1:14" x14ac:dyDescent="0.35">
      <c r="A3350" s="113"/>
      <c r="B3350" s="119"/>
      <c r="C3350" s="119"/>
      <c r="D3350" s="185" t="e">
        <f>IF(ISBLANK(RTATimings[[#This Row],[Vehicle No.]]), VLOOKUP(RTATimings[[#This Row],[Rotation Group]], Table9[#All], 4, FALSE), VLOOKUP(RTATimings[[#This Row],[Vehicle No.]], VehLicense,2,FALSE))</f>
        <v>#N/A</v>
      </c>
      <c r="E3350" s="126"/>
      <c r="F3350" s="185" t="e">
        <f>VLOOKUP(RTATimings[[#This Row],[Route Code]], TrueRouteCodes[], 2, FALSE)</f>
        <v>#N/A</v>
      </c>
      <c r="H3350" s="194" t="str">
        <f>REPLACE(SUBSTITUTE(SUBSTITUTE(SUBSTITUTE(SUBSTITUTE(SUBSTITUTE(TRIM(RTATimings[[#This Row],[Dep Txt]]), ": ",":"), "a.m", "AM",1), "p.m", "PM"),"  AM"," AM"),"  PM", " PM"), 9,100,"")</f>
        <v/>
      </c>
      <c r="I3350" s="195" t="e">
        <f>TIMEVALUE(RTATimings[[#This Row],[Dep Tm Txt]])</f>
        <v>#VALUE!</v>
      </c>
      <c r="N33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51" spans="1:14" x14ac:dyDescent="0.35">
      <c r="A3351" s="113"/>
      <c r="B3351" s="119"/>
      <c r="C3351" s="119"/>
      <c r="D3351" s="185" t="e">
        <f>IF(ISBLANK(RTATimings[[#This Row],[Vehicle No.]]), VLOOKUP(RTATimings[[#This Row],[Rotation Group]], Table9[#All], 4, FALSE), VLOOKUP(RTATimings[[#This Row],[Vehicle No.]], VehLicense,2,FALSE))</f>
        <v>#N/A</v>
      </c>
      <c r="E3351" s="126"/>
      <c r="F3351" s="185" t="e">
        <f>VLOOKUP(RTATimings[[#This Row],[Route Code]], TrueRouteCodes[], 2, FALSE)</f>
        <v>#N/A</v>
      </c>
      <c r="H3351" s="194" t="str">
        <f>REPLACE(SUBSTITUTE(SUBSTITUTE(SUBSTITUTE(SUBSTITUTE(SUBSTITUTE(TRIM(RTATimings[[#This Row],[Dep Txt]]), ": ",":"), "a.m", "AM",1), "p.m", "PM"),"  AM"," AM"),"  PM", " PM"), 9,100,"")</f>
        <v/>
      </c>
      <c r="I3351" s="195" t="e">
        <f>TIMEVALUE(RTATimings[[#This Row],[Dep Tm Txt]])</f>
        <v>#VALUE!</v>
      </c>
      <c r="N33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52" spans="1:14" x14ac:dyDescent="0.35">
      <c r="A3352" s="113"/>
      <c r="B3352" s="119"/>
      <c r="C3352" s="119"/>
      <c r="D3352" s="185" t="e">
        <f>IF(ISBLANK(RTATimings[[#This Row],[Vehicle No.]]), VLOOKUP(RTATimings[[#This Row],[Rotation Group]], Table9[#All], 4, FALSE), VLOOKUP(RTATimings[[#This Row],[Vehicle No.]], VehLicense,2,FALSE))</f>
        <v>#N/A</v>
      </c>
      <c r="E3352" s="126"/>
      <c r="F3352" s="185" t="e">
        <f>VLOOKUP(RTATimings[[#This Row],[Route Code]], TrueRouteCodes[], 2, FALSE)</f>
        <v>#N/A</v>
      </c>
      <c r="H3352" s="194" t="str">
        <f>REPLACE(SUBSTITUTE(SUBSTITUTE(SUBSTITUTE(SUBSTITUTE(SUBSTITUTE(TRIM(RTATimings[[#This Row],[Dep Txt]]), ": ",":"), "a.m", "AM",1), "p.m", "PM"),"  AM"," AM"),"  PM", " PM"), 9,100,"")</f>
        <v/>
      </c>
      <c r="I3352" s="195" t="e">
        <f>TIMEVALUE(RTATimings[[#This Row],[Dep Tm Txt]])</f>
        <v>#VALUE!</v>
      </c>
      <c r="N33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53" spans="1:14" x14ac:dyDescent="0.35">
      <c r="A3353" s="113"/>
      <c r="B3353" s="119"/>
      <c r="C3353" s="119"/>
      <c r="D3353" s="185" t="e">
        <f>IF(ISBLANK(RTATimings[[#This Row],[Vehicle No.]]), VLOOKUP(RTATimings[[#This Row],[Rotation Group]], Table9[#All], 4, FALSE), VLOOKUP(RTATimings[[#This Row],[Vehicle No.]], VehLicense,2,FALSE))</f>
        <v>#N/A</v>
      </c>
      <c r="E3353" s="126"/>
      <c r="F3353" s="185" t="e">
        <f>VLOOKUP(RTATimings[[#This Row],[Route Code]], TrueRouteCodes[], 2, FALSE)</f>
        <v>#N/A</v>
      </c>
      <c r="H3353" s="194" t="str">
        <f>REPLACE(SUBSTITUTE(SUBSTITUTE(SUBSTITUTE(SUBSTITUTE(SUBSTITUTE(TRIM(RTATimings[[#This Row],[Dep Txt]]), ": ",":"), "a.m", "AM",1), "p.m", "PM"),"  AM"," AM"),"  PM", " PM"), 9,100,"")</f>
        <v/>
      </c>
      <c r="I3353" s="195" t="e">
        <f>TIMEVALUE(RTATimings[[#This Row],[Dep Tm Txt]])</f>
        <v>#VALUE!</v>
      </c>
      <c r="N33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54" spans="1:14" x14ac:dyDescent="0.35">
      <c r="A3354" s="113"/>
      <c r="B3354" s="119"/>
      <c r="C3354" s="119"/>
      <c r="D3354" s="185" t="e">
        <f>IF(ISBLANK(RTATimings[[#This Row],[Vehicle No.]]), VLOOKUP(RTATimings[[#This Row],[Rotation Group]], Table9[#All], 4, FALSE), VLOOKUP(RTATimings[[#This Row],[Vehicle No.]], VehLicense,2,FALSE))</f>
        <v>#N/A</v>
      </c>
      <c r="E3354" s="126"/>
      <c r="F3354" s="185" t="e">
        <f>VLOOKUP(RTATimings[[#This Row],[Route Code]], TrueRouteCodes[], 2, FALSE)</f>
        <v>#N/A</v>
      </c>
      <c r="H3354" s="194" t="str">
        <f>REPLACE(SUBSTITUTE(SUBSTITUTE(SUBSTITUTE(SUBSTITUTE(SUBSTITUTE(TRIM(RTATimings[[#This Row],[Dep Txt]]), ": ",":"), "a.m", "AM",1), "p.m", "PM"),"  AM"," AM"),"  PM", " PM"), 9,100,"")</f>
        <v/>
      </c>
      <c r="I3354" s="195" t="e">
        <f>TIMEVALUE(RTATimings[[#This Row],[Dep Tm Txt]])</f>
        <v>#VALUE!</v>
      </c>
      <c r="N33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55" spans="1:14" x14ac:dyDescent="0.35">
      <c r="A3355" s="113"/>
      <c r="B3355" s="119"/>
      <c r="C3355" s="119"/>
      <c r="D3355" s="185" t="e">
        <f>IF(ISBLANK(RTATimings[[#This Row],[Vehicle No.]]), VLOOKUP(RTATimings[[#This Row],[Rotation Group]], Table9[#All], 4, FALSE), VLOOKUP(RTATimings[[#This Row],[Vehicle No.]], VehLicense,2,FALSE))</f>
        <v>#N/A</v>
      </c>
      <c r="E3355" s="126"/>
      <c r="F3355" s="185" t="e">
        <f>VLOOKUP(RTATimings[[#This Row],[Route Code]], TrueRouteCodes[], 2, FALSE)</f>
        <v>#N/A</v>
      </c>
      <c r="H3355" s="194" t="str">
        <f>REPLACE(SUBSTITUTE(SUBSTITUTE(SUBSTITUTE(SUBSTITUTE(SUBSTITUTE(TRIM(RTATimings[[#This Row],[Dep Txt]]), ": ",":"), "a.m", "AM",1), "p.m", "PM"),"  AM"," AM"),"  PM", " PM"), 9,100,"")</f>
        <v/>
      </c>
      <c r="I3355" s="195" t="e">
        <f>TIMEVALUE(RTATimings[[#This Row],[Dep Tm Txt]])</f>
        <v>#VALUE!</v>
      </c>
      <c r="N33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56" spans="1:14" x14ac:dyDescent="0.35">
      <c r="A3356" s="113"/>
      <c r="B3356" s="119"/>
      <c r="C3356" s="119"/>
      <c r="D3356" s="185" t="e">
        <f>IF(ISBLANK(RTATimings[[#This Row],[Vehicle No.]]), VLOOKUP(RTATimings[[#This Row],[Rotation Group]], Table9[#All], 4, FALSE), VLOOKUP(RTATimings[[#This Row],[Vehicle No.]], VehLicense,2,FALSE))</f>
        <v>#N/A</v>
      </c>
      <c r="E3356" s="126"/>
      <c r="F3356" s="185" t="e">
        <f>VLOOKUP(RTATimings[[#This Row],[Route Code]], TrueRouteCodes[], 2, FALSE)</f>
        <v>#N/A</v>
      </c>
      <c r="H3356" s="194" t="str">
        <f>REPLACE(SUBSTITUTE(SUBSTITUTE(SUBSTITUTE(SUBSTITUTE(SUBSTITUTE(TRIM(RTATimings[[#This Row],[Dep Txt]]), ": ",":"), "a.m", "AM",1), "p.m", "PM"),"  AM"," AM"),"  PM", " PM"), 9,100,"")</f>
        <v/>
      </c>
      <c r="I3356" s="195" t="e">
        <f>TIMEVALUE(RTATimings[[#This Row],[Dep Tm Txt]])</f>
        <v>#VALUE!</v>
      </c>
      <c r="N33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57" spans="1:14" x14ac:dyDescent="0.35">
      <c r="A3357" s="113"/>
      <c r="B3357" s="119"/>
      <c r="C3357" s="119"/>
      <c r="D3357" s="185" t="e">
        <f>IF(ISBLANK(RTATimings[[#This Row],[Vehicle No.]]), VLOOKUP(RTATimings[[#This Row],[Rotation Group]], Table9[#All], 4, FALSE), VLOOKUP(RTATimings[[#This Row],[Vehicle No.]], VehLicense,2,FALSE))</f>
        <v>#N/A</v>
      </c>
      <c r="E3357" s="126"/>
      <c r="F3357" s="185" t="e">
        <f>VLOOKUP(RTATimings[[#This Row],[Route Code]], TrueRouteCodes[], 2, FALSE)</f>
        <v>#N/A</v>
      </c>
      <c r="H3357" s="194" t="str">
        <f>REPLACE(SUBSTITUTE(SUBSTITUTE(SUBSTITUTE(SUBSTITUTE(SUBSTITUTE(TRIM(RTATimings[[#This Row],[Dep Txt]]), ": ",":"), "a.m", "AM",1), "p.m", "PM"),"  AM"," AM"),"  PM", " PM"), 9,100,"")</f>
        <v/>
      </c>
      <c r="I3357" s="195" t="e">
        <f>TIMEVALUE(RTATimings[[#This Row],[Dep Tm Txt]])</f>
        <v>#VALUE!</v>
      </c>
      <c r="N33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58" spans="1:14" x14ac:dyDescent="0.35">
      <c r="A3358" s="113"/>
      <c r="B3358" s="119"/>
      <c r="C3358" s="119"/>
      <c r="D3358" s="185" t="e">
        <f>IF(ISBLANK(RTATimings[[#This Row],[Vehicle No.]]), VLOOKUP(RTATimings[[#This Row],[Rotation Group]], Table9[#All], 4, FALSE), VLOOKUP(RTATimings[[#This Row],[Vehicle No.]], VehLicense,2,FALSE))</f>
        <v>#N/A</v>
      </c>
      <c r="E3358" s="126"/>
      <c r="F3358" s="185" t="e">
        <f>VLOOKUP(RTATimings[[#This Row],[Route Code]], TrueRouteCodes[], 2, FALSE)</f>
        <v>#N/A</v>
      </c>
      <c r="H3358" s="194" t="str">
        <f>REPLACE(SUBSTITUTE(SUBSTITUTE(SUBSTITUTE(SUBSTITUTE(SUBSTITUTE(TRIM(RTATimings[[#This Row],[Dep Txt]]), ": ",":"), "a.m", "AM",1), "p.m", "PM"),"  AM"," AM"),"  PM", " PM"), 9,100,"")</f>
        <v/>
      </c>
      <c r="I3358" s="195" t="e">
        <f>TIMEVALUE(RTATimings[[#This Row],[Dep Tm Txt]])</f>
        <v>#VALUE!</v>
      </c>
      <c r="N33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59" spans="1:14" x14ac:dyDescent="0.35">
      <c r="A3359" s="113"/>
      <c r="B3359" s="119"/>
      <c r="C3359" s="119"/>
      <c r="D3359" s="185" t="e">
        <f>IF(ISBLANK(RTATimings[[#This Row],[Vehicle No.]]), VLOOKUP(RTATimings[[#This Row],[Rotation Group]], Table9[#All], 4, FALSE), VLOOKUP(RTATimings[[#This Row],[Vehicle No.]], VehLicense,2,FALSE))</f>
        <v>#N/A</v>
      </c>
      <c r="E3359" s="126"/>
      <c r="F3359" s="185" t="e">
        <f>VLOOKUP(RTATimings[[#This Row],[Route Code]], TrueRouteCodes[], 2, FALSE)</f>
        <v>#N/A</v>
      </c>
      <c r="H3359" s="194" t="str">
        <f>REPLACE(SUBSTITUTE(SUBSTITUTE(SUBSTITUTE(SUBSTITUTE(SUBSTITUTE(TRIM(RTATimings[[#This Row],[Dep Txt]]), ": ",":"), "a.m", "AM",1), "p.m", "PM"),"  AM"," AM"),"  PM", " PM"), 9,100,"")</f>
        <v/>
      </c>
      <c r="I3359" s="195" t="e">
        <f>TIMEVALUE(RTATimings[[#This Row],[Dep Tm Txt]])</f>
        <v>#VALUE!</v>
      </c>
      <c r="N33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60" spans="1:14" x14ac:dyDescent="0.35">
      <c r="A3360" s="113"/>
      <c r="B3360" s="119"/>
      <c r="C3360" s="119"/>
      <c r="D3360" s="185" t="e">
        <f>IF(ISBLANK(RTATimings[[#This Row],[Vehicle No.]]), VLOOKUP(RTATimings[[#This Row],[Rotation Group]], Table9[#All], 4, FALSE), VLOOKUP(RTATimings[[#This Row],[Vehicle No.]], VehLicense,2,FALSE))</f>
        <v>#N/A</v>
      </c>
      <c r="E3360" s="126"/>
      <c r="F3360" s="185" t="e">
        <f>VLOOKUP(RTATimings[[#This Row],[Route Code]], TrueRouteCodes[], 2, FALSE)</f>
        <v>#N/A</v>
      </c>
      <c r="H3360" s="194" t="str">
        <f>REPLACE(SUBSTITUTE(SUBSTITUTE(SUBSTITUTE(SUBSTITUTE(SUBSTITUTE(TRIM(RTATimings[[#This Row],[Dep Txt]]), ": ",":"), "a.m", "AM",1), "p.m", "PM"),"  AM"," AM"),"  PM", " PM"), 9,100,"")</f>
        <v/>
      </c>
      <c r="I3360" s="195" t="e">
        <f>TIMEVALUE(RTATimings[[#This Row],[Dep Tm Txt]])</f>
        <v>#VALUE!</v>
      </c>
      <c r="N33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61" spans="1:14" x14ac:dyDescent="0.35">
      <c r="A3361" s="113"/>
      <c r="B3361" s="119"/>
      <c r="C3361" s="119"/>
      <c r="D3361" s="185" t="e">
        <f>IF(ISBLANK(RTATimings[[#This Row],[Vehicle No.]]), VLOOKUP(RTATimings[[#This Row],[Rotation Group]], Table9[#All], 4, FALSE), VLOOKUP(RTATimings[[#This Row],[Vehicle No.]], VehLicense,2,FALSE))</f>
        <v>#N/A</v>
      </c>
      <c r="E3361" s="126"/>
      <c r="F3361" s="185" t="e">
        <f>VLOOKUP(RTATimings[[#This Row],[Route Code]], TrueRouteCodes[], 2, FALSE)</f>
        <v>#N/A</v>
      </c>
      <c r="H3361" s="194" t="str">
        <f>REPLACE(SUBSTITUTE(SUBSTITUTE(SUBSTITUTE(SUBSTITUTE(SUBSTITUTE(TRIM(RTATimings[[#This Row],[Dep Txt]]), ": ",":"), "a.m", "AM",1), "p.m", "PM"),"  AM"," AM"),"  PM", " PM"), 9,100,"")</f>
        <v/>
      </c>
      <c r="I3361" s="195" t="e">
        <f>TIMEVALUE(RTATimings[[#This Row],[Dep Tm Txt]])</f>
        <v>#VALUE!</v>
      </c>
      <c r="N33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62" spans="1:14" x14ac:dyDescent="0.35">
      <c r="A3362" s="113"/>
      <c r="B3362" s="119"/>
      <c r="C3362" s="119"/>
      <c r="D3362" s="185" t="e">
        <f>IF(ISBLANK(RTATimings[[#This Row],[Vehicle No.]]), VLOOKUP(RTATimings[[#This Row],[Rotation Group]], Table9[#All], 4, FALSE), VLOOKUP(RTATimings[[#This Row],[Vehicle No.]], VehLicense,2,FALSE))</f>
        <v>#N/A</v>
      </c>
      <c r="E3362" s="126"/>
      <c r="F3362" s="185" t="e">
        <f>VLOOKUP(RTATimings[[#This Row],[Route Code]], TrueRouteCodes[], 2, FALSE)</f>
        <v>#N/A</v>
      </c>
      <c r="H3362" s="194" t="str">
        <f>REPLACE(SUBSTITUTE(SUBSTITUTE(SUBSTITUTE(SUBSTITUTE(SUBSTITUTE(TRIM(RTATimings[[#This Row],[Dep Txt]]), ": ",":"), "a.m", "AM",1), "p.m", "PM"),"  AM"," AM"),"  PM", " PM"), 9,100,"")</f>
        <v/>
      </c>
      <c r="I3362" s="195" t="e">
        <f>TIMEVALUE(RTATimings[[#This Row],[Dep Tm Txt]])</f>
        <v>#VALUE!</v>
      </c>
      <c r="N33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63" spans="1:14" x14ac:dyDescent="0.35">
      <c r="A3363" s="113"/>
      <c r="B3363" s="119"/>
      <c r="C3363" s="119"/>
      <c r="D3363" s="185" t="e">
        <f>IF(ISBLANK(RTATimings[[#This Row],[Vehicle No.]]), VLOOKUP(RTATimings[[#This Row],[Rotation Group]], Table9[#All], 4, FALSE), VLOOKUP(RTATimings[[#This Row],[Vehicle No.]], VehLicense,2,FALSE))</f>
        <v>#N/A</v>
      </c>
      <c r="E3363" s="126"/>
      <c r="F3363" s="185" t="e">
        <f>VLOOKUP(RTATimings[[#This Row],[Route Code]], TrueRouteCodes[], 2, FALSE)</f>
        <v>#N/A</v>
      </c>
      <c r="H3363" s="194" t="str">
        <f>REPLACE(SUBSTITUTE(SUBSTITUTE(SUBSTITUTE(SUBSTITUTE(SUBSTITUTE(TRIM(RTATimings[[#This Row],[Dep Txt]]), ": ",":"), "a.m", "AM",1), "p.m", "PM"),"  AM"," AM"),"  PM", " PM"), 9,100,"")</f>
        <v/>
      </c>
      <c r="I3363" s="195" t="e">
        <f>TIMEVALUE(RTATimings[[#This Row],[Dep Tm Txt]])</f>
        <v>#VALUE!</v>
      </c>
      <c r="N33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64" spans="1:14" x14ac:dyDescent="0.35">
      <c r="A3364" s="113"/>
      <c r="B3364" s="119"/>
      <c r="C3364" s="119"/>
      <c r="D3364" s="185" t="e">
        <f>IF(ISBLANK(RTATimings[[#This Row],[Vehicle No.]]), VLOOKUP(RTATimings[[#This Row],[Rotation Group]], Table9[#All], 4, FALSE), VLOOKUP(RTATimings[[#This Row],[Vehicle No.]], VehLicense,2,FALSE))</f>
        <v>#N/A</v>
      </c>
      <c r="E3364" s="126"/>
      <c r="F3364" s="185" t="e">
        <f>VLOOKUP(RTATimings[[#This Row],[Route Code]], TrueRouteCodes[], 2, FALSE)</f>
        <v>#N/A</v>
      </c>
      <c r="H3364" s="194" t="str">
        <f>REPLACE(SUBSTITUTE(SUBSTITUTE(SUBSTITUTE(SUBSTITUTE(SUBSTITUTE(TRIM(RTATimings[[#This Row],[Dep Txt]]), ": ",":"), "a.m", "AM",1), "p.m", "PM"),"  AM"," AM"),"  PM", " PM"), 9,100,"")</f>
        <v/>
      </c>
      <c r="I3364" s="195" t="e">
        <f>TIMEVALUE(RTATimings[[#This Row],[Dep Tm Txt]])</f>
        <v>#VALUE!</v>
      </c>
      <c r="N33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65" spans="1:14" x14ac:dyDescent="0.35">
      <c r="A3365" s="113"/>
      <c r="B3365" s="119"/>
      <c r="C3365" s="119"/>
      <c r="D3365" s="185" t="e">
        <f>IF(ISBLANK(RTATimings[[#This Row],[Vehicle No.]]), VLOOKUP(RTATimings[[#This Row],[Rotation Group]], Table9[#All], 4, FALSE), VLOOKUP(RTATimings[[#This Row],[Vehicle No.]], VehLicense,2,FALSE))</f>
        <v>#N/A</v>
      </c>
      <c r="E3365" s="126"/>
      <c r="F3365" s="185" t="e">
        <f>VLOOKUP(RTATimings[[#This Row],[Route Code]], TrueRouteCodes[], 2, FALSE)</f>
        <v>#N/A</v>
      </c>
      <c r="H3365" s="194" t="str">
        <f>REPLACE(SUBSTITUTE(SUBSTITUTE(SUBSTITUTE(SUBSTITUTE(SUBSTITUTE(TRIM(RTATimings[[#This Row],[Dep Txt]]), ": ",":"), "a.m", "AM",1), "p.m", "PM"),"  AM"," AM"),"  PM", " PM"), 9,100,"")</f>
        <v/>
      </c>
      <c r="I3365" s="195" t="e">
        <f>TIMEVALUE(RTATimings[[#This Row],[Dep Tm Txt]])</f>
        <v>#VALUE!</v>
      </c>
      <c r="N33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66" spans="1:14" x14ac:dyDescent="0.35">
      <c r="A3366" s="113"/>
      <c r="B3366" s="119"/>
      <c r="C3366" s="119"/>
      <c r="D3366" s="185" t="e">
        <f>IF(ISBLANK(RTATimings[[#This Row],[Vehicle No.]]), VLOOKUP(RTATimings[[#This Row],[Rotation Group]], Table9[#All], 4, FALSE), VLOOKUP(RTATimings[[#This Row],[Vehicle No.]], VehLicense,2,FALSE))</f>
        <v>#N/A</v>
      </c>
      <c r="E3366" s="126"/>
      <c r="F3366" s="185" t="e">
        <f>VLOOKUP(RTATimings[[#This Row],[Route Code]], TrueRouteCodes[], 2, FALSE)</f>
        <v>#N/A</v>
      </c>
      <c r="H3366" s="194" t="str">
        <f>REPLACE(SUBSTITUTE(SUBSTITUTE(SUBSTITUTE(SUBSTITUTE(SUBSTITUTE(TRIM(RTATimings[[#This Row],[Dep Txt]]), ": ",":"), "a.m", "AM",1), "p.m", "PM"),"  AM"," AM"),"  PM", " PM"), 9,100,"")</f>
        <v/>
      </c>
      <c r="I3366" s="195" t="e">
        <f>TIMEVALUE(RTATimings[[#This Row],[Dep Tm Txt]])</f>
        <v>#VALUE!</v>
      </c>
      <c r="N33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67" spans="1:14" x14ac:dyDescent="0.35">
      <c r="A3367" s="113"/>
      <c r="B3367" s="119"/>
      <c r="C3367" s="119"/>
      <c r="D3367" s="185" t="e">
        <f>IF(ISBLANK(RTATimings[[#This Row],[Vehicle No.]]), VLOOKUP(RTATimings[[#This Row],[Rotation Group]], Table9[#All], 4, FALSE), VLOOKUP(RTATimings[[#This Row],[Vehicle No.]], VehLicense,2,FALSE))</f>
        <v>#N/A</v>
      </c>
      <c r="E3367" s="126"/>
      <c r="F3367" s="185" t="e">
        <f>VLOOKUP(RTATimings[[#This Row],[Route Code]], TrueRouteCodes[], 2, FALSE)</f>
        <v>#N/A</v>
      </c>
      <c r="H3367" s="194" t="str">
        <f>REPLACE(SUBSTITUTE(SUBSTITUTE(SUBSTITUTE(SUBSTITUTE(SUBSTITUTE(TRIM(RTATimings[[#This Row],[Dep Txt]]), ": ",":"), "a.m", "AM",1), "p.m", "PM"),"  AM"," AM"),"  PM", " PM"), 9,100,"")</f>
        <v/>
      </c>
      <c r="I3367" s="195" t="e">
        <f>TIMEVALUE(RTATimings[[#This Row],[Dep Tm Txt]])</f>
        <v>#VALUE!</v>
      </c>
      <c r="N33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68" spans="1:14" x14ac:dyDescent="0.35">
      <c r="A3368" s="113"/>
      <c r="B3368" s="119"/>
      <c r="C3368" s="119"/>
      <c r="D3368" s="185" t="e">
        <f>IF(ISBLANK(RTATimings[[#This Row],[Vehicle No.]]), VLOOKUP(RTATimings[[#This Row],[Rotation Group]], Table9[#All], 4, FALSE), VLOOKUP(RTATimings[[#This Row],[Vehicle No.]], VehLicense,2,FALSE))</f>
        <v>#N/A</v>
      </c>
      <c r="E3368" s="126"/>
      <c r="F3368" s="185" t="e">
        <f>VLOOKUP(RTATimings[[#This Row],[Route Code]], TrueRouteCodes[], 2, FALSE)</f>
        <v>#N/A</v>
      </c>
      <c r="H3368" s="194" t="str">
        <f>REPLACE(SUBSTITUTE(SUBSTITUTE(SUBSTITUTE(SUBSTITUTE(SUBSTITUTE(TRIM(RTATimings[[#This Row],[Dep Txt]]), ": ",":"), "a.m", "AM",1), "p.m", "PM"),"  AM"," AM"),"  PM", " PM"), 9,100,"")</f>
        <v/>
      </c>
      <c r="I3368" s="195" t="e">
        <f>TIMEVALUE(RTATimings[[#This Row],[Dep Tm Txt]])</f>
        <v>#VALUE!</v>
      </c>
      <c r="N33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69" spans="1:14" x14ac:dyDescent="0.35">
      <c r="A3369" s="113"/>
      <c r="B3369" s="119"/>
      <c r="C3369" s="119"/>
      <c r="D3369" s="185" t="e">
        <f>IF(ISBLANK(RTATimings[[#This Row],[Vehicle No.]]), VLOOKUP(RTATimings[[#This Row],[Rotation Group]], Table9[#All], 4, FALSE), VLOOKUP(RTATimings[[#This Row],[Vehicle No.]], VehLicense,2,FALSE))</f>
        <v>#N/A</v>
      </c>
      <c r="E3369" s="126"/>
      <c r="F3369" s="185" t="e">
        <f>VLOOKUP(RTATimings[[#This Row],[Route Code]], TrueRouteCodes[], 2, FALSE)</f>
        <v>#N/A</v>
      </c>
      <c r="H3369" s="194" t="str">
        <f>REPLACE(SUBSTITUTE(SUBSTITUTE(SUBSTITUTE(SUBSTITUTE(SUBSTITUTE(TRIM(RTATimings[[#This Row],[Dep Txt]]), ": ",":"), "a.m", "AM",1), "p.m", "PM"),"  AM"," AM"),"  PM", " PM"), 9,100,"")</f>
        <v/>
      </c>
      <c r="I3369" s="195" t="e">
        <f>TIMEVALUE(RTATimings[[#This Row],[Dep Tm Txt]])</f>
        <v>#VALUE!</v>
      </c>
      <c r="N33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70" spans="1:14" x14ac:dyDescent="0.35">
      <c r="A3370" s="113"/>
      <c r="B3370" s="119"/>
      <c r="C3370" s="119"/>
      <c r="D3370" s="185" t="e">
        <f>IF(ISBLANK(RTATimings[[#This Row],[Vehicle No.]]), VLOOKUP(RTATimings[[#This Row],[Rotation Group]], Table9[#All], 4, FALSE), VLOOKUP(RTATimings[[#This Row],[Vehicle No.]], VehLicense,2,FALSE))</f>
        <v>#N/A</v>
      </c>
      <c r="E3370" s="126"/>
      <c r="F3370" s="185" t="e">
        <f>VLOOKUP(RTATimings[[#This Row],[Route Code]], TrueRouteCodes[], 2, FALSE)</f>
        <v>#N/A</v>
      </c>
      <c r="H3370" s="194" t="str">
        <f>REPLACE(SUBSTITUTE(SUBSTITUTE(SUBSTITUTE(SUBSTITUTE(SUBSTITUTE(TRIM(RTATimings[[#This Row],[Dep Txt]]), ": ",":"), "a.m", "AM",1), "p.m", "PM"),"  AM"," AM"),"  PM", " PM"), 9,100,"")</f>
        <v/>
      </c>
      <c r="I3370" s="195" t="e">
        <f>TIMEVALUE(RTATimings[[#This Row],[Dep Tm Txt]])</f>
        <v>#VALUE!</v>
      </c>
      <c r="N33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71" spans="1:14" x14ac:dyDescent="0.35">
      <c r="A3371" s="113"/>
      <c r="B3371" s="119"/>
      <c r="C3371" s="119"/>
      <c r="D3371" s="185" t="e">
        <f>IF(ISBLANK(RTATimings[[#This Row],[Vehicle No.]]), VLOOKUP(RTATimings[[#This Row],[Rotation Group]], Table9[#All], 4, FALSE), VLOOKUP(RTATimings[[#This Row],[Vehicle No.]], VehLicense,2,FALSE))</f>
        <v>#N/A</v>
      </c>
      <c r="E3371" s="126"/>
      <c r="F3371" s="185" t="e">
        <f>VLOOKUP(RTATimings[[#This Row],[Route Code]], TrueRouteCodes[], 2, FALSE)</f>
        <v>#N/A</v>
      </c>
      <c r="H3371" s="194" t="str">
        <f>REPLACE(SUBSTITUTE(SUBSTITUTE(SUBSTITUTE(SUBSTITUTE(SUBSTITUTE(TRIM(RTATimings[[#This Row],[Dep Txt]]), ": ",":"), "a.m", "AM",1), "p.m", "PM"),"  AM"," AM"),"  PM", " PM"), 9,100,"")</f>
        <v/>
      </c>
      <c r="I3371" s="195" t="e">
        <f>TIMEVALUE(RTATimings[[#This Row],[Dep Tm Txt]])</f>
        <v>#VALUE!</v>
      </c>
      <c r="N33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72" spans="1:14" x14ac:dyDescent="0.35">
      <c r="A3372" s="113"/>
      <c r="B3372" s="119"/>
      <c r="C3372" s="119"/>
      <c r="D3372" s="185" t="e">
        <f>IF(ISBLANK(RTATimings[[#This Row],[Vehicle No.]]), VLOOKUP(RTATimings[[#This Row],[Rotation Group]], Table9[#All], 4, FALSE), VLOOKUP(RTATimings[[#This Row],[Vehicle No.]], VehLicense,2,FALSE))</f>
        <v>#N/A</v>
      </c>
      <c r="E3372" s="126"/>
      <c r="F3372" s="185" t="e">
        <f>VLOOKUP(RTATimings[[#This Row],[Route Code]], TrueRouteCodes[], 2, FALSE)</f>
        <v>#N/A</v>
      </c>
      <c r="H3372" s="194" t="str">
        <f>REPLACE(SUBSTITUTE(SUBSTITUTE(SUBSTITUTE(SUBSTITUTE(SUBSTITUTE(TRIM(RTATimings[[#This Row],[Dep Txt]]), ": ",":"), "a.m", "AM",1), "p.m", "PM"),"  AM"," AM"),"  PM", " PM"), 9,100,"")</f>
        <v/>
      </c>
      <c r="I3372" s="195" t="e">
        <f>TIMEVALUE(RTATimings[[#This Row],[Dep Tm Txt]])</f>
        <v>#VALUE!</v>
      </c>
      <c r="N33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73" spans="1:14" x14ac:dyDescent="0.35">
      <c r="A3373" s="113"/>
      <c r="B3373" s="119"/>
      <c r="C3373" s="119"/>
      <c r="D3373" s="185" t="e">
        <f>IF(ISBLANK(RTATimings[[#This Row],[Vehicle No.]]), VLOOKUP(RTATimings[[#This Row],[Rotation Group]], Table9[#All], 4, FALSE), VLOOKUP(RTATimings[[#This Row],[Vehicle No.]], VehLicense,2,FALSE))</f>
        <v>#N/A</v>
      </c>
      <c r="E3373" s="126"/>
      <c r="F3373" s="185" t="e">
        <f>VLOOKUP(RTATimings[[#This Row],[Route Code]], TrueRouteCodes[], 2, FALSE)</f>
        <v>#N/A</v>
      </c>
      <c r="H3373" s="194" t="str">
        <f>REPLACE(SUBSTITUTE(SUBSTITUTE(SUBSTITUTE(SUBSTITUTE(SUBSTITUTE(TRIM(RTATimings[[#This Row],[Dep Txt]]), ": ",":"), "a.m", "AM",1), "p.m", "PM"),"  AM"," AM"),"  PM", " PM"), 9,100,"")</f>
        <v/>
      </c>
      <c r="I3373" s="195" t="e">
        <f>TIMEVALUE(RTATimings[[#This Row],[Dep Tm Txt]])</f>
        <v>#VALUE!</v>
      </c>
      <c r="N33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74" spans="1:14" x14ac:dyDescent="0.35">
      <c r="A3374" s="113"/>
      <c r="B3374" s="119"/>
      <c r="C3374" s="119"/>
      <c r="D3374" s="185" t="e">
        <f>IF(ISBLANK(RTATimings[[#This Row],[Vehicle No.]]), VLOOKUP(RTATimings[[#This Row],[Rotation Group]], Table9[#All], 4, FALSE), VLOOKUP(RTATimings[[#This Row],[Vehicle No.]], VehLicense,2,FALSE))</f>
        <v>#N/A</v>
      </c>
      <c r="E3374" s="126"/>
      <c r="F3374" s="185" t="e">
        <f>VLOOKUP(RTATimings[[#This Row],[Route Code]], TrueRouteCodes[], 2, FALSE)</f>
        <v>#N/A</v>
      </c>
      <c r="H3374" s="194" t="str">
        <f>REPLACE(SUBSTITUTE(SUBSTITUTE(SUBSTITUTE(SUBSTITUTE(SUBSTITUTE(TRIM(RTATimings[[#This Row],[Dep Txt]]), ": ",":"), "a.m", "AM",1), "p.m", "PM"),"  AM"," AM"),"  PM", " PM"), 9,100,"")</f>
        <v/>
      </c>
      <c r="I3374" s="195" t="e">
        <f>TIMEVALUE(RTATimings[[#This Row],[Dep Tm Txt]])</f>
        <v>#VALUE!</v>
      </c>
      <c r="N33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75" spans="1:14" x14ac:dyDescent="0.35">
      <c r="A3375" s="113"/>
      <c r="B3375" s="119"/>
      <c r="C3375" s="119"/>
      <c r="D3375" s="185" t="e">
        <f>IF(ISBLANK(RTATimings[[#This Row],[Vehicle No.]]), VLOOKUP(RTATimings[[#This Row],[Rotation Group]], Table9[#All], 4, FALSE), VLOOKUP(RTATimings[[#This Row],[Vehicle No.]], VehLicense,2,FALSE))</f>
        <v>#N/A</v>
      </c>
      <c r="E3375" s="126"/>
      <c r="F3375" s="185" t="e">
        <f>VLOOKUP(RTATimings[[#This Row],[Route Code]], TrueRouteCodes[], 2, FALSE)</f>
        <v>#N/A</v>
      </c>
      <c r="H3375" s="194" t="str">
        <f>REPLACE(SUBSTITUTE(SUBSTITUTE(SUBSTITUTE(SUBSTITUTE(SUBSTITUTE(TRIM(RTATimings[[#This Row],[Dep Txt]]), ": ",":"), "a.m", "AM",1), "p.m", "PM"),"  AM"," AM"),"  PM", " PM"), 9,100,"")</f>
        <v/>
      </c>
      <c r="I3375" s="195" t="e">
        <f>TIMEVALUE(RTATimings[[#This Row],[Dep Tm Txt]])</f>
        <v>#VALUE!</v>
      </c>
      <c r="N33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76" spans="1:14" x14ac:dyDescent="0.35">
      <c r="A3376" s="113"/>
      <c r="B3376" s="119"/>
      <c r="C3376" s="119"/>
      <c r="D3376" s="185" t="e">
        <f>IF(ISBLANK(RTATimings[[#This Row],[Vehicle No.]]), VLOOKUP(RTATimings[[#This Row],[Rotation Group]], Table9[#All], 4, FALSE), VLOOKUP(RTATimings[[#This Row],[Vehicle No.]], VehLicense,2,FALSE))</f>
        <v>#N/A</v>
      </c>
      <c r="E3376" s="126"/>
      <c r="F3376" s="185" t="e">
        <f>VLOOKUP(RTATimings[[#This Row],[Route Code]], TrueRouteCodes[], 2, FALSE)</f>
        <v>#N/A</v>
      </c>
      <c r="H3376" s="194" t="str">
        <f>REPLACE(SUBSTITUTE(SUBSTITUTE(SUBSTITUTE(SUBSTITUTE(SUBSTITUTE(TRIM(RTATimings[[#This Row],[Dep Txt]]), ": ",":"), "a.m", "AM",1), "p.m", "PM"),"  AM"," AM"),"  PM", " PM"), 9,100,"")</f>
        <v/>
      </c>
      <c r="I3376" s="195" t="e">
        <f>TIMEVALUE(RTATimings[[#This Row],[Dep Tm Txt]])</f>
        <v>#VALUE!</v>
      </c>
      <c r="N33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77" spans="1:14" x14ac:dyDescent="0.35">
      <c r="A3377" s="113"/>
      <c r="B3377" s="119"/>
      <c r="C3377" s="119"/>
      <c r="D3377" s="185" t="e">
        <f>IF(ISBLANK(RTATimings[[#This Row],[Vehicle No.]]), VLOOKUP(RTATimings[[#This Row],[Rotation Group]], Table9[#All], 4, FALSE), VLOOKUP(RTATimings[[#This Row],[Vehicle No.]], VehLicense,2,FALSE))</f>
        <v>#N/A</v>
      </c>
      <c r="E3377" s="126"/>
      <c r="F3377" s="185" t="e">
        <f>VLOOKUP(RTATimings[[#This Row],[Route Code]], TrueRouteCodes[], 2, FALSE)</f>
        <v>#N/A</v>
      </c>
      <c r="H3377" s="194" t="str">
        <f>REPLACE(SUBSTITUTE(SUBSTITUTE(SUBSTITUTE(SUBSTITUTE(SUBSTITUTE(TRIM(RTATimings[[#This Row],[Dep Txt]]), ": ",":"), "a.m", "AM",1), "p.m", "PM"),"  AM"," AM"),"  PM", " PM"), 9,100,"")</f>
        <v/>
      </c>
      <c r="I3377" s="195" t="e">
        <f>TIMEVALUE(RTATimings[[#This Row],[Dep Tm Txt]])</f>
        <v>#VALUE!</v>
      </c>
      <c r="N33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78" spans="1:14" x14ac:dyDescent="0.35">
      <c r="A3378" s="113"/>
      <c r="B3378" s="119"/>
      <c r="C3378" s="119"/>
      <c r="D3378" s="185" t="e">
        <f>IF(ISBLANK(RTATimings[[#This Row],[Vehicle No.]]), VLOOKUP(RTATimings[[#This Row],[Rotation Group]], Table9[#All], 4, FALSE), VLOOKUP(RTATimings[[#This Row],[Vehicle No.]], VehLicense,2,FALSE))</f>
        <v>#N/A</v>
      </c>
      <c r="E3378" s="126"/>
      <c r="F3378" s="185" t="e">
        <f>VLOOKUP(RTATimings[[#This Row],[Route Code]], TrueRouteCodes[], 2, FALSE)</f>
        <v>#N/A</v>
      </c>
      <c r="H3378" s="194" t="str">
        <f>REPLACE(SUBSTITUTE(SUBSTITUTE(SUBSTITUTE(SUBSTITUTE(SUBSTITUTE(TRIM(RTATimings[[#This Row],[Dep Txt]]), ": ",":"), "a.m", "AM",1), "p.m", "PM"),"  AM"," AM"),"  PM", " PM"), 9,100,"")</f>
        <v/>
      </c>
      <c r="I3378" s="195" t="e">
        <f>TIMEVALUE(RTATimings[[#This Row],[Dep Tm Txt]])</f>
        <v>#VALUE!</v>
      </c>
      <c r="N33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79" spans="1:14" x14ac:dyDescent="0.35">
      <c r="A3379" s="113"/>
      <c r="B3379" s="119"/>
      <c r="C3379" s="119"/>
      <c r="D3379" s="185" t="e">
        <f>IF(ISBLANK(RTATimings[[#This Row],[Vehicle No.]]), VLOOKUP(RTATimings[[#This Row],[Rotation Group]], Table9[#All], 4, FALSE), VLOOKUP(RTATimings[[#This Row],[Vehicle No.]], VehLicense,2,FALSE))</f>
        <v>#N/A</v>
      </c>
      <c r="E3379" s="126"/>
      <c r="F3379" s="185" t="e">
        <f>VLOOKUP(RTATimings[[#This Row],[Route Code]], TrueRouteCodes[], 2, FALSE)</f>
        <v>#N/A</v>
      </c>
      <c r="H3379" s="194" t="str">
        <f>REPLACE(SUBSTITUTE(SUBSTITUTE(SUBSTITUTE(SUBSTITUTE(SUBSTITUTE(TRIM(RTATimings[[#This Row],[Dep Txt]]), ": ",":"), "a.m", "AM",1), "p.m", "PM"),"  AM"," AM"),"  PM", " PM"), 9,100,"")</f>
        <v/>
      </c>
      <c r="I3379" s="195" t="e">
        <f>TIMEVALUE(RTATimings[[#This Row],[Dep Tm Txt]])</f>
        <v>#VALUE!</v>
      </c>
      <c r="N33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80" spans="1:14" x14ac:dyDescent="0.35">
      <c r="A3380" s="113"/>
      <c r="B3380" s="119"/>
      <c r="C3380" s="119"/>
      <c r="D3380" s="185" t="e">
        <f>IF(ISBLANK(RTATimings[[#This Row],[Vehicle No.]]), VLOOKUP(RTATimings[[#This Row],[Rotation Group]], Table9[#All], 4, FALSE), VLOOKUP(RTATimings[[#This Row],[Vehicle No.]], VehLicense,2,FALSE))</f>
        <v>#N/A</v>
      </c>
      <c r="E3380" s="126"/>
      <c r="F3380" s="185" t="e">
        <f>VLOOKUP(RTATimings[[#This Row],[Route Code]], TrueRouteCodes[], 2, FALSE)</f>
        <v>#N/A</v>
      </c>
      <c r="H3380" s="194" t="str">
        <f>REPLACE(SUBSTITUTE(SUBSTITUTE(SUBSTITUTE(SUBSTITUTE(SUBSTITUTE(TRIM(RTATimings[[#This Row],[Dep Txt]]), ": ",":"), "a.m", "AM",1), "p.m", "PM"),"  AM"," AM"),"  PM", " PM"), 9,100,"")</f>
        <v/>
      </c>
      <c r="I3380" s="195" t="e">
        <f>TIMEVALUE(RTATimings[[#This Row],[Dep Tm Txt]])</f>
        <v>#VALUE!</v>
      </c>
      <c r="N33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81" spans="1:14" x14ac:dyDescent="0.35">
      <c r="A3381" s="113"/>
      <c r="B3381" s="119"/>
      <c r="C3381" s="119"/>
      <c r="D3381" s="185" t="e">
        <f>IF(ISBLANK(RTATimings[[#This Row],[Vehicle No.]]), VLOOKUP(RTATimings[[#This Row],[Rotation Group]], Table9[#All], 4, FALSE), VLOOKUP(RTATimings[[#This Row],[Vehicle No.]], VehLicense,2,FALSE))</f>
        <v>#N/A</v>
      </c>
      <c r="E3381" s="126"/>
      <c r="F3381" s="185" t="e">
        <f>VLOOKUP(RTATimings[[#This Row],[Route Code]], TrueRouteCodes[], 2, FALSE)</f>
        <v>#N/A</v>
      </c>
      <c r="H3381" s="194" t="str">
        <f>REPLACE(SUBSTITUTE(SUBSTITUTE(SUBSTITUTE(SUBSTITUTE(SUBSTITUTE(TRIM(RTATimings[[#This Row],[Dep Txt]]), ": ",":"), "a.m", "AM",1), "p.m", "PM"),"  AM"," AM"),"  PM", " PM"), 9,100,"")</f>
        <v/>
      </c>
      <c r="I3381" s="195" t="e">
        <f>TIMEVALUE(RTATimings[[#This Row],[Dep Tm Txt]])</f>
        <v>#VALUE!</v>
      </c>
      <c r="N33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82" spans="1:14" x14ac:dyDescent="0.35">
      <c r="A3382" s="113"/>
      <c r="B3382" s="119"/>
      <c r="C3382" s="119"/>
      <c r="D3382" s="185" t="e">
        <f>IF(ISBLANK(RTATimings[[#This Row],[Vehicle No.]]), VLOOKUP(RTATimings[[#This Row],[Rotation Group]], Table9[#All], 4, FALSE), VLOOKUP(RTATimings[[#This Row],[Vehicle No.]], VehLicense,2,FALSE))</f>
        <v>#N/A</v>
      </c>
      <c r="E3382" s="126"/>
      <c r="F3382" s="185" t="e">
        <f>VLOOKUP(RTATimings[[#This Row],[Route Code]], TrueRouteCodes[], 2, FALSE)</f>
        <v>#N/A</v>
      </c>
      <c r="H3382" s="194" t="str">
        <f>REPLACE(SUBSTITUTE(SUBSTITUTE(SUBSTITUTE(SUBSTITUTE(SUBSTITUTE(TRIM(RTATimings[[#This Row],[Dep Txt]]), ": ",":"), "a.m", "AM",1), "p.m", "PM"),"  AM"," AM"),"  PM", " PM"), 9,100,"")</f>
        <v/>
      </c>
      <c r="I3382" s="195" t="e">
        <f>TIMEVALUE(RTATimings[[#This Row],[Dep Tm Txt]])</f>
        <v>#VALUE!</v>
      </c>
      <c r="N33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83" spans="1:14" x14ac:dyDescent="0.35">
      <c r="A3383" s="113"/>
      <c r="B3383" s="119"/>
      <c r="C3383" s="119"/>
      <c r="D3383" s="185" t="e">
        <f>IF(ISBLANK(RTATimings[[#This Row],[Vehicle No.]]), VLOOKUP(RTATimings[[#This Row],[Rotation Group]], Table9[#All], 4, FALSE), VLOOKUP(RTATimings[[#This Row],[Vehicle No.]], VehLicense,2,FALSE))</f>
        <v>#N/A</v>
      </c>
      <c r="E3383" s="126"/>
      <c r="F3383" s="185" t="e">
        <f>VLOOKUP(RTATimings[[#This Row],[Route Code]], TrueRouteCodes[], 2, FALSE)</f>
        <v>#N/A</v>
      </c>
      <c r="H3383" s="194" t="str">
        <f>REPLACE(SUBSTITUTE(SUBSTITUTE(SUBSTITUTE(SUBSTITUTE(SUBSTITUTE(TRIM(RTATimings[[#This Row],[Dep Txt]]), ": ",":"), "a.m", "AM",1), "p.m", "PM"),"  AM"," AM"),"  PM", " PM"), 9,100,"")</f>
        <v/>
      </c>
      <c r="I3383" s="195" t="e">
        <f>TIMEVALUE(RTATimings[[#This Row],[Dep Tm Txt]])</f>
        <v>#VALUE!</v>
      </c>
      <c r="N33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84" spans="1:14" x14ac:dyDescent="0.35">
      <c r="A3384" s="113"/>
      <c r="B3384" s="119"/>
      <c r="C3384" s="119"/>
      <c r="D3384" s="185" t="e">
        <f>IF(ISBLANK(RTATimings[[#This Row],[Vehicle No.]]), VLOOKUP(RTATimings[[#This Row],[Rotation Group]], Table9[#All], 4, FALSE), VLOOKUP(RTATimings[[#This Row],[Vehicle No.]], VehLicense,2,FALSE))</f>
        <v>#N/A</v>
      </c>
      <c r="E3384" s="126"/>
      <c r="F3384" s="185" t="e">
        <f>VLOOKUP(RTATimings[[#This Row],[Route Code]], TrueRouteCodes[], 2, FALSE)</f>
        <v>#N/A</v>
      </c>
      <c r="H3384" s="194" t="str">
        <f>REPLACE(SUBSTITUTE(SUBSTITUTE(SUBSTITUTE(SUBSTITUTE(SUBSTITUTE(TRIM(RTATimings[[#This Row],[Dep Txt]]), ": ",":"), "a.m", "AM",1), "p.m", "PM"),"  AM"," AM"),"  PM", " PM"), 9,100,"")</f>
        <v/>
      </c>
      <c r="I3384" s="195" t="e">
        <f>TIMEVALUE(RTATimings[[#This Row],[Dep Tm Txt]])</f>
        <v>#VALUE!</v>
      </c>
      <c r="N33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85" spans="1:14" x14ac:dyDescent="0.35">
      <c r="A3385" s="113"/>
      <c r="B3385" s="119"/>
      <c r="C3385" s="119"/>
      <c r="D3385" s="185" t="e">
        <f>IF(ISBLANK(RTATimings[[#This Row],[Vehicle No.]]), VLOOKUP(RTATimings[[#This Row],[Rotation Group]], Table9[#All], 4, FALSE), VLOOKUP(RTATimings[[#This Row],[Vehicle No.]], VehLicense,2,FALSE))</f>
        <v>#N/A</v>
      </c>
      <c r="E3385" s="126"/>
      <c r="F3385" s="185" t="e">
        <f>VLOOKUP(RTATimings[[#This Row],[Route Code]], TrueRouteCodes[], 2, FALSE)</f>
        <v>#N/A</v>
      </c>
      <c r="H3385" s="194" t="str">
        <f>REPLACE(SUBSTITUTE(SUBSTITUTE(SUBSTITUTE(SUBSTITUTE(SUBSTITUTE(TRIM(RTATimings[[#This Row],[Dep Txt]]), ": ",":"), "a.m", "AM",1), "p.m", "PM"),"  AM"," AM"),"  PM", " PM"), 9,100,"")</f>
        <v/>
      </c>
      <c r="I3385" s="195" t="e">
        <f>TIMEVALUE(RTATimings[[#This Row],[Dep Tm Txt]])</f>
        <v>#VALUE!</v>
      </c>
      <c r="N33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86" spans="1:14" x14ac:dyDescent="0.35">
      <c r="A3386" s="113"/>
      <c r="B3386" s="119"/>
      <c r="C3386" s="119"/>
      <c r="D3386" s="185" t="e">
        <f>IF(ISBLANK(RTATimings[[#This Row],[Vehicle No.]]), VLOOKUP(RTATimings[[#This Row],[Rotation Group]], Table9[#All], 4, FALSE), VLOOKUP(RTATimings[[#This Row],[Vehicle No.]], VehLicense,2,FALSE))</f>
        <v>#N/A</v>
      </c>
      <c r="E3386" s="126"/>
      <c r="F3386" s="185" t="e">
        <f>VLOOKUP(RTATimings[[#This Row],[Route Code]], TrueRouteCodes[], 2, FALSE)</f>
        <v>#N/A</v>
      </c>
      <c r="H3386" s="194" t="str">
        <f>REPLACE(SUBSTITUTE(SUBSTITUTE(SUBSTITUTE(SUBSTITUTE(SUBSTITUTE(TRIM(RTATimings[[#This Row],[Dep Txt]]), ": ",":"), "a.m", "AM",1), "p.m", "PM"),"  AM"," AM"),"  PM", " PM"), 9,100,"")</f>
        <v/>
      </c>
      <c r="I3386" s="195" t="e">
        <f>TIMEVALUE(RTATimings[[#This Row],[Dep Tm Txt]])</f>
        <v>#VALUE!</v>
      </c>
      <c r="N33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87" spans="1:14" x14ac:dyDescent="0.35">
      <c r="A3387" s="113"/>
      <c r="B3387" s="119"/>
      <c r="C3387" s="119"/>
      <c r="D3387" s="185" t="e">
        <f>IF(ISBLANK(RTATimings[[#This Row],[Vehicle No.]]), VLOOKUP(RTATimings[[#This Row],[Rotation Group]], Table9[#All], 4, FALSE), VLOOKUP(RTATimings[[#This Row],[Vehicle No.]], VehLicense,2,FALSE))</f>
        <v>#N/A</v>
      </c>
      <c r="E3387" s="126"/>
      <c r="F3387" s="185" t="e">
        <f>VLOOKUP(RTATimings[[#This Row],[Route Code]], TrueRouteCodes[], 2, FALSE)</f>
        <v>#N/A</v>
      </c>
      <c r="H3387" s="194" t="str">
        <f>REPLACE(SUBSTITUTE(SUBSTITUTE(SUBSTITUTE(SUBSTITUTE(SUBSTITUTE(TRIM(RTATimings[[#This Row],[Dep Txt]]), ": ",":"), "a.m", "AM",1), "p.m", "PM"),"  AM"," AM"),"  PM", " PM"), 9,100,"")</f>
        <v/>
      </c>
      <c r="I3387" s="195" t="e">
        <f>TIMEVALUE(RTATimings[[#This Row],[Dep Tm Txt]])</f>
        <v>#VALUE!</v>
      </c>
      <c r="N33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88" spans="1:14" x14ac:dyDescent="0.35">
      <c r="A3388" s="113"/>
      <c r="B3388" s="119"/>
      <c r="C3388" s="119"/>
      <c r="D3388" s="185" t="e">
        <f>IF(ISBLANK(RTATimings[[#This Row],[Vehicle No.]]), VLOOKUP(RTATimings[[#This Row],[Rotation Group]], Table9[#All], 4, FALSE), VLOOKUP(RTATimings[[#This Row],[Vehicle No.]], VehLicense,2,FALSE))</f>
        <v>#N/A</v>
      </c>
      <c r="E3388" s="126"/>
      <c r="F3388" s="185" t="e">
        <f>VLOOKUP(RTATimings[[#This Row],[Route Code]], TrueRouteCodes[], 2, FALSE)</f>
        <v>#N/A</v>
      </c>
      <c r="H3388" s="194" t="str">
        <f>REPLACE(SUBSTITUTE(SUBSTITUTE(SUBSTITUTE(SUBSTITUTE(SUBSTITUTE(TRIM(RTATimings[[#This Row],[Dep Txt]]), ": ",":"), "a.m", "AM",1), "p.m", "PM"),"  AM"," AM"),"  PM", " PM"), 9,100,"")</f>
        <v/>
      </c>
      <c r="I3388" s="195" t="e">
        <f>TIMEVALUE(RTATimings[[#This Row],[Dep Tm Txt]])</f>
        <v>#VALUE!</v>
      </c>
      <c r="N33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89" spans="1:14" x14ac:dyDescent="0.35">
      <c r="A3389" s="113"/>
      <c r="B3389" s="119"/>
      <c r="C3389" s="119"/>
      <c r="D3389" s="185" t="e">
        <f>IF(ISBLANK(RTATimings[[#This Row],[Vehicle No.]]), VLOOKUP(RTATimings[[#This Row],[Rotation Group]], Table9[#All], 4, FALSE), VLOOKUP(RTATimings[[#This Row],[Vehicle No.]], VehLicense,2,FALSE))</f>
        <v>#N/A</v>
      </c>
      <c r="E3389" s="126"/>
      <c r="F3389" s="185" t="e">
        <f>VLOOKUP(RTATimings[[#This Row],[Route Code]], TrueRouteCodes[], 2, FALSE)</f>
        <v>#N/A</v>
      </c>
      <c r="H3389" s="194" t="str">
        <f>REPLACE(SUBSTITUTE(SUBSTITUTE(SUBSTITUTE(SUBSTITUTE(SUBSTITUTE(TRIM(RTATimings[[#This Row],[Dep Txt]]), ": ",":"), "a.m", "AM",1), "p.m", "PM"),"  AM"," AM"),"  PM", " PM"), 9,100,"")</f>
        <v/>
      </c>
      <c r="I3389" s="195" t="e">
        <f>TIMEVALUE(RTATimings[[#This Row],[Dep Tm Txt]])</f>
        <v>#VALUE!</v>
      </c>
      <c r="N33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90" spans="1:14" x14ac:dyDescent="0.35">
      <c r="A3390" s="113"/>
      <c r="B3390" s="119"/>
      <c r="C3390" s="119"/>
      <c r="D3390" s="185" t="e">
        <f>IF(ISBLANK(RTATimings[[#This Row],[Vehicle No.]]), VLOOKUP(RTATimings[[#This Row],[Rotation Group]], Table9[#All], 4, FALSE), VLOOKUP(RTATimings[[#This Row],[Vehicle No.]], VehLicense,2,FALSE))</f>
        <v>#N/A</v>
      </c>
      <c r="E3390" s="126"/>
      <c r="F3390" s="185" t="e">
        <f>VLOOKUP(RTATimings[[#This Row],[Route Code]], TrueRouteCodes[], 2, FALSE)</f>
        <v>#N/A</v>
      </c>
      <c r="H3390" s="194" t="str">
        <f>REPLACE(SUBSTITUTE(SUBSTITUTE(SUBSTITUTE(SUBSTITUTE(SUBSTITUTE(TRIM(RTATimings[[#This Row],[Dep Txt]]), ": ",":"), "a.m", "AM",1), "p.m", "PM"),"  AM"," AM"),"  PM", " PM"), 9,100,"")</f>
        <v/>
      </c>
      <c r="I3390" s="195" t="e">
        <f>TIMEVALUE(RTATimings[[#This Row],[Dep Tm Txt]])</f>
        <v>#VALUE!</v>
      </c>
      <c r="N33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91" spans="1:14" x14ac:dyDescent="0.35">
      <c r="A3391" s="113"/>
      <c r="B3391" s="119"/>
      <c r="C3391" s="119"/>
      <c r="D3391" s="185" t="e">
        <f>IF(ISBLANK(RTATimings[[#This Row],[Vehicle No.]]), VLOOKUP(RTATimings[[#This Row],[Rotation Group]], Table9[#All], 4, FALSE), VLOOKUP(RTATimings[[#This Row],[Vehicle No.]], VehLicense,2,FALSE))</f>
        <v>#N/A</v>
      </c>
      <c r="E3391" s="126"/>
      <c r="F3391" s="185" t="e">
        <f>VLOOKUP(RTATimings[[#This Row],[Route Code]], TrueRouteCodes[], 2, FALSE)</f>
        <v>#N/A</v>
      </c>
      <c r="H3391" s="194" t="str">
        <f>REPLACE(SUBSTITUTE(SUBSTITUTE(SUBSTITUTE(SUBSTITUTE(SUBSTITUTE(TRIM(RTATimings[[#This Row],[Dep Txt]]), ": ",":"), "a.m", "AM",1), "p.m", "PM"),"  AM"," AM"),"  PM", " PM"), 9,100,"")</f>
        <v/>
      </c>
      <c r="I3391" s="195" t="e">
        <f>TIMEVALUE(RTATimings[[#This Row],[Dep Tm Txt]])</f>
        <v>#VALUE!</v>
      </c>
      <c r="N33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92" spans="1:14" x14ac:dyDescent="0.35">
      <c r="A3392" s="113"/>
      <c r="B3392" s="119"/>
      <c r="C3392" s="119"/>
      <c r="D3392" s="185" t="e">
        <f>IF(ISBLANK(RTATimings[[#This Row],[Vehicle No.]]), VLOOKUP(RTATimings[[#This Row],[Rotation Group]], Table9[#All], 4, FALSE), VLOOKUP(RTATimings[[#This Row],[Vehicle No.]], VehLicense,2,FALSE))</f>
        <v>#N/A</v>
      </c>
      <c r="E3392" s="126"/>
      <c r="F3392" s="185" t="e">
        <f>VLOOKUP(RTATimings[[#This Row],[Route Code]], TrueRouteCodes[], 2, FALSE)</f>
        <v>#N/A</v>
      </c>
      <c r="H3392" s="194" t="str">
        <f>REPLACE(SUBSTITUTE(SUBSTITUTE(SUBSTITUTE(SUBSTITUTE(SUBSTITUTE(TRIM(RTATimings[[#This Row],[Dep Txt]]), ": ",":"), "a.m", "AM",1), "p.m", "PM"),"  AM"," AM"),"  PM", " PM"), 9,100,"")</f>
        <v/>
      </c>
      <c r="I3392" s="195" t="e">
        <f>TIMEVALUE(RTATimings[[#This Row],[Dep Tm Txt]])</f>
        <v>#VALUE!</v>
      </c>
      <c r="N33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93" spans="1:14" x14ac:dyDescent="0.35">
      <c r="A3393" s="113"/>
      <c r="B3393" s="119"/>
      <c r="C3393" s="119"/>
      <c r="D3393" s="185" t="e">
        <f>IF(ISBLANK(RTATimings[[#This Row],[Vehicle No.]]), VLOOKUP(RTATimings[[#This Row],[Rotation Group]], Table9[#All], 4, FALSE), VLOOKUP(RTATimings[[#This Row],[Vehicle No.]], VehLicense,2,FALSE))</f>
        <v>#N/A</v>
      </c>
      <c r="E3393" s="126"/>
      <c r="F3393" s="185" t="e">
        <f>VLOOKUP(RTATimings[[#This Row],[Route Code]], TrueRouteCodes[], 2, FALSE)</f>
        <v>#N/A</v>
      </c>
      <c r="H3393" s="194" t="str">
        <f>REPLACE(SUBSTITUTE(SUBSTITUTE(SUBSTITUTE(SUBSTITUTE(SUBSTITUTE(TRIM(RTATimings[[#This Row],[Dep Txt]]), ": ",":"), "a.m", "AM",1), "p.m", "PM"),"  AM"," AM"),"  PM", " PM"), 9,100,"")</f>
        <v/>
      </c>
      <c r="I3393" s="195" t="e">
        <f>TIMEVALUE(RTATimings[[#This Row],[Dep Tm Txt]])</f>
        <v>#VALUE!</v>
      </c>
      <c r="N33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94" spans="1:14" x14ac:dyDescent="0.35">
      <c r="A3394" s="113"/>
      <c r="B3394" s="119"/>
      <c r="C3394" s="119"/>
      <c r="D3394" s="185" t="e">
        <f>IF(ISBLANK(RTATimings[[#This Row],[Vehicle No.]]), VLOOKUP(RTATimings[[#This Row],[Rotation Group]], Table9[#All], 4, FALSE), VLOOKUP(RTATimings[[#This Row],[Vehicle No.]], VehLicense,2,FALSE))</f>
        <v>#N/A</v>
      </c>
      <c r="E3394" s="126"/>
      <c r="F3394" s="185" t="e">
        <f>VLOOKUP(RTATimings[[#This Row],[Route Code]], TrueRouteCodes[], 2, FALSE)</f>
        <v>#N/A</v>
      </c>
      <c r="H3394" s="194" t="str">
        <f>REPLACE(SUBSTITUTE(SUBSTITUTE(SUBSTITUTE(SUBSTITUTE(SUBSTITUTE(TRIM(RTATimings[[#This Row],[Dep Txt]]), ": ",":"), "a.m", "AM",1), "p.m", "PM"),"  AM"," AM"),"  PM", " PM"), 9,100,"")</f>
        <v/>
      </c>
      <c r="I3394" s="195" t="e">
        <f>TIMEVALUE(RTATimings[[#This Row],[Dep Tm Txt]])</f>
        <v>#VALUE!</v>
      </c>
      <c r="N33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95" spans="1:14" x14ac:dyDescent="0.35">
      <c r="A3395" s="113"/>
      <c r="B3395" s="119"/>
      <c r="C3395" s="119"/>
      <c r="D3395" s="185" t="e">
        <f>IF(ISBLANK(RTATimings[[#This Row],[Vehicle No.]]), VLOOKUP(RTATimings[[#This Row],[Rotation Group]], Table9[#All], 4, FALSE), VLOOKUP(RTATimings[[#This Row],[Vehicle No.]], VehLicense,2,FALSE))</f>
        <v>#N/A</v>
      </c>
      <c r="E3395" s="126"/>
      <c r="F3395" s="185" t="e">
        <f>VLOOKUP(RTATimings[[#This Row],[Route Code]], TrueRouteCodes[], 2, FALSE)</f>
        <v>#N/A</v>
      </c>
      <c r="H3395" s="194" t="str">
        <f>REPLACE(SUBSTITUTE(SUBSTITUTE(SUBSTITUTE(SUBSTITUTE(SUBSTITUTE(TRIM(RTATimings[[#This Row],[Dep Txt]]), ": ",":"), "a.m", "AM",1), "p.m", "PM"),"  AM"," AM"),"  PM", " PM"), 9,100,"")</f>
        <v/>
      </c>
      <c r="I3395" s="195" t="e">
        <f>TIMEVALUE(RTATimings[[#This Row],[Dep Tm Txt]])</f>
        <v>#VALUE!</v>
      </c>
      <c r="N33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96" spans="1:14" x14ac:dyDescent="0.35">
      <c r="A3396" s="113"/>
      <c r="B3396" s="119"/>
      <c r="C3396" s="119"/>
      <c r="D3396" s="185" t="e">
        <f>IF(ISBLANK(RTATimings[[#This Row],[Vehicle No.]]), VLOOKUP(RTATimings[[#This Row],[Rotation Group]], Table9[#All], 4, FALSE), VLOOKUP(RTATimings[[#This Row],[Vehicle No.]], VehLicense,2,FALSE))</f>
        <v>#N/A</v>
      </c>
      <c r="E3396" s="126"/>
      <c r="F3396" s="185" t="e">
        <f>VLOOKUP(RTATimings[[#This Row],[Route Code]], TrueRouteCodes[], 2, FALSE)</f>
        <v>#N/A</v>
      </c>
      <c r="H3396" s="194" t="str">
        <f>REPLACE(SUBSTITUTE(SUBSTITUTE(SUBSTITUTE(SUBSTITUTE(SUBSTITUTE(TRIM(RTATimings[[#This Row],[Dep Txt]]), ": ",":"), "a.m", "AM",1), "p.m", "PM"),"  AM"," AM"),"  PM", " PM"), 9,100,"")</f>
        <v/>
      </c>
      <c r="I3396" s="195" t="e">
        <f>TIMEVALUE(RTATimings[[#This Row],[Dep Tm Txt]])</f>
        <v>#VALUE!</v>
      </c>
      <c r="N33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97" spans="1:14" x14ac:dyDescent="0.35">
      <c r="A3397" s="113"/>
      <c r="B3397" s="119"/>
      <c r="C3397" s="119"/>
      <c r="D3397" s="185" t="e">
        <f>IF(ISBLANK(RTATimings[[#This Row],[Vehicle No.]]), VLOOKUP(RTATimings[[#This Row],[Rotation Group]], Table9[#All], 4, FALSE), VLOOKUP(RTATimings[[#This Row],[Vehicle No.]], VehLicense,2,FALSE))</f>
        <v>#N/A</v>
      </c>
      <c r="E3397" s="126"/>
      <c r="F3397" s="185" t="e">
        <f>VLOOKUP(RTATimings[[#This Row],[Route Code]], TrueRouteCodes[], 2, FALSE)</f>
        <v>#N/A</v>
      </c>
      <c r="H3397" s="194" t="str">
        <f>REPLACE(SUBSTITUTE(SUBSTITUTE(SUBSTITUTE(SUBSTITUTE(SUBSTITUTE(TRIM(RTATimings[[#This Row],[Dep Txt]]), ": ",":"), "a.m", "AM",1), "p.m", "PM"),"  AM"," AM"),"  PM", " PM"), 9,100,"")</f>
        <v/>
      </c>
      <c r="I3397" s="195" t="e">
        <f>TIMEVALUE(RTATimings[[#This Row],[Dep Tm Txt]])</f>
        <v>#VALUE!</v>
      </c>
      <c r="N33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98" spans="1:14" x14ac:dyDescent="0.35">
      <c r="A3398" s="113"/>
      <c r="B3398" s="119"/>
      <c r="C3398" s="119"/>
      <c r="D3398" s="185" t="e">
        <f>IF(ISBLANK(RTATimings[[#This Row],[Vehicle No.]]), VLOOKUP(RTATimings[[#This Row],[Rotation Group]], Table9[#All], 4, FALSE), VLOOKUP(RTATimings[[#This Row],[Vehicle No.]], VehLicense,2,FALSE))</f>
        <v>#N/A</v>
      </c>
      <c r="E3398" s="126"/>
      <c r="F3398" s="185" t="e">
        <f>VLOOKUP(RTATimings[[#This Row],[Route Code]], TrueRouteCodes[], 2, FALSE)</f>
        <v>#N/A</v>
      </c>
      <c r="H3398" s="194" t="str">
        <f>REPLACE(SUBSTITUTE(SUBSTITUTE(SUBSTITUTE(SUBSTITUTE(SUBSTITUTE(TRIM(RTATimings[[#This Row],[Dep Txt]]), ": ",":"), "a.m", "AM",1), "p.m", "PM"),"  AM"," AM"),"  PM", " PM"), 9,100,"")</f>
        <v/>
      </c>
      <c r="I3398" s="195" t="e">
        <f>TIMEVALUE(RTATimings[[#This Row],[Dep Tm Txt]])</f>
        <v>#VALUE!</v>
      </c>
      <c r="N33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399" spans="1:14" x14ac:dyDescent="0.35">
      <c r="A3399" s="113"/>
      <c r="B3399" s="119"/>
      <c r="C3399" s="119"/>
      <c r="D3399" s="185" t="e">
        <f>IF(ISBLANK(RTATimings[[#This Row],[Vehicle No.]]), VLOOKUP(RTATimings[[#This Row],[Rotation Group]], Table9[#All], 4, FALSE), VLOOKUP(RTATimings[[#This Row],[Vehicle No.]], VehLicense,2,FALSE))</f>
        <v>#N/A</v>
      </c>
      <c r="E3399" s="126"/>
      <c r="F3399" s="185" t="e">
        <f>VLOOKUP(RTATimings[[#This Row],[Route Code]], TrueRouteCodes[], 2, FALSE)</f>
        <v>#N/A</v>
      </c>
      <c r="H3399" s="194" t="str">
        <f>REPLACE(SUBSTITUTE(SUBSTITUTE(SUBSTITUTE(SUBSTITUTE(SUBSTITUTE(TRIM(RTATimings[[#This Row],[Dep Txt]]), ": ",":"), "a.m", "AM",1), "p.m", "PM"),"  AM"," AM"),"  PM", " PM"), 9,100,"")</f>
        <v/>
      </c>
      <c r="I3399" s="195" t="e">
        <f>TIMEVALUE(RTATimings[[#This Row],[Dep Tm Txt]])</f>
        <v>#VALUE!</v>
      </c>
      <c r="N33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00" spans="1:14" x14ac:dyDescent="0.35">
      <c r="A3400" s="113"/>
      <c r="B3400" s="119"/>
      <c r="C3400" s="119"/>
      <c r="D3400" s="185" t="e">
        <f>IF(ISBLANK(RTATimings[[#This Row],[Vehicle No.]]), VLOOKUP(RTATimings[[#This Row],[Rotation Group]], Table9[#All], 4, FALSE), VLOOKUP(RTATimings[[#This Row],[Vehicle No.]], VehLicense,2,FALSE))</f>
        <v>#N/A</v>
      </c>
      <c r="E3400" s="126"/>
      <c r="F3400" s="185" t="e">
        <f>VLOOKUP(RTATimings[[#This Row],[Route Code]], TrueRouteCodes[], 2, FALSE)</f>
        <v>#N/A</v>
      </c>
      <c r="H3400" s="194" t="str">
        <f>REPLACE(SUBSTITUTE(SUBSTITUTE(SUBSTITUTE(SUBSTITUTE(SUBSTITUTE(TRIM(RTATimings[[#This Row],[Dep Txt]]), ": ",":"), "a.m", "AM",1), "p.m", "PM"),"  AM"," AM"),"  PM", " PM"), 9,100,"")</f>
        <v/>
      </c>
      <c r="I3400" s="195" t="e">
        <f>TIMEVALUE(RTATimings[[#This Row],[Dep Tm Txt]])</f>
        <v>#VALUE!</v>
      </c>
      <c r="N34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01" spans="1:14" x14ac:dyDescent="0.35">
      <c r="A3401" s="113"/>
      <c r="B3401" s="119"/>
      <c r="C3401" s="119"/>
      <c r="D3401" s="185" t="e">
        <f>IF(ISBLANK(RTATimings[[#This Row],[Vehicle No.]]), VLOOKUP(RTATimings[[#This Row],[Rotation Group]], Table9[#All], 4, FALSE), VLOOKUP(RTATimings[[#This Row],[Vehicle No.]], VehLicense,2,FALSE))</f>
        <v>#N/A</v>
      </c>
      <c r="E3401" s="126"/>
      <c r="F3401" s="185" t="e">
        <f>VLOOKUP(RTATimings[[#This Row],[Route Code]], TrueRouteCodes[], 2, FALSE)</f>
        <v>#N/A</v>
      </c>
      <c r="H3401" s="194" t="str">
        <f>REPLACE(SUBSTITUTE(SUBSTITUTE(SUBSTITUTE(SUBSTITUTE(SUBSTITUTE(TRIM(RTATimings[[#This Row],[Dep Txt]]), ": ",":"), "a.m", "AM",1), "p.m", "PM"),"  AM"," AM"),"  PM", " PM"), 9,100,"")</f>
        <v/>
      </c>
      <c r="I3401" s="195" t="e">
        <f>TIMEVALUE(RTATimings[[#This Row],[Dep Tm Txt]])</f>
        <v>#VALUE!</v>
      </c>
      <c r="N34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02" spans="1:14" x14ac:dyDescent="0.35">
      <c r="A3402" s="113"/>
      <c r="B3402" s="119"/>
      <c r="C3402" s="119"/>
      <c r="D3402" s="185" t="e">
        <f>IF(ISBLANK(RTATimings[[#This Row],[Vehicle No.]]), VLOOKUP(RTATimings[[#This Row],[Rotation Group]], Table9[#All], 4, FALSE), VLOOKUP(RTATimings[[#This Row],[Vehicle No.]], VehLicense,2,FALSE))</f>
        <v>#N/A</v>
      </c>
      <c r="E3402" s="126"/>
      <c r="F3402" s="185" t="e">
        <f>VLOOKUP(RTATimings[[#This Row],[Route Code]], TrueRouteCodes[], 2, FALSE)</f>
        <v>#N/A</v>
      </c>
      <c r="H3402" s="194" t="str">
        <f>REPLACE(SUBSTITUTE(SUBSTITUTE(SUBSTITUTE(SUBSTITUTE(SUBSTITUTE(TRIM(RTATimings[[#This Row],[Dep Txt]]), ": ",":"), "a.m", "AM",1), "p.m", "PM"),"  AM"," AM"),"  PM", " PM"), 9,100,"")</f>
        <v/>
      </c>
      <c r="I3402" s="195" t="e">
        <f>TIMEVALUE(RTATimings[[#This Row],[Dep Tm Txt]])</f>
        <v>#VALUE!</v>
      </c>
      <c r="N34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03" spans="1:14" x14ac:dyDescent="0.35">
      <c r="A3403" s="113"/>
      <c r="B3403" s="119"/>
      <c r="C3403" s="119"/>
      <c r="D3403" s="185" t="e">
        <f>IF(ISBLANK(RTATimings[[#This Row],[Vehicle No.]]), VLOOKUP(RTATimings[[#This Row],[Rotation Group]], Table9[#All], 4, FALSE), VLOOKUP(RTATimings[[#This Row],[Vehicle No.]], VehLicense,2,FALSE))</f>
        <v>#N/A</v>
      </c>
      <c r="E3403" s="126"/>
      <c r="F3403" s="185" t="e">
        <f>VLOOKUP(RTATimings[[#This Row],[Route Code]], TrueRouteCodes[], 2, FALSE)</f>
        <v>#N/A</v>
      </c>
      <c r="H3403" s="194" t="str">
        <f>REPLACE(SUBSTITUTE(SUBSTITUTE(SUBSTITUTE(SUBSTITUTE(SUBSTITUTE(TRIM(RTATimings[[#This Row],[Dep Txt]]), ": ",":"), "a.m", "AM",1), "p.m", "PM"),"  AM"," AM"),"  PM", " PM"), 9,100,"")</f>
        <v/>
      </c>
      <c r="I3403" s="195" t="e">
        <f>TIMEVALUE(RTATimings[[#This Row],[Dep Tm Txt]])</f>
        <v>#VALUE!</v>
      </c>
      <c r="N34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04" spans="1:14" x14ac:dyDescent="0.35">
      <c r="A3404" s="113"/>
      <c r="B3404" s="119"/>
      <c r="C3404" s="119"/>
      <c r="D3404" s="185" t="e">
        <f>IF(ISBLANK(RTATimings[[#This Row],[Vehicle No.]]), VLOOKUP(RTATimings[[#This Row],[Rotation Group]], Table9[#All], 4, FALSE), VLOOKUP(RTATimings[[#This Row],[Vehicle No.]], VehLicense,2,FALSE))</f>
        <v>#N/A</v>
      </c>
      <c r="E3404" s="126"/>
      <c r="F3404" s="185" t="e">
        <f>VLOOKUP(RTATimings[[#This Row],[Route Code]], TrueRouteCodes[], 2, FALSE)</f>
        <v>#N/A</v>
      </c>
      <c r="H3404" s="194" t="str">
        <f>REPLACE(SUBSTITUTE(SUBSTITUTE(SUBSTITUTE(SUBSTITUTE(SUBSTITUTE(TRIM(RTATimings[[#This Row],[Dep Txt]]), ": ",":"), "a.m", "AM",1), "p.m", "PM"),"  AM"," AM"),"  PM", " PM"), 9,100,"")</f>
        <v/>
      </c>
      <c r="I3404" s="195" t="e">
        <f>TIMEVALUE(RTATimings[[#This Row],[Dep Tm Txt]])</f>
        <v>#VALUE!</v>
      </c>
      <c r="N34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05" spans="1:14" x14ac:dyDescent="0.35">
      <c r="A3405" s="113"/>
      <c r="B3405" s="119"/>
      <c r="C3405" s="119"/>
      <c r="D3405" s="185" t="e">
        <f>IF(ISBLANK(RTATimings[[#This Row],[Vehicle No.]]), VLOOKUP(RTATimings[[#This Row],[Rotation Group]], Table9[#All], 4, FALSE), VLOOKUP(RTATimings[[#This Row],[Vehicle No.]], VehLicense,2,FALSE))</f>
        <v>#N/A</v>
      </c>
      <c r="E3405" s="126"/>
      <c r="F3405" s="185" t="e">
        <f>VLOOKUP(RTATimings[[#This Row],[Route Code]], TrueRouteCodes[], 2, FALSE)</f>
        <v>#N/A</v>
      </c>
      <c r="H3405" s="194" t="str">
        <f>REPLACE(SUBSTITUTE(SUBSTITUTE(SUBSTITUTE(SUBSTITUTE(SUBSTITUTE(TRIM(RTATimings[[#This Row],[Dep Txt]]), ": ",":"), "a.m", "AM",1), "p.m", "PM"),"  AM"," AM"),"  PM", " PM"), 9,100,"")</f>
        <v/>
      </c>
      <c r="I3405" s="195" t="e">
        <f>TIMEVALUE(RTATimings[[#This Row],[Dep Tm Txt]])</f>
        <v>#VALUE!</v>
      </c>
      <c r="N34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06" spans="1:14" x14ac:dyDescent="0.35">
      <c r="A3406" s="113"/>
      <c r="B3406" s="119"/>
      <c r="C3406" s="119"/>
      <c r="D3406" s="185" t="e">
        <f>IF(ISBLANK(RTATimings[[#This Row],[Vehicle No.]]), VLOOKUP(RTATimings[[#This Row],[Rotation Group]], Table9[#All], 4, FALSE), VLOOKUP(RTATimings[[#This Row],[Vehicle No.]], VehLicense,2,FALSE))</f>
        <v>#N/A</v>
      </c>
      <c r="E3406" s="126"/>
      <c r="F3406" s="185" t="e">
        <f>VLOOKUP(RTATimings[[#This Row],[Route Code]], TrueRouteCodes[], 2, FALSE)</f>
        <v>#N/A</v>
      </c>
      <c r="H3406" s="194" t="str">
        <f>REPLACE(SUBSTITUTE(SUBSTITUTE(SUBSTITUTE(SUBSTITUTE(SUBSTITUTE(TRIM(RTATimings[[#This Row],[Dep Txt]]), ": ",":"), "a.m", "AM",1), "p.m", "PM"),"  AM"," AM"),"  PM", " PM"), 9,100,"")</f>
        <v/>
      </c>
      <c r="I3406" s="195" t="e">
        <f>TIMEVALUE(RTATimings[[#This Row],[Dep Tm Txt]])</f>
        <v>#VALUE!</v>
      </c>
      <c r="N34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07" spans="1:14" x14ac:dyDescent="0.35">
      <c r="A3407" s="113"/>
      <c r="B3407" s="119"/>
      <c r="C3407" s="119"/>
      <c r="D3407" s="185" t="e">
        <f>IF(ISBLANK(RTATimings[[#This Row],[Vehicle No.]]), VLOOKUP(RTATimings[[#This Row],[Rotation Group]], Table9[#All], 4, FALSE), VLOOKUP(RTATimings[[#This Row],[Vehicle No.]], VehLicense,2,FALSE))</f>
        <v>#N/A</v>
      </c>
      <c r="E3407" s="126"/>
      <c r="F3407" s="185" t="e">
        <f>VLOOKUP(RTATimings[[#This Row],[Route Code]], TrueRouteCodes[], 2, FALSE)</f>
        <v>#N/A</v>
      </c>
      <c r="H3407" s="194" t="str">
        <f>REPLACE(SUBSTITUTE(SUBSTITUTE(SUBSTITUTE(SUBSTITUTE(SUBSTITUTE(TRIM(RTATimings[[#This Row],[Dep Txt]]), ": ",":"), "a.m", "AM",1), "p.m", "PM"),"  AM"," AM"),"  PM", " PM"), 9,100,"")</f>
        <v/>
      </c>
      <c r="I3407" s="195" t="e">
        <f>TIMEVALUE(RTATimings[[#This Row],[Dep Tm Txt]])</f>
        <v>#VALUE!</v>
      </c>
      <c r="N34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08" spans="1:14" x14ac:dyDescent="0.35">
      <c r="A3408" s="113"/>
      <c r="B3408" s="119"/>
      <c r="C3408" s="119"/>
      <c r="D3408" s="185" t="e">
        <f>IF(ISBLANK(RTATimings[[#This Row],[Vehicle No.]]), VLOOKUP(RTATimings[[#This Row],[Rotation Group]], Table9[#All], 4, FALSE), VLOOKUP(RTATimings[[#This Row],[Vehicle No.]], VehLicense,2,FALSE))</f>
        <v>#N/A</v>
      </c>
      <c r="E3408" s="126"/>
      <c r="F3408" s="185" t="e">
        <f>VLOOKUP(RTATimings[[#This Row],[Route Code]], TrueRouteCodes[], 2, FALSE)</f>
        <v>#N/A</v>
      </c>
      <c r="H3408" s="194" t="str">
        <f>REPLACE(SUBSTITUTE(SUBSTITUTE(SUBSTITUTE(SUBSTITUTE(SUBSTITUTE(TRIM(RTATimings[[#This Row],[Dep Txt]]), ": ",":"), "a.m", "AM",1), "p.m", "PM"),"  AM"," AM"),"  PM", " PM"), 9,100,"")</f>
        <v/>
      </c>
      <c r="I3408" s="195" t="e">
        <f>TIMEVALUE(RTATimings[[#This Row],[Dep Tm Txt]])</f>
        <v>#VALUE!</v>
      </c>
      <c r="N34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09" spans="1:14" x14ac:dyDescent="0.35">
      <c r="A3409" s="113"/>
      <c r="B3409" s="119"/>
      <c r="C3409" s="119"/>
      <c r="D3409" s="185" t="e">
        <f>IF(ISBLANK(RTATimings[[#This Row],[Vehicle No.]]), VLOOKUP(RTATimings[[#This Row],[Rotation Group]], Table9[#All], 4, FALSE), VLOOKUP(RTATimings[[#This Row],[Vehicle No.]], VehLicense,2,FALSE))</f>
        <v>#N/A</v>
      </c>
      <c r="E3409" s="126"/>
      <c r="F3409" s="185" t="e">
        <f>VLOOKUP(RTATimings[[#This Row],[Route Code]], TrueRouteCodes[], 2, FALSE)</f>
        <v>#N/A</v>
      </c>
      <c r="H3409" s="194" t="str">
        <f>REPLACE(SUBSTITUTE(SUBSTITUTE(SUBSTITUTE(SUBSTITUTE(SUBSTITUTE(TRIM(RTATimings[[#This Row],[Dep Txt]]), ": ",":"), "a.m", "AM",1), "p.m", "PM"),"  AM"," AM"),"  PM", " PM"), 9,100,"")</f>
        <v/>
      </c>
      <c r="I3409" s="195" t="e">
        <f>TIMEVALUE(RTATimings[[#This Row],[Dep Tm Txt]])</f>
        <v>#VALUE!</v>
      </c>
      <c r="N34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10" spans="1:14" x14ac:dyDescent="0.35">
      <c r="A3410" s="113"/>
      <c r="B3410" s="119"/>
      <c r="C3410" s="119"/>
      <c r="D3410" s="185" t="e">
        <f>IF(ISBLANK(RTATimings[[#This Row],[Vehicle No.]]), VLOOKUP(RTATimings[[#This Row],[Rotation Group]], Table9[#All], 4, FALSE), VLOOKUP(RTATimings[[#This Row],[Vehicle No.]], VehLicense,2,FALSE))</f>
        <v>#N/A</v>
      </c>
      <c r="E3410" s="126"/>
      <c r="F3410" s="185" t="e">
        <f>VLOOKUP(RTATimings[[#This Row],[Route Code]], TrueRouteCodes[], 2, FALSE)</f>
        <v>#N/A</v>
      </c>
      <c r="H3410" s="194" t="str">
        <f>REPLACE(SUBSTITUTE(SUBSTITUTE(SUBSTITUTE(SUBSTITUTE(SUBSTITUTE(TRIM(RTATimings[[#This Row],[Dep Txt]]), ": ",":"), "a.m", "AM",1), "p.m", "PM"),"  AM"," AM"),"  PM", " PM"), 9,100,"")</f>
        <v/>
      </c>
      <c r="I3410" s="195" t="e">
        <f>TIMEVALUE(RTATimings[[#This Row],[Dep Tm Txt]])</f>
        <v>#VALUE!</v>
      </c>
      <c r="N34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11" spans="1:14" x14ac:dyDescent="0.35">
      <c r="A3411" s="113"/>
      <c r="B3411" s="119"/>
      <c r="C3411" s="119"/>
      <c r="D3411" s="185" t="e">
        <f>IF(ISBLANK(RTATimings[[#This Row],[Vehicle No.]]), VLOOKUP(RTATimings[[#This Row],[Rotation Group]], Table9[#All], 4, FALSE), VLOOKUP(RTATimings[[#This Row],[Vehicle No.]], VehLicense,2,FALSE))</f>
        <v>#N/A</v>
      </c>
      <c r="E3411" s="126"/>
      <c r="F3411" s="185" t="e">
        <f>VLOOKUP(RTATimings[[#This Row],[Route Code]], TrueRouteCodes[], 2, FALSE)</f>
        <v>#N/A</v>
      </c>
      <c r="H3411" s="194" t="str">
        <f>REPLACE(SUBSTITUTE(SUBSTITUTE(SUBSTITUTE(SUBSTITUTE(SUBSTITUTE(TRIM(RTATimings[[#This Row],[Dep Txt]]), ": ",":"), "a.m", "AM",1), "p.m", "PM"),"  AM"," AM"),"  PM", " PM"), 9,100,"")</f>
        <v/>
      </c>
      <c r="I3411" s="195" t="e">
        <f>TIMEVALUE(RTATimings[[#This Row],[Dep Tm Txt]])</f>
        <v>#VALUE!</v>
      </c>
      <c r="N34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12" spans="1:14" x14ac:dyDescent="0.35">
      <c r="A3412" s="113"/>
      <c r="B3412" s="119"/>
      <c r="C3412" s="119"/>
      <c r="D3412" s="185" t="e">
        <f>IF(ISBLANK(RTATimings[[#This Row],[Vehicle No.]]), VLOOKUP(RTATimings[[#This Row],[Rotation Group]], Table9[#All], 4, FALSE), VLOOKUP(RTATimings[[#This Row],[Vehicle No.]], VehLicense,2,FALSE))</f>
        <v>#N/A</v>
      </c>
      <c r="E3412" s="126"/>
      <c r="F3412" s="185" t="e">
        <f>VLOOKUP(RTATimings[[#This Row],[Route Code]], TrueRouteCodes[], 2, FALSE)</f>
        <v>#N/A</v>
      </c>
      <c r="H3412" s="194" t="str">
        <f>REPLACE(SUBSTITUTE(SUBSTITUTE(SUBSTITUTE(SUBSTITUTE(SUBSTITUTE(TRIM(RTATimings[[#This Row],[Dep Txt]]), ": ",":"), "a.m", "AM",1), "p.m", "PM"),"  AM"," AM"),"  PM", " PM"), 9,100,"")</f>
        <v/>
      </c>
      <c r="I3412" s="195" t="e">
        <f>TIMEVALUE(RTATimings[[#This Row],[Dep Tm Txt]])</f>
        <v>#VALUE!</v>
      </c>
      <c r="N34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13" spans="1:14" x14ac:dyDescent="0.35">
      <c r="A3413" s="113"/>
      <c r="B3413" s="119"/>
      <c r="C3413" s="119"/>
      <c r="D3413" s="185" t="e">
        <f>IF(ISBLANK(RTATimings[[#This Row],[Vehicle No.]]), VLOOKUP(RTATimings[[#This Row],[Rotation Group]], Table9[#All], 4, FALSE), VLOOKUP(RTATimings[[#This Row],[Vehicle No.]], VehLicense,2,FALSE))</f>
        <v>#N/A</v>
      </c>
      <c r="E3413" s="126"/>
      <c r="F3413" s="185" t="e">
        <f>VLOOKUP(RTATimings[[#This Row],[Route Code]], TrueRouteCodes[], 2, FALSE)</f>
        <v>#N/A</v>
      </c>
      <c r="H3413" s="194" t="str">
        <f>REPLACE(SUBSTITUTE(SUBSTITUTE(SUBSTITUTE(SUBSTITUTE(SUBSTITUTE(TRIM(RTATimings[[#This Row],[Dep Txt]]), ": ",":"), "a.m", "AM",1), "p.m", "PM"),"  AM"," AM"),"  PM", " PM"), 9,100,"")</f>
        <v/>
      </c>
      <c r="I3413" s="195" t="e">
        <f>TIMEVALUE(RTATimings[[#This Row],[Dep Tm Txt]])</f>
        <v>#VALUE!</v>
      </c>
      <c r="N34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14" spans="1:14" x14ac:dyDescent="0.35">
      <c r="A3414" s="113"/>
      <c r="B3414" s="119"/>
      <c r="C3414" s="119"/>
      <c r="D3414" s="185" t="e">
        <f>IF(ISBLANK(RTATimings[[#This Row],[Vehicle No.]]), VLOOKUP(RTATimings[[#This Row],[Rotation Group]], Table9[#All], 4, FALSE), VLOOKUP(RTATimings[[#This Row],[Vehicle No.]], VehLicense,2,FALSE))</f>
        <v>#N/A</v>
      </c>
      <c r="E3414" s="126"/>
      <c r="F3414" s="185" t="e">
        <f>VLOOKUP(RTATimings[[#This Row],[Route Code]], TrueRouteCodes[], 2, FALSE)</f>
        <v>#N/A</v>
      </c>
      <c r="H3414" s="194" t="str">
        <f>REPLACE(SUBSTITUTE(SUBSTITUTE(SUBSTITUTE(SUBSTITUTE(SUBSTITUTE(TRIM(RTATimings[[#This Row],[Dep Txt]]), ": ",":"), "a.m", "AM",1), "p.m", "PM"),"  AM"," AM"),"  PM", " PM"), 9,100,"")</f>
        <v/>
      </c>
      <c r="I3414" s="195" t="e">
        <f>TIMEVALUE(RTATimings[[#This Row],[Dep Tm Txt]])</f>
        <v>#VALUE!</v>
      </c>
      <c r="N34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15" spans="1:14" x14ac:dyDescent="0.35">
      <c r="A3415" s="113"/>
      <c r="B3415" s="119"/>
      <c r="C3415" s="119"/>
      <c r="D3415" s="185" t="e">
        <f>IF(ISBLANK(RTATimings[[#This Row],[Vehicle No.]]), VLOOKUP(RTATimings[[#This Row],[Rotation Group]], Table9[#All], 4, FALSE), VLOOKUP(RTATimings[[#This Row],[Vehicle No.]], VehLicense,2,FALSE))</f>
        <v>#N/A</v>
      </c>
      <c r="E3415" s="126"/>
      <c r="F3415" s="185" t="e">
        <f>VLOOKUP(RTATimings[[#This Row],[Route Code]], TrueRouteCodes[], 2, FALSE)</f>
        <v>#N/A</v>
      </c>
      <c r="H3415" s="194" t="str">
        <f>REPLACE(SUBSTITUTE(SUBSTITUTE(SUBSTITUTE(SUBSTITUTE(SUBSTITUTE(TRIM(RTATimings[[#This Row],[Dep Txt]]), ": ",":"), "a.m", "AM",1), "p.m", "PM"),"  AM"," AM"),"  PM", " PM"), 9,100,"")</f>
        <v/>
      </c>
      <c r="I3415" s="195" t="e">
        <f>TIMEVALUE(RTATimings[[#This Row],[Dep Tm Txt]])</f>
        <v>#VALUE!</v>
      </c>
      <c r="N34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16" spans="1:14" x14ac:dyDescent="0.35">
      <c r="A3416" s="113"/>
      <c r="B3416" s="119"/>
      <c r="C3416" s="119"/>
      <c r="D3416" s="185" t="e">
        <f>IF(ISBLANK(RTATimings[[#This Row],[Vehicle No.]]), VLOOKUP(RTATimings[[#This Row],[Rotation Group]], Table9[#All], 4, FALSE), VLOOKUP(RTATimings[[#This Row],[Vehicle No.]], VehLicense,2,FALSE))</f>
        <v>#N/A</v>
      </c>
      <c r="E3416" s="126"/>
      <c r="F3416" s="185" t="e">
        <f>VLOOKUP(RTATimings[[#This Row],[Route Code]], TrueRouteCodes[], 2, FALSE)</f>
        <v>#N/A</v>
      </c>
      <c r="H3416" s="194" t="str">
        <f>REPLACE(SUBSTITUTE(SUBSTITUTE(SUBSTITUTE(SUBSTITUTE(SUBSTITUTE(TRIM(RTATimings[[#This Row],[Dep Txt]]), ": ",":"), "a.m", "AM",1), "p.m", "PM"),"  AM"," AM"),"  PM", " PM"), 9,100,"")</f>
        <v/>
      </c>
      <c r="I3416" s="195" t="e">
        <f>TIMEVALUE(RTATimings[[#This Row],[Dep Tm Txt]])</f>
        <v>#VALUE!</v>
      </c>
      <c r="N34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17" spans="1:14" x14ac:dyDescent="0.35">
      <c r="A3417" s="113"/>
      <c r="B3417" s="119"/>
      <c r="C3417" s="119"/>
      <c r="D3417" s="185" t="e">
        <f>IF(ISBLANK(RTATimings[[#This Row],[Vehicle No.]]), VLOOKUP(RTATimings[[#This Row],[Rotation Group]], Table9[#All], 4, FALSE), VLOOKUP(RTATimings[[#This Row],[Vehicle No.]], VehLicense,2,FALSE))</f>
        <v>#N/A</v>
      </c>
      <c r="E3417" s="126"/>
      <c r="F3417" s="185" t="e">
        <f>VLOOKUP(RTATimings[[#This Row],[Route Code]], TrueRouteCodes[], 2, FALSE)</f>
        <v>#N/A</v>
      </c>
      <c r="H3417" s="194" t="str">
        <f>REPLACE(SUBSTITUTE(SUBSTITUTE(SUBSTITUTE(SUBSTITUTE(SUBSTITUTE(TRIM(RTATimings[[#This Row],[Dep Txt]]), ": ",":"), "a.m", "AM",1), "p.m", "PM"),"  AM"," AM"),"  PM", " PM"), 9,100,"")</f>
        <v/>
      </c>
      <c r="I3417" s="195" t="e">
        <f>TIMEVALUE(RTATimings[[#This Row],[Dep Tm Txt]])</f>
        <v>#VALUE!</v>
      </c>
      <c r="N34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18" spans="1:14" x14ac:dyDescent="0.35">
      <c r="A3418" s="113"/>
      <c r="B3418" s="119"/>
      <c r="C3418" s="119"/>
      <c r="D3418" s="185" t="e">
        <f>IF(ISBLANK(RTATimings[[#This Row],[Vehicle No.]]), VLOOKUP(RTATimings[[#This Row],[Rotation Group]], Table9[#All], 4, FALSE), VLOOKUP(RTATimings[[#This Row],[Vehicle No.]], VehLicense,2,FALSE))</f>
        <v>#N/A</v>
      </c>
      <c r="E3418" s="126"/>
      <c r="F3418" s="185" t="e">
        <f>VLOOKUP(RTATimings[[#This Row],[Route Code]], TrueRouteCodes[], 2, FALSE)</f>
        <v>#N/A</v>
      </c>
      <c r="H3418" s="194" t="str">
        <f>REPLACE(SUBSTITUTE(SUBSTITUTE(SUBSTITUTE(SUBSTITUTE(SUBSTITUTE(TRIM(RTATimings[[#This Row],[Dep Txt]]), ": ",":"), "a.m", "AM",1), "p.m", "PM"),"  AM"," AM"),"  PM", " PM"), 9,100,"")</f>
        <v/>
      </c>
      <c r="I3418" s="195" t="e">
        <f>TIMEVALUE(RTATimings[[#This Row],[Dep Tm Txt]])</f>
        <v>#VALUE!</v>
      </c>
      <c r="N34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19" spans="1:14" x14ac:dyDescent="0.35">
      <c r="A3419" s="113"/>
      <c r="B3419" s="119"/>
      <c r="C3419" s="119"/>
      <c r="D3419" s="185" t="e">
        <f>IF(ISBLANK(RTATimings[[#This Row],[Vehicle No.]]), VLOOKUP(RTATimings[[#This Row],[Rotation Group]], Table9[#All], 4, FALSE), VLOOKUP(RTATimings[[#This Row],[Vehicle No.]], VehLicense,2,FALSE))</f>
        <v>#N/A</v>
      </c>
      <c r="E3419" s="126"/>
      <c r="F3419" s="185" t="e">
        <f>VLOOKUP(RTATimings[[#This Row],[Route Code]], TrueRouteCodes[], 2, FALSE)</f>
        <v>#N/A</v>
      </c>
      <c r="H3419" s="194" t="str">
        <f>REPLACE(SUBSTITUTE(SUBSTITUTE(SUBSTITUTE(SUBSTITUTE(SUBSTITUTE(TRIM(RTATimings[[#This Row],[Dep Txt]]), ": ",":"), "a.m", "AM",1), "p.m", "PM"),"  AM"," AM"),"  PM", " PM"), 9,100,"")</f>
        <v/>
      </c>
      <c r="I3419" s="195" t="e">
        <f>TIMEVALUE(RTATimings[[#This Row],[Dep Tm Txt]])</f>
        <v>#VALUE!</v>
      </c>
      <c r="N34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20" spans="1:14" x14ac:dyDescent="0.35">
      <c r="A3420" s="113"/>
      <c r="B3420" s="119"/>
      <c r="C3420" s="119"/>
      <c r="D3420" s="185" t="e">
        <f>IF(ISBLANK(RTATimings[[#This Row],[Vehicle No.]]), VLOOKUP(RTATimings[[#This Row],[Rotation Group]], Table9[#All], 4, FALSE), VLOOKUP(RTATimings[[#This Row],[Vehicle No.]], VehLicense,2,FALSE))</f>
        <v>#N/A</v>
      </c>
      <c r="E3420" s="126"/>
      <c r="F3420" s="185" t="e">
        <f>VLOOKUP(RTATimings[[#This Row],[Route Code]], TrueRouteCodes[], 2, FALSE)</f>
        <v>#N/A</v>
      </c>
      <c r="H3420" s="194" t="str">
        <f>REPLACE(SUBSTITUTE(SUBSTITUTE(SUBSTITUTE(SUBSTITUTE(SUBSTITUTE(TRIM(RTATimings[[#This Row],[Dep Txt]]), ": ",":"), "a.m", "AM",1), "p.m", "PM"),"  AM"," AM"),"  PM", " PM"), 9,100,"")</f>
        <v/>
      </c>
      <c r="I3420" s="195" t="e">
        <f>TIMEVALUE(RTATimings[[#This Row],[Dep Tm Txt]])</f>
        <v>#VALUE!</v>
      </c>
      <c r="N34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21" spans="1:14" x14ac:dyDescent="0.35">
      <c r="A3421" s="113"/>
      <c r="B3421" s="119"/>
      <c r="C3421" s="119"/>
      <c r="D3421" s="185" t="e">
        <f>IF(ISBLANK(RTATimings[[#This Row],[Vehicle No.]]), VLOOKUP(RTATimings[[#This Row],[Rotation Group]], Table9[#All], 4, FALSE), VLOOKUP(RTATimings[[#This Row],[Vehicle No.]], VehLicense,2,FALSE))</f>
        <v>#N/A</v>
      </c>
      <c r="E3421" s="126"/>
      <c r="F3421" s="185" t="e">
        <f>VLOOKUP(RTATimings[[#This Row],[Route Code]], TrueRouteCodes[], 2, FALSE)</f>
        <v>#N/A</v>
      </c>
      <c r="H3421" s="194" t="str">
        <f>REPLACE(SUBSTITUTE(SUBSTITUTE(SUBSTITUTE(SUBSTITUTE(SUBSTITUTE(TRIM(RTATimings[[#This Row],[Dep Txt]]), ": ",":"), "a.m", "AM",1), "p.m", "PM"),"  AM"," AM"),"  PM", " PM"), 9,100,"")</f>
        <v/>
      </c>
      <c r="I3421" s="195" t="e">
        <f>TIMEVALUE(RTATimings[[#This Row],[Dep Tm Txt]])</f>
        <v>#VALUE!</v>
      </c>
      <c r="N34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22" spans="1:14" x14ac:dyDescent="0.35">
      <c r="A3422" s="113"/>
      <c r="B3422" s="119"/>
      <c r="C3422" s="119"/>
      <c r="D3422" s="185" t="e">
        <f>IF(ISBLANK(RTATimings[[#This Row],[Vehicle No.]]), VLOOKUP(RTATimings[[#This Row],[Rotation Group]], Table9[#All], 4, FALSE), VLOOKUP(RTATimings[[#This Row],[Vehicle No.]], VehLicense,2,FALSE))</f>
        <v>#N/A</v>
      </c>
      <c r="E3422" s="126"/>
      <c r="F3422" s="185" t="e">
        <f>VLOOKUP(RTATimings[[#This Row],[Route Code]], TrueRouteCodes[], 2, FALSE)</f>
        <v>#N/A</v>
      </c>
      <c r="H3422" s="194" t="str">
        <f>REPLACE(SUBSTITUTE(SUBSTITUTE(SUBSTITUTE(SUBSTITUTE(SUBSTITUTE(TRIM(RTATimings[[#This Row],[Dep Txt]]), ": ",":"), "a.m", "AM",1), "p.m", "PM"),"  AM"," AM"),"  PM", " PM"), 9,100,"")</f>
        <v/>
      </c>
      <c r="I3422" s="195" t="e">
        <f>TIMEVALUE(RTATimings[[#This Row],[Dep Tm Txt]])</f>
        <v>#VALUE!</v>
      </c>
      <c r="N34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23" spans="1:14" x14ac:dyDescent="0.35">
      <c r="A3423" s="113"/>
      <c r="B3423" s="119"/>
      <c r="C3423" s="119"/>
      <c r="D3423" s="185" t="e">
        <f>IF(ISBLANK(RTATimings[[#This Row],[Vehicle No.]]), VLOOKUP(RTATimings[[#This Row],[Rotation Group]], Table9[#All], 4, FALSE), VLOOKUP(RTATimings[[#This Row],[Vehicle No.]], VehLicense,2,FALSE))</f>
        <v>#N/A</v>
      </c>
      <c r="E3423" s="126"/>
      <c r="F3423" s="185" t="e">
        <f>VLOOKUP(RTATimings[[#This Row],[Route Code]], TrueRouteCodes[], 2, FALSE)</f>
        <v>#N/A</v>
      </c>
      <c r="H3423" s="194" t="str">
        <f>REPLACE(SUBSTITUTE(SUBSTITUTE(SUBSTITUTE(SUBSTITUTE(SUBSTITUTE(TRIM(RTATimings[[#This Row],[Dep Txt]]), ": ",":"), "a.m", "AM",1), "p.m", "PM"),"  AM"," AM"),"  PM", " PM"), 9,100,"")</f>
        <v/>
      </c>
      <c r="I3423" s="195" t="e">
        <f>TIMEVALUE(RTATimings[[#This Row],[Dep Tm Txt]])</f>
        <v>#VALUE!</v>
      </c>
      <c r="N34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24" spans="1:14" x14ac:dyDescent="0.35">
      <c r="A3424" s="113"/>
      <c r="B3424" s="119"/>
      <c r="C3424" s="119"/>
      <c r="D3424" s="185" t="e">
        <f>IF(ISBLANK(RTATimings[[#This Row],[Vehicle No.]]), VLOOKUP(RTATimings[[#This Row],[Rotation Group]], Table9[#All], 4, FALSE), VLOOKUP(RTATimings[[#This Row],[Vehicle No.]], VehLicense,2,FALSE))</f>
        <v>#N/A</v>
      </c>
      <c r="E3424" s="126"/>
      <c r="F3424" s="185" t="e">
        <f>VLOOKUP(RTATimings[[#This Row],[Route Code]], TrueRouteCodes[], 2, FALSE)</f>
        <v>#N/A</v>
      </c>
      <c r="H3424" s="194" t="str">
        <f>REPLACE(SUBSTITUTE(SUBSTITUTE(SUBSTITUTE(SUBSTITUTE(SUBSTITUTE(TRIM(RTATimings[[#This Row],[Dep Txt]]), ": ",":"), "a.m", "AM",1), "p.m", "PM"),"  AM"," AM"),"  PM", " PM"), 9,100,"")</f>
        <v/>
      </c>
      <c r="I3424" s="195" t="e">
        <f>TIMEVALUE(RTATimings[[#This Row],[Dep Tm Txt]])</f>
        <v>#VALUE!</v>
      </c>
      <c r="N34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25" spans="1:14" x14ac:dyDescent="0.35">
      <c r="A3425" s="113"/>
      <c r="B3425" s="119"/>
      <c r="C3425" s="119"/>
      <c r="D3425" s="185" t="e">
        <f>IF(ISBLANK(RTATimings[[#This Row],[Vehicle No.]]), VLOOKUP(RTATimings[[#This Row],[Rotation Group]], Table9[#All], 4, FALSE), VLOOKUP(RTATimings[[#This Row],[Vehicle No.]], VehLicense,2,FALSE))</f>
        <v>#N/A</v>
      </c>
      <c r="E3425" s="126"/>
      <c r="F3425" s="185" t="e">
        <f>VLOOKUP(RTATimings[[#This Row],[Route Code]], TrueRouteCodes[], 2, FALSE)</f>
        <v>#N/A</v>
      </c>
      <c r="H3425" s="194" t="str">
        <f>REPLACE(SUBSTITUTE(SUBSTITUTE(SUBSTITUTE(SUBSTITUTE(SUBSTITUTE(TRIM(RTATimings[[#This Row],[Dep Txt]]), ": ",":"), "a.m", "AM",1), "p.m", "PM"),"  AM"," AM"),"  PM", " PM"), 9,100,"")</f>
        <v/>
      </c>
      <c r="I3425" s="195" t="e">
        <f>TIMEVALUE(RTATimings[[#This Row],[Dep Tm Txt]])</f>
        <v>#VALUE!</v>
      </c>
      <c r="N34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26" spans="1:14" x14ac:dyDescent="0.35">
      <c r="A3426" s="113"/>
      <c r="B3426" s="119"/>
      <c r="C3426" s="119"/>
      <c r="D3426" s="185" t="e">
        <f>IF(ISBLANK(RTATimings[[#This Row],[Vehicle No.]]), VLOOKUP(RTATimings[[#This Row],[Rotation Group]], Table9[#All], 4, FALSE), VLOOKUP(RTATimings[[#This Row],[Vehicle No.]], VehLicense,2,FALSE))</f>
        <v>#N/A</v>
      </c>
      <c r="E3426" s="126"/>
      <c r="F3426" s="185" t="e">
        <f>VLOOKUP(RTATimings[[#This Row],[Route Code]], TrueRouteCodes[], 2, FALSE)</f>
        <v>#N/A</v>
      </c>
      <c r="H3426" s="194" t="str">
        <f>REPLACE(SUBSTITUTE(SUBSTITUTE(SUBSTITUTE(SUBSTITUTE(SUBSTITUTE(TRIM(RTATimings[[#This Row],[Dep Txt]]), ": ",":"), "a.m", "AM",1), "p.m", "PM"),"  AM"," AM"),"  PM", " PM"), 9,100,"")</f>
        <v/>
      </c>
      <c r="I3426" s="195" t="e">
        <f>TIMEVALUE(RTATimings[[#This Row],[Dep Tm Txt]])</f>
        <v>#VALUE!</v>
      </c>
      <c r="N34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27" spans="1:14" x14ac:dyDescent="0.35">
      <c r="A3427" s="113"/>
      <c r="B3427" s="119"/>
      <c r="C3427" s="119"/>
      <c r="D3427" s="185" t="e">
        <f>IF(ISBLANK(RTATimings[[#This Row],[Vehicle No.]]), VLOOKUP(RTATimings[[#This Row],[Rotation Group]], Table9[#All], 4, FALSE), VLOOKUP(RTATimings[[#This Row],[Vehicle No.]], VehLicense,2,FALSE))</f>
        <v>#N/A</v>
      </c>
      <c r="E3427" s="126"/>
      <c r="F3427" s="185" t="e">
        <f>VLOOKUP(RTATimings[[#This Row],[Route Code]], TrueRouteCodes[], 2, FALSE)</f>
        <v>#N/A</v>
      </c>
      <c r="H3427" s="194" t="str">
        <f>REPLACE(SUBSTITUTE(SUBSTITUTE(SUBSTITUTE(SUBSTITUTE(SUBSTITUTE(TRIM(RTATimings[[#This Row],[Dep Txt]]), ": ",":"), "a.m", "AM",1), "p.m", "PM"),"  AM"," AM"),"  PM", " PM"), 9,100,"")</f>
        <v/>
      </c>
      <c r="I3427" s="195" t="e">
        <f>TIMEVALUE(RTATimings[[#This Row],[Dep Tm Txt]])</f>
        <v>#VALUE!</v>
      </c>
      <c r="N34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28" spans="1:14" x14ac:dyDescent="0.35">
      <c r="A3428" s="113"/>
      <c r="B3428" s="119"/>
      <c r="C3428" s="119"/>
      <c r="D3428" s="185" t="e">
        <f>IF(ISBLANK(RTATimings[[#This Row],[Vehicle No.]]), VLOOKUP(RTATimings[[#This Row],[Rotation Group]], Table9[#All], 4, FALSE), VLOOKUP(RTATimings[[#This Row],[Vehicle No.]], VehLicense,2,FALSE))</f>
        <v>#N/A</v>
      </c>
      <c r="E3428" s="126"/>
      <c r="F3428" s="185" t="e">
        <f>VLOOKUP(RTATimings[[#This Row],[Route Code]], TrueRouteCodes[], 2, FALSE)</f>
        <v>#N/A</v>
      </c>
      <c r="H3428" s="194" t="str">
        <f>REPLACE(SUBSTITUTE(SUBSTITUTE(SUBSTITUTE(SUBSTITUTE(SUBSTITUTE(TRIM(RTATimings[[#This Row],[Dep Txt]]), ": ",":"), "a.m", "AM",1), "p.m", "PM"),"  AM"," AM"),"  PM", " PM"), 9,100,"")</f>
        <v/>
      </c>
      <c r="I3428" s="195" t="e">
        <f>TIMEVALUE(RTATimings[[#This Row],[Dep Tm Txt]])</f>
        <v>#VALUE!</v>
      </c>
      <c r="N34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29" spans="1:14" x14ac:dyDescent="0.35">
      <c r="A3429" s="113"/>
      <c r="B3429" s="119"/>
      <c r="C3429" s="119"/>
      <c r="D3429" s="185" t="e">
        <f>IF(ISBLANK(RTATimings[[#This Row],[Vehicle No.]]), VLOOKUP(RTATimings[[#This Row],[Rotation Group]], Table9[#All], 4, FALSE), VLOOKUP(RTATimings[[#This Row],[Vehicle No.]], VehLicense,2,FALSE))</f>
        <v>#N/A</v>
      </c>
      <c r="E3429" s="126"/>
      <c r="F3429" s="185" t="e">
        <f>VLOOKUP(RTATimings[[#This Row],[Route Code]], TrueRouteCodes[], 2, FALSE)</f>
        <v>#N/A</v>
      </c>
      <c r="H3429" s="194" t="str">
        <f>REPLACE(SUBSTITUTE(SUBSTITUTE(SUBSTITUTE(SUBSTITUTE(SUBSTITUTE(TRIM(RTATimings[[#This Row],[Dep Txt]]), ": ",":"), "a.m", "AM",1), "p.m", "PM"),"  AM"," AM"),"  PM", " PM"), 9,100,"")</f>
        <v/>
      </c>
      <c r="I3429" s="195" t="e">
        <f>TIMEVALUE(RTATimings[[#This Row],[Dep Tm Txt]])</f>
        <v>#VALUE!</v>
      </c>
      <c r="N34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30" spans="1:14" x14ac:dyDescent="0.35">
      <c r="A3430" s="113"/>
      <c r="B3430" s="119"/>
      <c r="C3430" s="119"/>
      <c r="D3430" s="185" t="e">
        <f>IF(ISBLANK(RTATimings[[#This Row],[Vehicle No.]]), VLOOKUP(RTATimings[[#This Row],[Rotation Group]], Table9[#All], 4, FALSE), VLOOKUP(RTATimings[[#This Row],[Vehicle No.]], VehLicense,2,FALSE))</f>
        <v>#N/A</v>
      </c>
      <c r="E3430" s="126"/>
      <c r="F3430" s="185" t="e">
        <f>VLOOKUP(RTATimings[[#This Row],[Route Code]], TrueRouteCodes[], 2, FALSE)</f>
        <v>#N/A</v>
      </c>
      <c r="H3430" s="194" t="str">
        <f>REPLACE(SUBSTITUTE(SUBSTITUTE(SUBSTITUTE(SUBSTITUTE(SUBSTITUTE(TRIM(RTATimings[[#This Row],[Dep Txt]]), ": ",":"), "a.m", "AM",1), "p.m", "PM"),"  AM"," AM"),"  PM", " PM"), 9,100,"")</f>
        <v/>
      </c>
      <c r="I3430" s="195" t="e">
        <f>TIMEVALUE(RTATimings[[#This Row],[Dep Tm Txt]])</f>
        <v>#VALUE!</v>
      </c>
      <c r="N34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31" spans="1:14" x14ac:dyDescent="0.35">
      <c r="A3431" s="113"/>
      <c r="B3431" s="119"/>
      <c r="C3431" s="119"/>
      <c r="D3431" s="185" t="e">
        <f>IF(ISBLANK(RTATimings[[#This Row],[Vehicle No.]]), VLOOKUP(RTATimings[[#This Row],[Rotation Group]], Table9[#All], 4, FALSE), VLOOKUP(RTATimings[[#This Row],[Vehicle No.]], VehLicense,2,FALSE))</f>
        <v>#N/A</v>
      </c>
      <c r="E3431" s="126"/>
      <c r="F3431" s="185" t="e">
        <f>VLOOKUP(RTATimings[[#This Row],[Route Code]], TrueRouteCodes[], 2, FALSE)</f>
        <v>#N/A</v>
      </c>
      <c r="H3431" s="194" t="str">
        <f>REPLACE(SUBSTITUTE(SUBSTITUTE(SUBSTITUTE(SUBSTITUTE(SUBSTITUTE(TRIM(RTATimings[[#This Row],[Dep Txt]]), ": ",":"), "a.m", "AM",1), "p.m", "PM"),"  AM"," AM"),"  PM", " PM"), 9,100,"")</f>
        <v/>
      </c>
      <c r="I3431" s="195" t="e">
        <f>TIMEVALUE(RTATimings[[#This Row],[Dep Tm Txt]])</f>
        <v>#VALUE!</v>
      </c>
      <c r="N34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32" spans="1:14" x14ac:dyDescent="0.35">
      <c r="A3432" s="113"/>
      <c r="B3432" s="119"/>
      <c r="C3432" s="119"/>
      <c r="D3432" s="185" t="e">
        <f>IF(ISBLANK(RTATimings[[#This Row],[Vehicle No.]]), VLOOKUP(RTATimings[[#This Row],[Rotation Group]], Table9[#All], 4, FALSE), VLOOKUP(RTATimings[[#This Row],[Vehicle No.]], VehLicense,2,FALSE))</f>
        <v>#N/A</v>
      </c>
      <c r="E3432" s="126"/>
      <c r="F3432" s="185" t="e">
        <f>VLOOKUP(RTATimings[[#This Row],[Route Code]], TrueRouteCodes[], 2, FALSE)</f>
        <v>#N/A</v>
      </c>
      <c r="H3432" s="194" t="str">
        <f>REPLACE(SUBSTITUTE(SUBSTITUTE(SUBSTITUTE(SUBSTITUTE(SUBSTITUTE(TRIM(RTATimings[[#This Row],[Dep Txt]]), ": ",":"), "a.m", "AM",1), "p.m", "PM"),"  AM"," AM"),"  PM", " PM"), 9,100,"")</f>
        <v/>
      </c>
      <c r="I3432" s="195" t="e">
        <f>TIMEVALUE(RTATimings[[#This Row],[Dep Tm Txt]])</f>
        <v>#VALUE!</v>
      </c>
      <c r="N34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33" spans="1:14" x14ac:dyDescent="0.35">
      <c r="A3433" s="113"/>
      <c r="B3433" s="119"/>
      <c r="C3433" s="119"/>
      <c r="D3433" s="185" t="e">
        <f>IF(ISBLANK(RTATimings[[#This Row],[Vehicle No.]]), VLOOKUP(RTATimings[[#This Row],[Rotation Group]], Table9[#All], 4, FALSE), VLOOKUP(RTATimings[[#This Row],[Vehicle No.]], VehLicense,2,FALSE))</f>
        <v>#N/A</v>
      </c>
      <c r="E3433" s="126"/>
      <c r="F3433" s="185" t="e">
        <f>VLOOKUP(RTATimings[[#This Row],[Route Code]], TrueRouteCodes[], 2, FALSE)</f>
        <v>#N/A</v>
      </c>
      <c r="H3433" s="194" t="str">
        <f>REPLACE(SUBSTITUTE(SUBSTITUTE(SUBSTITUTE(SUBSTITUTE(SUBSTITUTE(TRIM(RTATimings[[#This Row],[Dep Txt]]), ": ",":"), "a.m", "AM",1), "p.m", "PM"),"  AM"," AM"),"  PM", " PM"), 9,100,"")</f>
        <v/>
      </c>
      <c r="I3433" s="195" t="e">
        <f>TIMEVALUE(RTATimings[[#This Row],[Dep Tm Txt]])</f>
        <v>#VALUE!</v>
      </c>
      <c r="N34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34" spans="1:14" x14ac:dyDescent="0.35">
      <c r="A3434" s="113"/>
      <c r="B3434" s="119"/>
      <c r="C3434" s="119"/>
      <c r="D3434" s="185" t="e">
        <f>IF(ISBLANK(RTATimings[[#This Row],[Vehicle No.]]), VLOOKUP(RTATimings[[#This Row],[Rotation Group]], Table9[#All], 4, FALSE), VLOOKUP(RTATimings[[#This Row],[Vehicle No.]], VehLicense,2,FALSE))</f>
        <v>#N/A</v>
      </c>
      <c r="E3434" s="126"/>
      <c r="F3434" s="185" t="e">
        <f>VLOOKUP(RTATimings[[#This Row],[Route Code]], TrueRouteCodes[], 2, FALSE)</f>
        <v>#N/A</v>
      </c>
      <c r="H3434" s="194" t="str">
        <f>REPLACE(SUBSTITUTE(SUBSTITUTE(SUBSTITUTE(SUBSTITUTE(SUBSTITUTE(TRIM(RTATimings[[#This Row],[Dep Txt]]), ": ",":"), "a.m", "AM",1), "p.m", "PM"),"  AM"," AM"),"  PM", " PM"), 9,100,"")</f>
        <v/>
      </c>
      <c r="I3434" s="195" t="e">
        <f>TIMEVALUE(RTATimings[[#This Row],[Dep Tm Txt]])</f>
        <v>#VALUE!</v>
      </c>
      <c r="N34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35" spans="1:14" x14ac:dyDescent="0.35">
      <c r="A3435" s="113"/>
      <c r="B3435" s="119"/>
      <c r="C3435" s="119"/>
      <c r="D3435" s="185" t="e">
        <f>IF(ISBLANK(RTATimings[[#This Row],[Vehicle No.]]), VLOOKUP(RTATimings[[#This Row],[Rotation Group]], Table9[#All], 4, FALSE), VLOOKUP(RTATimings[[#This Row],[Vehicle No.]], VehLicense,2,FALSE))</f>
        <v>#N/A</v>
      </c>
      <c r="E3435" s="126"/>
      <c r="F3435" s="185" t="e">
        <f>VLOOKUP(RTATimings[[#This Row],[Route Code]], TrueRouteCodes[], 2, FALSE)</f>
        <v>#N/A</v>
      </c>
      <c r="H3435" s="194" t="str">
        <f>REPLACE(SUBSTITUTE(SUBSTITUTE(SUBSTITUTE(SUBSTITUTE(SUBSTITUTE(TRIM(RTATimings[[#This Row],[Dep Txt]]), ": ",":"), "a.m", "AM",1), "p.m", "PM"),"  AM"," AM"),"  PM", " PM"), 9,100,"")</f>
        <v/>
      </c>
      <c r="I3435" s="195" t="e">
        <f>TIMEVALUE(RTATimings[[#This Row],[Dep Tm Txt]])</f>
        <v>#VALUE!</v>
      </c>
      <c r="N34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36" spans="1:14" x14ac:dyDescent="0.35">
      <c r="A3436" s="113"/>
      <c r="B3436" s="119"/>
      <c r="C3436" s="119"/>
      <c r="D3436" s="185" t="e">
        <f>IF(ISBLANK(RTATimings[[#This Row],[Vehicle No.]]), VLOOKUP(RTATimings[[#This Row],[Rotation Group]], Table9[#All], 4, FALSE), VLOOKUP(RTATimings[[#This Row],[Vehicle No.]], VehLicense,2,FALSE))</f>
        <v>#N/A</v>
      </c>
      <c r="E3436" s="126"/>
      <c r="F3436" s="185" t="e">
        <f>VLOOKUP(RTATimings[[#This Row],[Route Code]], TrueRouteCodes[], 2, FALSE)</f>
        <v>#N/A</v>
      </c>
      <c r="H3436" s="194" t="str">
        <f>REPLACE(SUBSTITUTE(SUBSTITUTE(SUBSTITUTE(SUBSTITUTE(SUBSTITUTE(TRIM(RTATimings[[#This Row],[Dep Txt]]), ": ",":"), "a.m", "AM",1), "p.m", "PM"),"  AM"," AM"),"  PM", " PM"), 9,100,"")</f>
        <v/>
      </c>
      <c r="I3436" s="195" t="e">
        <f>TIMEVALUE(RTATimings[[#This Row],[Dep Tm Txt]])</f>
        <v>#VALUE!</v>
      </c>
      <c r="N34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37" spans="1:14" x14ac:dyDescent="0.35">
      <c r="A3437" s="113"/>
      <c r="B3437" s="119"/>
      <c r="C3437" s="119"/>
      <c r="D3437" s="185" t="e">
        <f>IF(ISBLANK(RTATimings[[#This Row],[Vehicle No.]]), VLOOKUP(RTATimings[[#This Row],[Rotation Group]], Table9[#All], 4, FALSE), VLOOKUP(RTATimings[[#This Row],[Vehicle No.]], VehLicense,2,FALSE))</f>
        <v>#N/A</v>
      </c>
      <c r="E3437" s="126"/>
      <c r="F3437" s="185" t="e">
        <f>VLOOKUP(RTATimings[[#This Row],[Route Code]], TrueRouteCodes[], 2, FALSE)</f>
        <v>#N/A</v>
      </c>
      <c r="H3437" s="194" t="str">
        <f>REPLACE(SUBSTITUTE(SUBSTITUTE(SUBSTITUTE(SUBSTITUTE(SUBSTITUTE(TRIM(RTATimings[[#This Row],[Dep Txt]]), ": ",":"), "a.m", "AM",1), "p.m", "PM"),"  AM"," AM"),"  PM", " PM"), 9,100,"")</f>
        <v/>
      </c>
      <c r="I3437" s="195" t="e">
        <f>TIMEVALUE(RTATimings[[#This Row],[Dep Tm Txt]])</f>
        <v>#VALUE!</v>
      </c>
      <c r="N34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38" spans="1:14" x14ac:dyDescent="0.35">
      <c r="A3438" s="113"/>
      <c r="B3438" s="119"/>
      <c r="C3438" s="119"/>
      <c r="D3438" s="185" t="e">
        <f>IF(ISBLANK(RTATimings[[#This Row],[Vehicle No.]]), VLOOKUP(RTATimings[[#This Row],[Rotation Group]], Table9[#All], 4, FALSE), VLOOKUP(RTATimings[[#This Row],[Vehicle No.]], VehLicense,2,FALSE))</f>
        <v>#N/A</v>
      </c>
      <c r="E3438" s="126"/>
      <c r="F3438" s="185" t="e">
        <f>VLOOKUP(RTATimings[[#This Row],[Route Code]], TrueRouteCodes[], 2, FALSE)</f>
        <v>#N/A</v>
      </c>
      <c r="H3438" s="194" t="str">
        <f>REPLACE(SUBSTITUTE(SUBSTITUTE(SUBSTITUTE(SUBSTITUTE(SUBSTITUTE(TRIM(RTATimings[[#This Row],[Dep Txt]]), ": ",":"), "a.m", "AM",1), "p.m", "PM"),"  AM"," AM"),"  PM", " PM"), 9,100,"")</f>
        <v/>
      </c>
      <c r="I3438" s="195" t="e">
        <f>TIMEVALUE(RTATimings[[#This Row],[Dep Tm Txt]])</f>
        <v>#VALUE!</v>
      </c>
      <c r="N34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39" spans="1:14" x14ac:dyDescent="0.35">
      <c r="A3439" s="113"/>
      <c r="B3439" s="119"/>
      <c r="C3439" s="119"/>
      <c r="D3439" s="185" t="e">
        <f>IF(ISBLANK(RTATimings[[#This Row],[Vehicle No.]]), VLOOKUP(RTATimings[[#This Row],[Rotation Group]], Table9[#All], 4, FALSE), VLOOKUP(RTATimings[[#This Row],[Vehicle No.]], VehLicense,2,FALSE))</f>
        <v>#N/A</v>
      </c>
      <c r="E3439" s="126"/>
      <c r="F3439" s="185" t="e">
        <f>VLOOKUP(RTATimings[[#This Row],[Route Code]], TrueRouteCodes[], 2, FALSE)</f>
        <v>#N/A</v>
      </c>
      <c r="H3439" s="194" t="str">
        <f>REPLACE(SUBSTITUTE(SUBSTITUTE(SUBSTITUTE(SUBSTITUTE(SUBSTITUTE(TRIM(RTATimings[[#This Row],[Dep Txt]]), ": ",":"), "a.m", "AM",1), "p.m", "PM"),"  AM"," AM"),"  PM", " PM"), 9,100,"")</f>
        <v/>
      </c>
      <c r="I3439" s="195" t="e">
        <f>TIMEVALUE(RTATimings[[#This Row],[Dep Tm Txt]])</f>
        <v>#VALUE!</v>
      </c>
      <c r="N34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40" spans="1:14" x14ac:dyDescent="0.35">
      <c r="A3440" s="113"/>
      <c r="B3440" s="119"/>
      <c r="C3440" s="119"/>
      <c r="D3440" s="185" t="e">
        <f>IF(ISBLANK(RTATimings[[#This Row],[Vehicle No.]]), VLOOKUP(RTATimings[[#This Row],[Rotation Group]], Table9[#All], 4, FALSE), VLOOKUP(RTATimings[[#This Row],[Vehicle No.]], VehLicense,2,FALSE))</f>
        <v>#N/A</v>
      </c>
      <c r="E3440" s="126"/>
      <c r="F3440" s="185" t="e">
        <f>VLOOKUP(RTATimings[[#This Row],[Route Code]], TrueRouteCodes[], 2, FALSE)</f>
        <v>#N/A</v>
      </c>
      <c r="H3440" s="194" t="str">
        <f>REPLACE(SUBSTITUTE(SUBSTITUTE(SUBSTITUTE(SUBSTITUTE(SUBSTITUTE(TRIM(RTATimings[[#This Row],[Dep Txt]]), ": ",":"), "a.m", "AM",1), "p.m", "PM"),"  AM"," AM"),"  PM", " PM"), 9,100,"")</f>
        <v/>
      </c>
      <c r="I3440" s="195" t="e">
        <f>TIMEVALUE(RTATimings[[#This Row],[Dep Tm Txt]])</f>
        <v>#VALUE!</v>
      </c>
      <c r="N34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41" spans="1:14" x14ac:dyDescent="0.35">
      <c r="A3441" s="113"/>
      <c r="B3441" s="119"/>
      <c r="C3441" s="119"/>
      <c r="D3441" s="185" t="e">
        <f>IF(ISBLANK(RTATimings[[#This Row],[Vehicle No.]]), VLOOKUP(RTATimings[[#This Row],[Rotation Group]], Table9[#All], 4, FALSE), VLOOKUP(RTATimings[[#This Row],[Vehicle No.]], VehLicense,2,FALSE))</f>
        <v>#N/A</v>
      </c>
      <c r="E3441" s="126"/>
      <c r="F3441" s="185" t="e">
        <f>VLOOKUP(RTATimings[[#This Row],[Route Code]], TrueRouteCodes[], 2, FALSE)</f>
        <v>#N/A</v>
      </c>
      <c r="H3441" s="194" t="str">
        <f>REPLACE(SUBSTITUTE(SUBSTITUTE(SUBSTITUTE(SUBSTITUTE(SUBSTITUTE(TRIM(RTATimings[[#This Row],[Dep Txt]]), ": ",":"), "a.m", "AM",1), "p.m", "PM"),"  AM"," AM"),"  PM", " PM"), 9,100,"")</f>
        <v/>
      </c>
      <c r="I3441" s="195" t="e">
        <f>TIMEVALUE(RTATimings[[#This Row],[Dep Tm Txt]])</f>
        <v>#VALUE!</v>
      </c>
      <c r="N34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42" spans="1:14" x14ac:dyDescent="0.35">
      <c r="A3442" s="113"/>
      <c r="B3442" s="119"/>
      <c r="C3442" s="119"/>
      <c r="D3442" s="185" t="e">
        <f>IF(ISBLANK(RTATimings[[#This Row],[Vehicle No.]]), VLOOKUP(RTATimings[[#This Row],[Rotation Group]], Table9[#All], 4, FALSE), VLOOKUP(RTATimings[[#This Row],[Vehicle No.]], VehLicense,2,FALSE))</f>
        <v>#N/A</v>
      </c>
      <c r="E3442" s="126"/>
      <c r="F3442" s="185" t="e">
        <f>VLOOKUP(RTATimings[[#This Row],[Route Code]], TrueRouteCodes[], 2, FALSE)</f>
        <v>#N/A</v>
      </c>
      <c r="H3442" s="194" t="str">
        <f>REPLACE(SUBSTITUTE(SUBSTITUTE(SUBSTITUTE(SUBSTITUTE(SUBSTITUTE(TRIM(RTATimings[[#This Row],[Dep Txt]]), ": ",":"), "a.m", "AM",1), "p.m", "PM"),"  AM"," AM"),"  PM", " PM"), 9,100,"")</f>
        <v/>
      </c>
      <c r="I3442" s="195" t="e">
        <f>TIMEVALUE(RTATimings[[#This Row],[Dep Tm Txt]])</f>
        <v>#VALUE!</v>
      </c>
      <c r="N34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43" spans="1:14" x14ac:dyDescent="0.35">
      <c r="A3443" s="113"/>
      <c r="B3443" s="119"/>
      <c r="C3443" s="119"/>
      <c r="D3443" s="185" t="e">
        <f>IF(ISBLANK(RTATimings[[#This Row],[Vehicle No.]]), VLOOKUP(RTATimings[[#This Row],[Rotation Group]], Table9[#All], 4, FALSE), VLOOKUP(RTATimings[[#This Row],[Vehicle No.]], VehLicense,2,FALSE))</f>
        <v>#N/A</v>
      </c>
      <c r="E3443" s="126"/>
      <c r="F3443" s="185" t="e">
        <f>VLOOKUP(RTATimings[[#This Row],[Route Code]], TrueRouteCodes[], 2, FALSE)</f>
        <v>#N/A</v>
      </c>
      <c r="H3443" s="194" t="str">
        <f>REPLACE(SUBSTITUTE(SUBSTITUTE(SUBSTITUTE(SUBSTITUTE(SUBSTITUTE(TRIM(RTATimings[[#This Row],[Dep Txt]]), ": ",":"), "a.m", "AM",1), "p.m", "PM"),"  AM"," AM"),"  PM", " PM"), 9,100,"")</f>
        <v/>
      </c>
      <c r="I3443" s="195" t="e">
        <f>TIMEVALUE(RTATimings[[#This Row],[Dep Tm Txt]])</f>
        <v>#VALUE!</v>
      </c>
      <c r="N34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44" spans="1:14" x14ac:dyDescent="0.35">
      <c r="A3444" s="113"/>
      <c r="B3444" s="119"/>
      <c r="C3444" s="119"/>
      <c r="D3444" s="185" t="e">
        <f>IF(ISBLANK(RTATimings[[#This Row],[Vehicle No.]]), VLOOKUP(RTATimings[[#This Row],[Rotation Group]], Table9[#All], 4, FALSE), VLOOKUP(RTATimings[[#This Row],[Vehicle No.]], VehLicense,2,FALSE))</f>
        <v>#N/A</v>
      </c>
      <c r="E3444" s="126"/>
      <c r="F3444" s="185" t="e">
        <f>VLOOKUP(RTATimings[[#This Row],[Route Code]], TrueRouteCodes[], 2, FALSE)</f>
        <v>#N/A</v>
      </c>
      <c r="H3444" s="194" t="str">
        <f>REPLACE(SUBSTITUTE(SUBSTITUTE(SUBSTITUTE(SUBSTITUTE(SUBSTITUTE(TRIM(RTATimings[[#This Row],[Dep Txt]]), ": ",":"), "a.m", "AM",1), "p.m", "PM"),"  AM"," AM"),"  PM", " PM"), 9,100,"")</f>
        <v/>
      </c>
      <c r="I3444" s="195" t="e">
        <f>TIMEVALUE(RTATimings[[#This Row],[Dep Tm Txt]])</f>
        <v>#VALUE!</v>
      </c>
      <c r="N34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45" spans="1:14" x14ac:dyDescent="0.35">
      <c r="A3445" s="113"/>
      <c r="B3445" s="119"/>
      <c r="C3445" s="119"/>
      <c r="D3445" s="185" t="e">
        <f>IF(ISBLANK(RTATimings[[#This Row],[Vehicle No.]]), VLOOKUP(RTATimings[[#This Row],[Rotation Group]], Table9[#All], 4, FALSE), VLOOKUP(RTATimings[[#This Row],[Vehicle No.]], VehLicense,2,FALSE))</f>
        <v>#N/A</v>
      </c>
      <c r="E3445" s="126"/>
      <c r="F3445" s="185" t="e">
        <f>VLOOKUP(RTATimings[[#This Row],[Route Code]], TrueRouteCodes[], 2, FALSE)</f>
        <v>#N/A</v>
      </c>
      <c r="H3445" s="194" t="str">
        <f>REPLACE(SUBSTITUTE(SUBSTITUTE(SUBSTITUTE(SUBSTITUTE(SUBSTITUTE(TRIM(RTATimings[[#This Row],[Dep Txt]]), ": ",":"), "a.m", "AM",1), "p.m", "PM"),"  AM"," AM"),"  PM", " PM"), 9,100,"")</f>
        <v/>
      </c>
      <c r="I3445" s="195" t="e">
        <f>TIMEVALUE(RTATimings[[#This Row],[Dep Tm Txt]])</f>
        <v>#VALUE!</v>
      </c>
      <c r="N34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46" spans="1:14" x14ac:dyDescent="0.35">
      <c r="A3446" s="113"/>
      <c r="B3446" s="119"/>
      <c r="C3446" s="119"/>
      <c r="D3446" s="185" t="e">
        <f>IF(ISBLANK(RTATimings[[#This Row],[Vehicle No.]]), VLOOKUP(RTATimings[[#This Row],[Rotation Group]], Table9[#All], 4, FALSE), VLOOKUP(RTATimings[[#This Row],[Vehicle No.]], VehLicense,2,FALSE))</f>
        <v>#N/A</v>
      </c>
      <c r="E3446" s="126"/>
      <c r="F3446" s="185" t="e">
        <f>VLOOKUP(RTATimings[[#This Row],[Route Code]], TrueRouteCodes[], 2, FALSE)</f>
        <v>#N/A</v>
      </c>
      <c r="H3446" s="194" t="str">
        <f>REPLACE(SUBSTITUTE(SUBSTITUTE(SUBSTITUTE(SUBSTITUTE(SUBSTITUTE(TRIM(RTATimings[[#This Row],[Dep Txt]]), ": ",":"), "a.m", "AM",1), "p.m", "PM"),"  AM"," AM"),"  PM", " PM"), 9,100,"")</f>
        <v/>
      </c>
      <c r="I3446" s="195" t="e">
        <f>TIMEVALUE(RTATimings[[#This Row],[Dep Tm Txt]])</f>
        <v>#VALUE!</v>
      </c>
      <c r="N34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47" spans="1:14" x14ac:dyDescent="0.35">
      <c r="A3447" s="113"/>
      <c r="B3447" s="119"/>
      <c r="C3447" s="119"/>
      <c r="D3447" s="185" t="e">
        <f>IF(ISBLANK(RTATimings[[#This Row],[Vehicle No.]]), VLOOKUP(RTATimings[[#This Row],[Rotation Group]], Table9[#All], 4, FALSE), VLOOKUP(RTATimings[[#This Row],[Vehicle No.]], VehLicense,2,FALSE))</f>
        <v>#N/A</v>
      </c>
      <c r="E3447" s="126"/>
      <c r="F3447" s="185" t="e">
        <f>VLOOKUP(RTATimings[[#This Row],[Route Code]], TrueRouteCodes[], 2, FALSE)</f>
        <v>#N/A</v>
      </c>
      <c r="H3447" s="194" t="str">
        <f>REPLACE(SUBSTITUTE(SUBSTITUTE(SUBSTITUTE(SUBSTITUTE(SUBSTITUTE(TRIM(RTATimings[[#This Row],[Dep Txt]]), ": ",":"), "a.m", "AM",1), "p.m", "PM"),"  AM"," AM"),"  PM", " PM"), 9,100,"")</f>
        <v/>
      </c>
      <c r="I3447" s="195" t="e">
        <f>TIMEVALUE(RTATimings[[#This Row],[Dep Tm Txt]])</f>
        <v>#VALUE!</v>
      </c>
      <c r="N34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48" spans="1:14" x14ac:dyDescent="0.35">
      <c r="A3448" s="113"/>
      <c r="B3448" s="119"/>
      <c r="C3448" s="119"/>
      <c r="D3448" s="185" t="e">
        <f>IF(ISBLANK(RTATimings[[#This Row],[Vehicle No.]]), VLOOKUP(RTATimings[[#This Row],[Rotation Group]], Table9[#All], 4, FALSE), VLOOKUP(RTATimings[[#This Row],[Vehicle No.]], VehLicense,2,FALSE))</f>
        <v>#N/A</v>
      </c>
      <c r="E3448" s="126"/>
      <c r="F3448" s="185" t="e">
        <f>VLOOKUP(RTATimings[[#This Row],[Route Code]], TrueRouteCodes[], 2, FALSE)</f>
        <v>#N/A</v>
      </c>
      <c r="H3448" s="194" t="str">
        <f>REPLACE(SUBSTITUTE(SUBSTITUTE(SUBSTITUTE(SUBSTITUTE(SUBSTITUTE(TRIM(RTATimings[[#This Row],[Dep Txt]]), ": ",":"), "a.m", "AM",1), "p.m", "PM"),"  AM"," AM"),"  PM", " PM"), 9,100,"")</f>
        <v/>
      </c>
      <c r="I3448" s="195" t="e">
        <f>TIMEVALUE(RTATimings[[#This Row],[Dep Tm Txt]])</f>
        <v>#VALUE!</v>
      </c>
      <c r="N34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49" spans="1:14" x14ac:dyDescent="0.35">
      <c r="A3449" s="113"/>
      <c r="B3449" s="119"/>
      <c r="C3449" s="119"/>
      <c r="D3449" s="185" t="e">
        <f>IF(ISBLANK(RTATimings[[#This Row],[Vehicle No.]]), VLOOKUP(RTATimings[[#This Row],[Rotation Group]], Table9[#All], 4, FALSE), VLOOKUP(RTATimings[[#This Row],[Vehicle No.]], VehLicense,2,FALSE))</f>
        <v>#N/A</v>
      </c>
      <c r="E3449" s="126"/>
      <c r="F3449" s="185" t="e">
        <f>VLOOKUP(RTATimings[[#This Row],[Route Code]], TrueRouteCodes[], 2, FALSE)</f>
        <v>#N/A</v>
      </c>
      <c r="H3449" s="194" t="str">
        <f>REPLACE(SUBSTITUTE(SUBSTITUTE(SUBSTITUTE(SUBSTITUTE(SUBSTITUTE(TRIM(RTATimings[[#This Row],[Dep Txt]]), ": ",":"), "a.m", "AM",1), "p.m", "PM"),"  AM"," AM"),"  PM", " PM"), 9,100,"")</f>
        <v/>
      </c>
      <c r="I3449" s="195" t="e">
        <f>TIMEVALUE(RTATimings[[#This Row],[Dep Tm Txt]])</f>
        <v>#VALUE!</v>
      </c>
      <c r="N34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50" spans="1:14" x14ac:dyDescent="0.35">
      <c r="A3450" s="113"/>
      <c r="B3450" s="119"/>
      <c r="C3450" s="119"/>
      <c r="D3450" s="185" t="e">
        <f>IF(ISBLANK(RTATimings[[#This Row],[Vehicle No.]]), VLOOKUP(RTATimings[[#This Row],[Rotation Group]], Table9[#All], 4, FALSE), VLOOKUP(RTATimings[[#This Row],[Vehicle No.]], VehLicense,2,FALSE))</f>
        <v>#N/A</v>
      </c>
      <c r="E3450" s="126"/>
      <c r="F3450" s="185" t="e">
        <f>VLOOKUP(RTATimings[[#This Row],[Route Code]], TrueRouteCodes[], 2, FALSE)</f>
        <v>#N/A</v>
      </c>
      <c r="H3450" s="194" t="str">
        <f>REPLACE(SUBSTITUTE(SUBSTITUTE(SUBSTITUTE(SUBSTITUTE(SUBSTITUTE(TRIM(RTATimings[[#This Row],[Dep Txt]]), ": ",":"), "a.m", "AM",1), "p.m", "PM"),"  AM"," AM"),"  PM", " PM"), 9,100,"")</f>
        <v/>
      </c>
      <c r="I3450" s="195" t="e">
        <f>TIMEVALUE(RTATimings[[#This Row],[Dep Tm Txt]])</f>
        <v>#VALUE!</v>
      </c>
      <c r="N34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51" spans="1:14" x14ac:dyDescent="0.35">
      <c r="A3451" s="113"/>
      <c r="B3451" s="119"/>
      <c r="C3451" s="119"/>
      <c r="D3451" s="185" t="e">
        <f>IF(ISBLANK(RTATimings[[#This Row],[Vehicle No.]]), VLOOKUP(RTATimings[[#This Row],[Rotation Group]], Table9[#All], 4, FALSE), VLOOKUP(RTATimings[[#This Row],[Vehicle No.]], VehLicense,2,FALSE))</f>
        <v>#N/A</v>
      </c>
      <c r="E3451" s="126"/>
      <c r="F3451" s="185" t="e">
        <f>VLOOKUP(RTATimings[[#This Row],[Route Code]], TrueRouteCodes[], 2, FALSE)</f>
        <v>#N/A</v>
      </c>
      <c r="H3451" s="194" t="str">
        <f>REPLACE(SUBSTITUTE(SUBSTITUTE(SUBSTITUTE(SUBSTITUTE(SUBSTITUTE(TRIM(RTATimings[[#This Row],[Dep Txt]]), ": ",":"), "a.m", "AM",1), "p.m", "PM"),"  AM"," AM"),"  PM", " PM"), 9,100,"")</f>
        <v/>
      </c>
      <c r="I3451" s="195" t="e">
        <f>TIMEVALUE(RTATimings[[#This Row],[Dep Tm Txt]])</f>
        <v>#VALUE!</v>
      </c>
      <c r="N34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52" spans="1:14" x14ac:dyDescent="0.35">
      <c r="A3452" s="113"/>
      <c r="B3452" s="119"/>
      <c r="C3452" s="119"/>
      <c r="D3452" s="185" t="e">
        <f>IF(ISBLANK(RTATimings[[#This Row],[Vehicle No.]]), VLOOKUP(RTATimings[[#This Row],[Rotation Group]], Table9[#All], 4, FALSE), VLOOKUP(RTATimings[[#This Row],[Vehicle No.]], VehLicense,2,FALSE))</f>
        <v>#N/A</v>
      </c>
      <c r="E3452" s="126"/>
      <c r="F3452" s="185" t="e">
        <f>VLOOKUP(RTATimings[[#This Row],[Route Code]], TrueRouteCodes[], 2, FALSE)</f>
        <v>#N/A</v>
      </c>
      <c r="H3452" s="194" t="str">
        <f>REPLACE(SUBSTITUTE(SUBSTITUTE(SUBSTITUTE(SUBSTITUTE(SUBSTITUTE(TRIM(RTATimings[[#This Row],[Dep Txt]]), ": ",":"), "a.m", "AM",1), "p.m", "PM"),"  AM"," AM"),"  PM", " PM"), 9,100,"")</f>
        <v/>
      </c>
      <c r="I3452" s="195" t="e">
        <f>TIMEVALUE(RTATimings[[#This Row],[Dep Tm Txt]])</f>
        <v>#VALUE!</v>
      </c>
      <c r="N34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53" spans="1:14" x14ac:dyDescent="0.35">
      <c r="A3453" s="113"/>
      <c r="B3453" s="119"/>
      <c r="C3453" s="119"/>
      <c r="D3453" s="185" t="e">
        <f>IF(ISBLANK(RTATimings[[#This Row],[Vehicle No.]]), VLOOKUP(RTATimings[[#This Row],[Rotation Group]], Table9[#All], 4, FALSE), VLOOKUP(RTATimings[[#This Row],[Vehicle No.]], VehLicense,2,FALSE))</f>
        <v>#N/A</v>
      </c>
      <c r="E3453" s="126"/>
      <c r="F3453" s="185" t="e">
        <f>VLOOKUP(RTATimings[[#This Row],[Route Code]], TrueRouteCodes[], 2, FALSE)</f>
        <v>#N/A</v>
      </c>
      <c r="H3453" s="194" t="str">
        <f>REPLACE(SUBSTITUTE(SUBSTITUTE(SUBSTITUTE(SUBSTITUTE(SUBSTITUTE(TRIM(RTATimings[[#This Row],[Dep Txt]]), ": ",":"), "a.m", "AM",1), "p.m", "PM"),"  AM"," AM"),"  PM", " PM"), 9,100,"")</f>
        <v/>
      </c>
      <c r="I3453" s="195" t="e">
        <f>TIMEVALUE(RTATimings[[#This Row],[Dep Tm Txt]])</f>
        <v>#VALUE!</v>
      </c>
      <c r="N34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54" spans="1:14" x14ac:dyDescent="0.35">
      <c r="A3454" s="113"/>
      <c r="B3454" s="119"/>
      <c r="C3454" s="119"/>
      <c r="D3454" s="185" t="e">
        <f>IF(ISBLANK(RTATimings[[#This Row],[Vehicle No.]]), VLOOKUP(RTATimings[[#This Row],[Rotation Group]], Table9[#All], 4, FALSE), VLOOKUP(RTATimings[[#This Row],[Vehicle No.]], VehLicense,2,FALSE))</f>
        <v>#N/A</v>
      </c>
      <c r="E3454" s="126"/>
      <c r="F3454" s="185" t="e">
        <f>VLOOKUP(RTATimings[[#This Row],[Route Code]], TrueRouteCodes[], 2, FALSE)</f>
        <v>#N/A</v>
      </c>
      <c r="H3454" s="194" t="str">
        <f>REPLACE(SUBSTITUTE(SUBSTITUTE(SUBSTITUTE(SUBSTITUTE(SUBSTITUTE(TRIM(RTATimings[[#This Row],[Dep Txt]]), ": ",":"), "a.m", "AM",1), "p.m", "PM"),"  AM"," AM"),"  PM", " PM"), 9,100,"")</f>
        <v/>
      </c>
      <c r="I3454" s="195" t="e">
        <f>TIMEVALUE(RTATimings[[#This Row],[Dep Tm Txt]])</f>
        <v>#VALUE!</v>
      </c>
      <c r="N34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55" spans="1:14" x14ac:dyDescent="0.35">
      <c r="A3455" s="113"/>
      <c r="B3455" s="119"/>
      <c r="C3455" s="119"/>
      <c r="D3455" s="185" t="e">
        <f>IF(ISBLANK(RTATimings[[#This Row],[Vehicle No.]]), VLOOKUP(RTATimings[[#This Row],[Rotation Group]], Table9[#All], 4, FALSE), VLOOKUP(RTATimings[[#This Row],[Vehicle No.]], VehLicense,2,FALSE))</f>
        <v>#N/A</v>
      </c>
      <c r="E3455" s="126"/>
      <c r="F3455" s="185" t="e">
        <f>VLOOKUP(RTATimings[[#This Row],[Route Code]], TrueRouteCodes[], 2, FALSE)</f>
        <v>#N/A</v>
      </c>
      <c r="H3455" s="194" t="str">
        <f>REPLACE(SUBSTITUTE(SUBSTITUTE(SUBSTITUTE(SUBSTITUTE(SUBSTITUTE(TRIM(RTATimings[[#This Row],[Dep Txt]]), ": ",":"), "a.m", "AM",1), "p.m", "PM"),"  AM"," AM"),"  PM", " PM"), 9,100,"")</f>
        <v/>
      </c>
      <c r="I3455" s="195" t="e">
        <f>TIMEVALUE(RTATimings[[#This Row],[Dep Tm Txt]])</f>
        <v>#VALUE!</v>
      </c>
      <c r="N34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56" spans="1:14" x14ac:dyDescent="0.35">
      <c r="A3456" s="113"/>
      <c r="B3456" s="119"/>
      <c r="C3456" s="119"/>
      <c r="D3456" s="185" t="e">
        <f>IF(ISBLANK(RTATimings[[#This Row],[Vehicle No.]]), VLOOKUP(RTATimings[[#This Row],[Rotation Group]], Table9[#All], 4, FALSE), VLOOKUP(RTATimings[[#This Row],[Vehicle No.]], VehLicense,2,FALSE))</f>
        <v>#N/A</v>
      </c>
      <c r="E3456" s="126"/>
      <c r="F3456" s="185" t="e">
        <f>VLOOKUP(RTATimings[[#This Row],[Route Code]], TrueRouteCodes[], 2, FALSE)</f>
        <v>#N/A</v>
      </c>
      <c r="H3456" s="194" t="str">
        <f>REPLACE(SUBSTITUTE(SUBSTITUTE(SUBSTITUTE(SUBSTITUTE(SUBSTITUTE(TRIM(RTATimings[[#This Row],[Dep Txt]]), ": ",":"), "a.m", "AM",1), "p.m", "PM"),"  AM"," AM"),"  PM", " PM"), 9,100,"")</f>
        <v/>
      </c>
      <c r="I3456" s="195" t="e">
        <f>TIMEVALUE(RTATimings[[#This Row],[Dep Tm Txt]])</f>
        <v>#VALUE!</v>
      </c>
      <c r="N34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57" spans="1:14" x14ac:dyDescent="0.35">
      <c r="A3457" s="113"/>
      <c r="B3457" s="119"/>
      <c r="C3457" s="119"/>
      <c r="D3457" s="185" t="e">
        <f>IF(ISBLANK(RTATimings[[#This Row],[Vehicle No.]]), VLOOKUP(RTATimings[[#This Row],[Rotation Group]], Table9[#All], 4, FALSE), VLOOKUP(RTATimings[[#This Row],[Vehicle No.]], VehLicense,2,FALSE))</f>
        <v>#N/A</v>
      </c>
      <c r="E3457" s="126"/>
      <c r="F3457" s="185" t="e">
        <f>VLOOKUP(RTATimings[[#This Row],[Route Code]], TrueRouteCodes[], 2, FALSE)</f>
        <v>#N/A</v>
      </c>
      <c r="H3457" s="194" t="str">
        <f>REPLACE(SUBSTITUTE(SUBSTITUTE(SUBSTITUTE(SUBSTITUTE(SUBSTITUTE(TRIM(RTATimings[[#This Row],[Dep Txt]]), ": ",":"), "a.m", "AM",1), "p.m", "PM"),"  AM"," AM"),"  PM", " PM"), 9,100,"")</f>
        <v/>
      </c>
      <c r="I3457" s="195" t="e">
        <f>TIMEVALUE(RTATimings[[#This Row],[Dep Tm Txt]])</f>
        <v>#VALUE!</v>
      </c>
      <c r="N34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58" spans="1:14" x14ac:dyDescent="0.35">
      <c r="A3458" s="113"/>
      <c r="B3458" s="119"/>
      <c r="C3458" s="119"/>
      <c r="D3458" s="185" t="e">
        <f>IF(ISBLANK(RTATimings[[#This Row],[Vehicle No.]]), VLOOKUP(RTATimings[[#This Row],[Rotation Group]], Table9[#All], 4, FALSE), VLOOKUP(RTATimings[[#This Row],[Vehicle No.]], VehLicense,2,FALSE))</f>
        <v>#N/A</v>
      </c>
      <c r="E3458" s="126"/>
      <c r="F3458" s="185" t="e">
        <f>VLOOKUP(RTATimings[[#This Row],[Route Code]], TrueRouteCodes[], 2, FALSE)</f>
        <v>#N/A</v>
      </c>
      <c r="H3458" s="194" t="str">
        <f>REPLACE(SUBSTITUTE(SUBSTITUTE(SUBSTITUTE(SUBSTITUTE(SUBSTITUTE(TRIM(RTATimings[[#This Row],[Dep Txt]]), ": ",":"), "a.m", "AM",1), "p.m", "PM"),"  AM"," AM"),"  PM", " PM"), 9,100,"")</f>
        <v/>
      </c>
      <c r="I3458" s="195" t="e">
        <f>TIMEVALUE(RTATimings[[#This Row],[Dep Tm Txt]])</f>
        <v>#VALUE!</v>
      </c>
      <c r="N34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59" spans="1:14" x14ac:dyDescent="0.35">
      <c r="A3459" s="113"/>
      <c r="B3459" s="119"/>
      <c r="C3459" s="119"/>
      <c r="D3459" s="185" t="e">
        <f>IF(ISBLANK(RTATimings[[#This Row],[Vehicle No.]]), VLOOKUP(RTATimings[[#This Row],[Rotation Group]], Table9[#All], 4, FALSE), VLOOKUP(RTATimings[[#This Row],[Vehicle No.]], VehLicense,2,FALSE))</f>
        <v>#N/A</v>
      </c>
      <c r="E3459" s="126"/>
      <c r="F3459" s="185" t="e">
        <f>VLOOKUP(RTATimings[[#This Row],[Route Code]], TrueRouteCodes[], 2, FALSE)</f>
        <v>#N/A</v>
      </c>
      <c r="H3459" s="194" t="str">
        <f>REPLACE(SUBSTITUTE(SUBSTITUTE(SUBSTITUTE(SUBSTITUTE(SUBSTITUTE(TRIM(RTATimings[[#This Row],[Dep Txt]]), ": ",":"), "a.m", "AM",1), "p.m", "PM"),"  AM"," AM"),"  PM", " PM"), 9,100,"")</f>
        <v/>
      </c>
      <c r="I3459" s="195" t="e">
        <f>TIMEVALUE(RTATimings[[#This Row],[Dep Tm Txt]])</f>
        <v>#VALUE!</v>
      </c>
      <c r="N34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60" spans="1:14" x14ac:dyDescent="0.35">
      <c r="A3460" s="113"/>
      <c r="B3460" s="119"/>
      <c r="C3460" s="119"/>
      <c r="D3460" s="185" t="e">
        <f>IF(ISBLANK(RTATimings[[#This Row],[Vehicle No.]]), VLOOKUP(RTATimings[[#This Row],[Rotation Group]], Table9[#All], 4, FALSE), VLOOKUP(RTATimings[[#This Row],[Vehicle No.]], VehLicense,2,FALSE))</f>
        <v>#N/A</v>
      </c>
      <c r="E3460" s="126"/>
      <c r="F3460" s="185" t="e">
        <f>VLOOKUP(RTATimings[[#This Row],[Route Code]], TrueRouteCodes[], 2, FALSE)</f>
        <v>#N/A</v>
      </c>
      <c r="H3460" s="194" t="str">
        <f>REPLACE(SUBSTITUTE(SUBSTITUTE(SUBSTITUTE(SUBSTITUTE(SUBSTITUTE(TRIM(RTATimings[[#This Row],[Dep Txt]]), ": ",":"), "a.m", "AM",1), "p.m", "PM"),"  AM"," AM"),"  PM", " PM"), 9,100,"")</f>
        <v/>
      </c>
      <c r="I3460" s="195" t="e">
        <f>TIMEVALUE(RTATimings[[#This Row],[Dep Tm Txt]])</f>
        <v>#VALUE!</v>
      </c>
      <c r="N34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61" spans="1:14" x14ac:dyDescent="0.35">
      <c r="A3461" s="113"/>
      <c r="B3461" s="119"/>
      <c r="C3461" s="119"/>
      <c r="D3461" s="185" t="e">
        <f>IF(ISBLANK(RTATimings[[#This Row],[Vehicle No.]]), VLOOKUP(RTATimings[[#This Row],[Rotation Group]], Table9[#All], 4, FALSE), VLOOKUP(RTATimings[[#This Row],[Vehicle No.]], VehLicense,2,FALSE))</f>
        <v>#N/A</v>
      </c>
      <c r="E3461" s="126"/>
      <c r="F3461" s="185" t="e">
        <f>VLOOKUP(RTATimings[[#This Row],[Route Code]], TrueRouteCodes[], 2, FALSE)</f>
        <v>#N/A</v>
      </c>
      <c r="H3461" s="194" t="str">
        <f>REPLACE(SUBSTITUTE(SUBSTITUTE(SUBSTITUTE(SUBSTITUTE(SUBSTITUTE(TRIM(RTATimings[[#This Row],[Dep Txt]]), ": ",":"), "a.m", "AM",1), "p.m", "PM"),"  AM"," AM"),"  PM", " PM"), 9,100,"")</f>
        <v/>
      </c>
      <c r="I3461" s="195" t="e">
        <f>TIMEVALUE(RTATimings[[#This Row],[Dep Tm Txt]])</f>
        <v>#VALUE!</v>
      </c>
      <c r="N34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62" spans="1:14" x14ac:dyDescent="0.35">
      <c r="A3462" s="113"/>
      <c r="B3462" s="119"/>
      <c r="C3462" s="119"/>
      <c r="D3462" s="185" t="e">
        <f>IF(ISBLANK(RTATimings[[#This Row],[Vehicle No.]]), VLOOKUP(RTATimings[[#This Row],[Rotation Group]], Table9[#All], 4, FALSE), VLOOKUP(RTATimings[[#This Row],[Vehicle No.]], VehLicense,2,FALSE))</f>
        <v>#N/A</v>
      </c>
      <c r="E3462" s="126"/>
      <c r="F3462" s="185" t="e">
        <f>VLOOKUP(RTATimings[[#This Row],[Route Code]], TrueRouteCodes[], 2, FALSE)</f>
        <v>#N/A</v>
      </c>
      <c r="H3462" s="194" t="str">
        <f>REPLACE(SUBSTITUTE(SUBSTITUTE(SUBSTITUTE(SUBSTITUTE(SUBSTITUTE(TRIM(RTATimings[[#This Row],[Dep Txt]]), ": ",":"), "a.m", "AM",1), "p.m", "PM"),"  AM"," AM"),"  PM", " PM"), 9,100,"")</f>
        <v/>
      </c>
      <c r="I3462" s="195" t="e">
        <f>TIMEVALUE(RTATimings[[#This Row],[Dep Tm Txt]])</f>
        <v>#VALUE!</v>
      </c>
      <c r="N34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63" spans="1:14" x14ac:dyDescent="0.35">
      <c r="A3463" s="113"/>
      <c r="B3463" s="119"/>
      <c r="C3463" s="119"/>
      <c r="D3463" s="185" t="e">
        <f>IF(ISBLANK(RTATimings[[#This Row],[Vehicle No.]]), VLOOKUP(RTATimings[[#This Row],[Rotation Group]], Table9[#All], 4, FALSE), VLOOKUP(RTATimings[[#This Row],[Vehicle No.]], VehLicense,2,FALSE))</f>
        <v>#N/A</v>
      </c>
      <c r="E3463" s="126"/>
      <c r="F3463" s="185" t="e">
        <f>VLOOKUP(RTATimings[[#This Row],[Route Code]], TrueRouteCodes[], 2, FALSE)</f>
        <v>#N/A</v>
      </c>
      <c r="H3463" s="194" t="str">
        <f>REPLACE(SUBSTITUTE(SUBSTITUTE(SUBSTITUTE(SUBSTITUTE(SUBSTITUTE(TRIM(RTATimings[[#This Row],[Dep Txt]]), ": ",":"), "a.m", "AM",1), "p.m", "PM"),"  AM"," AM"),"  PM", " PM"), 9,100,"")</f>
        <v/>
      </c>
      <c r="I3463" s="195" t="e">
        <f>TIMEVALUE(RTATimings[[#This Row],[Dep Tm Txt]])</f>
        <v>#VALUE!</v>
      </c>
      <c r="N34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64" spans="1:14" x14ac:dyDescent="0.35">
      <c r="A3464" s="113"/>
      <c r="B3464" s="119"/>
      <c r="C3464" s="119"/>
      <c r="D3464" s="185" t="e">
        <f>IF(ISBLANK(RTATimings[[#This Row],[Vehicle No.]]), VLOOKUP(RTATimings[[#This Row],[Rotation Group]], Table9[#All], 4, FALSE), VLOOKUP(RTATimings[[#This Row],[Vehicle No.]], VehLicense,2,FALSE))</f>
        <v>#N/A</v>
      </c>
      <c r="E3464" s="126"/>
      <c r="F3464" s="185" t="e">
        <f>VLOOKUP(RTATimings[[#This Row],[Route Code]], TrueRouteCodes[], 2, FALSE)</f>
        <v>#N/A</v>
      </c>
      <c r="H3464" s="194" t="str">
        <f>REPLACE(SUBSTITUTE(SUBSTITUTE(SUBSTITUTE(SUBSTITUTE(SUBSTITUTE(TRIM(RTATimings[[#This Row],[Dep Txt]]), ": ",":"), "a.m", "AM",1), "p.m", "PM"),"  AM"," AM"),"  PM", " PM"), 9,100,"")</f>
        <v/>
      </c>
      <c r="I3464" s="195" t="e">
        <f>TIMEVALUE(RTATimings[[#This Row],[Dep Tm Txt]])</f>
        <v>#VALUE!</v>
      </c>
      <c r="N34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65" spans="1:14" x14ac:dyDescent="0.35">
      <c r="A3465" s="113"/>
      <c r="B3465" s="119"/>
      <c r="C3465" s="119"/>
      <c r="D3465" s="185" t="e">
        <f>IF(ISBLANK(RTATimings[[#This Row],[Vehicle No.]]), VLOOKUP(RTATimings[[#This Row],[Rotation Group]], Table9[#All], 4, FALSE), VLOOKUP(RTATimings[[#This Row],[Vehicle No.]], VehLicense,2,FALSE))</f>
        <v>#N/A</v>
      </c>
      <c r="E3465" s="126"/>
      <c r="F3465" s="185" t="e">
        <f>VLOOKUP(RTATimings[[#This Row],[Route Code]], TrueRouteCodes[], 2, FALSE)</f>
        <v>#N/A</v>
      </c>
      <c r="H3465" s="194" t="str">
        <f>REPLACE(SUBSTITUTE(SUBSTITUTE(SUBSTITUTE(SUBSTITUTE(SUBSTITUTE(TRIM(RTATimings[[#This Row],[Dep Txt]]), ": ",":"), "a.m", "AM",1), "p.m", "PM"),"  AM"," AM"),"  PM", " PM"), 9,100,"")</f>
        <v/>
      </c>
      <c r="I3465" s="195" t="e">
        <f>TIMEVALUE(RTATimings[[#This Row],[Dep Tm Txt]])</f>
        <v>#VALUE!</v>
      </c>
      <c r="N34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66" spans="1:14" x14ac:dyDescent="0.35">
      <c r="A3466" s="113"/>
      <c r="B3466" s="119"/>
      <c r="C3466" s="119"/>
      <c r="D3466" s="185" t="e">
        <f>IF(ISBLANK(RTATimings[[#This Row],[Vehicle No.]]), VLOOKUP(RTATimings[[#This Row],[Rotation Group]], Table9[#All], 4, FALSE), VLOOKUP(RTATimings[[#This Row],[Vehicle No.]], VehLicense,2,FALSE))</f>
        <v>#N/A</v>
      </c>
      <c r="E3466" s="126"/>
      <c r="F3466" s="185" t="e">
        <f>VLOOKUP(RTATimings[[#This Row],[Route Code]], TrueRouteCodes[], 2, FALSE)</f>
        <v>#N/A</v>
      </c>
      <c r="H3466" s="194" t="str">
        <f>REPLACE(SUBSTITUTE(SUBSTITUTE(SUBSTITUTE(SUBSTITUTE(SUBSTITUTE(TRIM(RTATimings[[#This Row],[Dep Txt]]), ": ",":"), "a.m", "AM",1), "p.m", "PM"),"  AM"," AM"),"  PM", " PM"), 9,100,"")</f>
        <v/>
      </c>
      <c r="I3466" s="195" t="e">
        <f>TIMEVALUE(RTATimings[[#This Row],[Dep Tm Txt]])</f>
        <v>#VALUE!</v>
      </c>
      <c r="N34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67" spans="1:14" x14ac:dyDescent="0.35">
      <c r="A3467" s="113"/>
      <c r="B3467" s="119"/>
      <c r="C3467" s="119"/>
      <c r="D3467" s="185" t="e">
        <f>IF(ISBLANK(RTATimings[[#This Row],[Vehicle No.]]), VLOOKUP(RTATimings[[#This Row],[Rotation Group]], Table9[#All], 4, FALSE), VLOOKUP(RTATimings[[#This Row],[Vehicle No.]], VehLicense,2,FALSE))</f>
        <v>#N/A</v>
      </c>
      <c r="E3467" s="126"/>
      <c r="F3467" s="185" t="e">
        <f>VLOOKUP(RTATimings[[#This Row],[Route Code]], TrueRouteCodes[], 2, FALSE)</f>
        <v>#N/A</v>
      </c>
      <c r="H3467" s="194" t="str">
        <f>REPLACE(SUBSTITUTE(SUBSTITUTE(SUBSTITUTE(SUBSTITUTE(SUBSTITUTE(TRIM(RTATimings[[#This Row],[Dep Txt]]), ": ",":"), "a.m", "AM",1), "p.m", "PM"),"  AM"," AM"),"  PM", " PM"), 9,100,"")</f>
        <v/>
      </c>
      <c r="I3467" s="195" t="e">
        <f>TIMEVALUE(RTATimings[[#This Row],[Dep Tm Txt]])</f>
        <v>#VALUE!</v>
      </c>
      <c r="N34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68" spans="1:14" x14ac:dyDescent="0.35">
      <c r="A3468" s="113"/>
      <c r="B3468" s="119"/>
      <c r="C3468" s="119"/>
      <c r="D3468" s="185" t="e">
        <f>IF(ISBLANK(RTATimings[[#This Row],[Vehicle No.]]), VLOOKUP(RTATimings[[#This Row],[Rotation Group]], Table9[#All], 4, FALSE), VLOOKUP(RTATimings[[#This Row],[Vehicle No.]], VehLicense,2,FALSE))</f>
        <v>#N/A</v>
      </c>
      <c r="E3468" s="126"/>
      <c r="F3468" s="185" t="e">
        <f>VLOOKUP(RTATimings[[#This Row],[Route Code]], TrueRouteCodes[], 2, FALSE)</f>
        <v>#N/A</v>
      </c>
      <c r="H3468" s="194" t="str">
        <f>REPLACE(SUBSTITUTE(SUBSTITUTE(SUBSTITUTE(SUBSTITUTE(SUBSTITUTE(TRIM(RTATimings[[#This Row],[Dep Txt]]), ": ",":"), "a.m", "AM",1), "p.m", "PM"),"  AM"," AM"),"  PM", " PM"), 9,100,"")</f>
        <v/>
      </c>
      <c r="I3468" s="195" t="e">
        <f>TIMEVALUE(RTATimings[[#This Row],[Dep Tm Txt]])</f>
        <v>#VALUE!</v>
      </c>
      <c r="N34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69" spans="1:14" x14ac:dyDescent="0.35">
      <c r="A3469" s="113"/>
      <c r="B3469" s="119"/>
      <c r="C3469" s="119"/>
      <c r="D3469" s="185" t="e">
        <f>IF(ISBLANK(RTATimings[[#This Row],[Vehicle No.]]), VLOOKUP(RTATimings[[#This Row],[Rotation Group]], Table9[#All], 4, FALSE), VLOOKUP(RTATimings[[#This Row],[Vehicle No.]], VehLicense,2,FALSE))</f>
        <v>#N/A</v>
      </c>
      <c r="E3469" s="126"/>
      <c r="F3469" s="185" t="e">
        <f>VLOOKUP(RTATimings[[#This Row],[Route Code]], TrueRouteCodes[], 2, FALSE)</f>
        <v>#N/A</v>
      </c>
      <c r="H3469" s="194" t="str">
        <f>REPLACE(SUBSTITUTE(SUBSTITUTE(SUBSTITUTE(SUBSTITUTE(SUBSTITUTE(TRIM(RTATimings[[#This Row],[Dep Txt]]), ": ",":"), "a.m", "AM",1), "p.m", "PM"),"  AM"," AM"),"  PM", " PM"), 9,100,"")</f>
        <v/>
      </c>
      <c r="I3469" s="195" t="e">
        <f>TIMEVALUE(RTATimings[[#This Row],[Dep Tm Txt]])</f>
        <v>#VALUE!</v>
      </c>
      <c r="N34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70" spans="1:14" x14ac:dyDescent="0.35">
      <c r="A3470" s="113"/>
      <c r="B3470" s="119"/>
      <c r="C3470" s="119"/>
      <c r="D3470" s="185" t="e">
        <f>IF(ISBLANK(RTATimings[[#This Row],[Vehicle No.]]), VLOOKUP(RTATimings[[#This Row],[Rotation Group]], Table9[#All], 4, FALSE), VLOOKUP(RTATimings[[#This Row],[Vehicle No.]], VehLicense,2,FALSE))</f>
        <v>#N/A</v>
      </c>
      <c r="E3470" s="126"/>
      <c r="F3470" s="185" t="e">
        <f>VLOOKUP(RTATimings[[#This Row],[Route Code]], TrueRouteCodes[], 2, FALSE)</f>
        <v>#N/A</v>
      </c>
      <c r="H3470" s="194" t="str">
        <f>REPLACE(SUBSTITUTE(SUBSTITUTE(SUBSTITUTE(SUBSTITUTE(SUBSTITUTE(TRIM(RTATimings[[#This Row],[Dep Txt]]), ": ",":"), "a.m", "AM",1), "p.m", "PM"),"  AM"," AM"),"  PM", " PM"), 9,100,"")</f>
        <v/>
      </c>
      <c r="I3470" s="195" t="e">
        <f>TIMEVALUE(RTATimings[[#This Row],[Dep Tm Txt]])</f>
        <v>#VALUE!</v>
      </c>
      <c r="N34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71" spans="1:14" x14ac:dyDescent="0.35">
      <c r="A3471" s="113"/>
      <c r="B3471" s="119"/>
      <c r="C3471" s="119"/>
      <c r="D3471" s="185" t="e">
        <f>IF(ISBLANK(RTATimings[[#This Row],[Vehicle No.]]), VLOOKUP(RTATimings[[#This Row],[Rotation Group]], Table9[#All], 4, FALSE), VLOOKUP(RTATimings[[#This Row],[Vehicle No.]], VehLicense,2,FALSE))</f>
        <v>#N/A</v>
      </c>
      <c r="E3471" s="126"/>
      <c r="F3471" s="185" t="e">
        <f>VLOOKUP(RTATimings[[#This Row],[Route Code]], TrueRouteCodes[], 2, FALSE)</f>
        <v>#N/A</v>
      </c>
      <c r="H3471" s="194" t="str">
        <f>REPLACE(SUBSTITUTE(SUBSTITUTE(SUBSTITUTE(SUBSTITUTE(SUBSTITUTE(TRIM(RTATimings[[#This Row],[Dep Txt]]), ": ",":"), "a.m", "AM",1), "p.m", "PM"),"  AM"," AM"),"  PM", " PM"), 9,100,"")</f>
        <v/>
      </c>
      <c r="I3471" s="195" t="e">
        <f>TIMEVALUE(RTATimings[[#This Row],[Dep Tm Txt]])</f>
        <v>#VALUE!</v>
      </c>
      <c r="N34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72" spans="1:14" x14ac:dyDescent="0.35">
      <c r="A3472" s="113"/>
      <c r="B3472" s="119"/>
      <c r="C3472" s="119"/>
      <c r="D3472" s="185" t="e">
        <f>IF(ISBLANK(RTATimings[[#This Row],[Vehicle No.]]), VLOOKUP(RTATimings[[#This Row],[Rotation Group]], Table9[#All], 4, FALSE), VLOOKUP(RTATimings[[#This Row],[Vehicle No.]], VehLicense,2,FALSE))</f>
        <v>#N/A</v>
      </c>
      <c r="E3472" s="126"/>
      <c r="F3472" s="185" t="e">
        <f>VLOOKUP(RTATimings[[#This Row],[Route Code]], TrueRouteCodes[], 2, FALSE)</f>
        <v>#N/A</v>
      </c>
      <c r="H3472" s="194" t="str">
        <f>REPLACE(SUBSTITUTE(SUBSTITUTE(SUBSTITUTE(SUBSTITUTE(SUBSTITUTE(TRIM(RTATimings[[#This Row],[Dep Txt]]), ": ",":"), "a.m", "AM",1), "p.m", "PM"),"  AM"," AM"),"  PM", " PM"), 9,100,"")</f>
        <v/>
      </c>
      <c r="I3472" s="195" t="e">
        <f>TIMEVALUE(RTATimings[[#This Row],[Dep Tm Txt]])</f>
        <v>#VALUE!</v>
      </c>
      <c r="N34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73" spans="1:14" x14ac:dyDescent="0.35">
      <c r="A3473" s="113"/>
      <c r="B3473" s="119"/>
      <c r="C3473" s="119"/>
      <c r="D3473" s="185" t="e">
        <f>IF(ISBLANK(RTATimings[[#This Row],[Vehicle No.]]), VLOOKUP(RTATimings[[#This Row],[Rotation Group]], Table9[#All], 4, FALSE), VLOOKUP(RTATimings[[#This Row],[Vehicle No.]], VehLicense,2,FALSE))</f>
        <v>#N/A</v>
      </c>
      <c r="E3473" s="126"/>
      <c r="F3473" s="185" t="e">
        <f>VLOOKUP(RTATimings[[#This Row],[Route Code]], TrueRouteCodes[], 2, FALSE)</f>
        <v>#N/A</v>
      </c>
      <c r="H3473" s="194" t="str">
        <f>REPLACE(SUBSTITUTE(SUBSTITUTE(SUBSTITUTE(SUBSTITUTE(SUBSTITUTE(TRIM(RTATimings[[#This Row],[Dep Txt]]), ": ",":"), "a.m", "AM",1), "p.m", "PM"),"  AM"," AM"),"  PM", " PM"), 9,100,"")</f>
        <v/>
      </c>
      <c r="I3473" s="195" t="e">
        <f>TIMEVALUE(RTATimings[[#This Row],[Dep Tm Txt]])</f>
        <v>#VALUE!</v>
      </c>
      <c r="N34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74" spans="1:14" x14ac:dyDescent="0.35">
      <c r="A3474" s="113"/>
      <c r="B3474" s="119"/>
      <c r="C3474" s="119"/>
      <c r="D3474" s="185" t="e">
        <f>IF(ISBLANK(RTATimings[[#This Row],[Vehicle No.]]), VLOOKUP(RTATimings[[#This Row],[Rotation Group]], Table9[#All], 4, FALSE), VLOOKUP(RTATimings[[#This Row],[Vehicle No.]], VehLicense,2,FALSE))</f>
        <v>#N/A</v>
      </c>
      <c r="E3474" s="126"/>
      <c r="F3474" s="185" t="e">
        <f>VLOOKUP(RTATimings[[#This Row],[Route Code]], TrueRouteCodes[], 2, FALSE)</f>
        <v>#N/A</v>
      </c>
      <c r="H3474" s="194" t="str">
        <f>REPLACE(SUBSTITUTE(SUBSTITUTE(SUBSTITUTE(SUBSTITUTE(SUBSTITUTE(TRIM(RTATimings[[#This Row],[Dep Txt]]), ": ",":"), "a.m", "AM",1), "p.m", "PM"),"  AM"," AM"),"  PM", " PM"), 9,100,"")</f>
        <v/>
      </c>
      <c r="I3474" s="195" t="e">
        <f>TIMEVALUE(RTATimings[[#This Row],[Dep Tm Txt]])</f>
        <v>#VALUE!</v>
      </c>
      <c r="N34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75" spans="1:14" x14ac:dyDescent="0.35">
      <c r="A3475" s="113"/>
      <c r="B3475" s="119"/>
      <c r="C3475" s="119"/>
      <c r="D3475" s="185" t="e">
        <f>IF(ISBLANK(RTATimings[[#This Row],[Vehicle No.]]), VLOOKUP(RTATimings[[#This Row],[Rotation Group]], Table9[#All], 4, FALSE), VLOOKUP(RTATimings[[#This Row],[Vehicle No.]], VehLicense,2,FALSE))</f>
        <v>#N/A</v>
      </c>
      <c r="E3475" s="126"/>
      <c r="F3475" s="185" t="e">
        <f>VLOOKUP(RTATimings[[#This Row],[Route Code]], TrueRouteCodes[], 2, FALSE)</f>
        <v>#N/A</v>
      </c>
      <c r="H3475" s="194" t="str">
        <f>REPLACE(SUBSTITUTE(SUBSTITUTE(SUBSTITUTE(SUBSTITUTE(SUBSTITUTE(TRIM(RTATimings[[#This Row],[Dep Txt]]), ": ",":"), "a.m", "AM",1), "p.m", "PM"),"  AM"," AM"),"  PM", " PM"), 9,100,"")</f>
        <v/>
      </c>
      <c r="I3475" s="195" t="e">
        <f>TIMEVALUE(RTATimings[[#This Row],[Dep Tm Txt]])</f>
        <v>#VALUE!</v>
      </c>
      <c r="N34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76" spans="1:14" x14ac:dyDescent="0.35">
      <c r="A3476" s="113"/>
      <c r="B3476" s="119"/>
      <c r="C3476" s="119"/>
      <c r="D3476" s="185" t="e">
        <f>IF(ISBLANK(RTATimings[[#This Row],[Vehicle No.]]), VLOOKUP(RTATimings[[#This Row],[Rotation Group]], Table9[#All], 4, FALSE), VLOOKUP(RTATimings[[#This Row],[Vehicle No.]], VehLicense,2,FALSE))</f>
        <v>#N/A</v>
      </c>
      <c r="E3476" s="126"/>
      <c r="F3476" s="185" t="e">
        <f>VLOOKUP(RTATimings[[#This Row],[Route Code]], TrueRouteCodes[], 2, FALSE)</f>
        <v>#N/A</v>
      </c>
      <c r="H3476" s="194" t="str">
        <f>REPLACE(SUBSTITUTE(SUBSTITUTE(SUBSTITUTE(SUBSTITUTE(SUBSTITUTE(TRIM(RTATimings[[#This Row],[Dep Txt]]), ": ",":"), "a.m", "AM",1), "p.m", "PM"),"  AM"," AM"),"  PM", " PM"), 9,100,"")</f>
        <v/>
      </c>
      <c r="I3476" s="195" t="e">
        <f>TIMEVALUE(RTATimings[[#This Row],[Dep Tm Txt]])</f>
        <v>#VALUE!</v>
      </c>
      <c r="N34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77" spans="1:14" x14ac:dyDescent="0.35">
      <c r="A3477" s="113"/>
      <c r="B3477" s="119"/>
      <c r="C3477" s="119"/>
      <c r="D3477" s="185" t="e">
        <f>IF(ISBLANK(RTATimings[[#This Row],[Vehicle No.]]), VLOOKUP(RTATimings[[#This Row],[Rotation Group]], Table9[#All], 4, FALSE), VLOOKUP(RTATimings[[#This Row],[Vehicle No.]], VehLicense,2,FALSE))</f>
        <v>#N/A</v>
      </c>
      <c r="E3477" s="126"/>
      <c r="F3477" s="185" t="e">
        <f>VLOOKUP(RTATimings[[#This Row],[Route Code]], TrueRouteCodes[], 2, FALSE)</f>
        <v>#N/A</v>
      </c>
      <c r="H3477" s="194" t="str">
        <f>REPLACE(SUBSTITUTE(SUBSTITUTE(SUBSTITUTE(SUBSTITUTE(SUBSTITUTE(TRIM(RTATimings[[#This Row],[Dep Txt]]), ": ",":"), "a.m", "AM",1), "p.m", "PM"),"  AM"," AM"),"  PM", " PM"), 9,100,"")</f>
        <v/>
      </c>
      <c r="I3477" s="195" t="e">
        <f>TIMEVALUE(RTATimings[[#This Row],[Dep Tm Txt]])</f>
        <v>#VALUE!</v>
      </c>
      <c r="N34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78" spans="1:14" x14ac:dyDescent="0.35">
      <c r="A3478" s="113"/>
      <c r="B3478" s="119"/>
      <c r="C3478" s="119"/>
      <c r="D3478" s="185" t="e">
        <f>IF(ISBLANK(RTATimings[[#This Row],[Vehicle No.]]), VLOOKUP(RTATimings[[#This Row],[Rotation Group]], Table9[#All], 4, FALSE), VLOOKUP(RTATimings[[#This Row],[Vehicle No.]], VehLicense,2,FALSE))</f>
        <v>#N/A</v>
      </c>
      <c r="E3478" s="126"/>
      <c r="F3478" s="185" t="e">
        <f>VLOOKUP(RTATimings[[#This Row],[Route Code]], TrueRouteCodes[], 2, FALSE)</f>
        <v>#N/A</v>
      </c>
      <c r="H3478" s="194" t="str">
        <f>REPLACE(SUBSTITUTE(SUBSTITUTE(SUBSTITUTE(SUBSTITUTE(SUBSTITUTE(TRIM(RTATimings[[#This Row],[Dep Txt]]), ": ",":"), "a.m", "AM",1), "p.m", "PM"),"  AM"," AM"),"  PM", " PM"), 9,100,"")</f>
        <v/>
      </c>
      <c r="I3478" s="195" t="e">
        <f>TIMEVALUE(RTATimings[[#This Row],[Dep Tm Txt]])</f>
        <v>#VALUE!</v>
      </c>
      <c r="N34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79" spans="1:14" x14ac:dyDescent="0.35">
      <c r="A3479" s="113"/>
      <c r="B3479" s="119"/>
      <c r="C3479" s="119"/>
      <c r="D3479" s="185" t="e">
        <f>IF(ISBLANK(RTATimings[[#This Row],[Vehicle No.]]), VLOOKUP(RTATimings[[#This Row],[Rotation Group]], Table9[#All], 4, FALSE), VLOOKUP(RTATimings[[#This Row],[Vehicle No.]], VehLicense,2,FALSE))</f>
        <v>#N/A</v>
      </c>
      <c r="E3479" s="126"/>
      <c r="F3479" s="185" t="e">
        <f>VLOOKUP(RTATimings[[#This Row],[Route Code]], TrueRouteCodes[], 2, FALSE)</f>
        <v>#N/A</v>
      </c>
      <c r="H3479" s="194" t="str">
        <f>REPLACE(SUBSTITUTE(SUBSTITUTE(SUBSTITUTE(SUBSTITUTE(SUBSTITUTE(TRIM(RTATimings[[#This Row],[Dep Txt]]), ": ",":"), "a.m", "AM",1), "p.m", "PM"),"  AM"," AM"),"  PM", " PM"), 9,100,"")</f>
        <v/>
      </c>
      <c r="I3479" s="195" t="e">
        <f>TIMEVALUE(RTATimings[[#This Row],[Dep Tm Txt]])</f>
        <v>#VALUE!</v>
      </c>
      <c r="N34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80" spans="1:14" x14ac:dyDescent="0.35">
      <c r="A3480" s="113"/>
      <c r="B3480" s="119"/>
      <c r="C3480" s="119"/>
      <c r="D3480" s="185" t="e">
        <f>IF(ISBLANK(RTATimings[[#This Row],[Vehicle No.]]), VLOOKUP(RTATimings[[#This Row],[Rotation Group]], Table9[#All], 4, FALSE), VLOOKUP(RTATimings[[#This Row],[Vehicle No.]], VehLicense,2,FALSE))</f>
        <v>#N/A</v>
      </c>
      <c r="E3480" s="126"/>
      <c r="F3480" s="185" t="e">
        <f>VLOOKUP(RTATimings[[#This Row],[Route Code]], TrueRouteCodes[], 2, FALSE)</f>
        <v>#N/A</v>
      </c>
      <c r="H3480" s="194" t="str">
        <f>REPLACE(SUBSTITUTE(SUBSTITUTE(SUBSTITUTE(SUBSTITUTE(SUBSTITUTE(TRIM(RTATimings[[#This Row],[Dep Txt]]), ": ",":"), "a.m", "AM",1), "p.m", "PM"),"  AM"," AM"),"  PM", " PM"), 9,100,"")</f>
        <v/>
      </c>
      <c r="I3480" s="195" t="e">
        <f>TIMEVALUE(RTATimings[[#This Row],[Dep Tm Txt]])</f>
        <v>#VALUE!</v>
      </c>
      <c r="N34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81" spans="1:14" x14ac:dyDescent="0.35">
      <c r="A3481" s="113"/>
      <c r="B3481" s="119"/>
      <c r="C3481" s="119"/>
      <c r="D3481" s="185" t="e">
        <f>IF(ISBLANK(RTATimings[[#This Row],[Vehicle No.]]), VLOOKUP(RTATimings[[#This Row],[Rotation Group]], Table9[#All], 4, FALSE), VLOOKUP(RTATimings[[#This Row],[Vehicle No.]], VehLicense,2,FALSE))</f>
        <v>#N/A</v>
      </c>
      <c r="E3481" s="126"/>
      <c r="F3481" s="185" t="e">
        <f>VLOOKUP(RTATimings[[#This Row],[Route Code]], TrueRouteCodes[], 2, FALSE)</f>
        <v>#N/A</v>
      </c>
      <c r="H3481" s="194" t="str">
        <f>REPLACE(SUBSTITUTE(SUBSTITUTE(SUBSTITUTE(SUBSTITUTE(SUBSTITUTE(TRIM(RTATimings[[#This Row],[Dep Txt]]), ": ",":"), "a.m", "AM",1), "p.m", "PM"),"  AM"," AM"),"  PM", " PM"), 9,100,"")</f>
        <v/>
      </c>
      <c r="I3481" s="195" t="e">
        <f>TIMEVALUE(RTATimings[[#This Row],[Dep Tm Txt]])</f>
        <v>#VALUE!</v>
      </c>
      <c r="N34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82" spans="1:14" x14ac:dyDescent="0.35">
      <c r="A3482" s="113"/>
      <c r="B3482" s="119"/>
      <c r="C3482" s="119"/>
      <c r="D3482" s="185" t="e">
        <f>IF(ISBLANK(RTATimings[[#This Row],[Vehicle No.]]), VLOOKUP(RTATimings[[#This Row],[Rotation Group]], Table9[#All], 4, FALSE), VLOOKUP(RTATimings[[#This Row],[Vehicle No.]], VehLicense,2,FALSE))</f>
        <v>#N/A</v>
      </c>
      <c r="E3482" s="126"/>
      <c r="F3482" s="185" t="e">
        <f>VLOOKUP(RTATimings[[#This Row],[Route Code]], TrueRouteCodes[], 2, FALSE)</f>
        <v>#N/A</v>
      </c>
      <c r="H3482" s="194" t="str">
        <f>REPLACE(SUBSTITUTE(SUBSTITUTE(SUBSTITUTE(SUBSTITUTE(SUBSTITUTE(TRIM(RTATimings[[#This Row],[Dep Txt]]), ": ",":"), "a.m", "AM",1), "p.m", "PM"),"  AM"," AM"),"  PM", " PM"), 9,100,"")</f>
        <v/>
      </c>
      <c r="I3482" s="195" t="e">
        <f>TIMEVALUE(RTATimings[[#This Row],[Dep Tm Txt]])</f>
        <v>#VALUE!</v>
      </c>
      <c r="N34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83" spans="1:14" x14ac:dyDescent="0.35">
      <c r="A3483" s="113"/>
      <c r="B3483" s="119"/>
      <c r="C3483" s="119"/>
      <c r="D3483" s="185" t="e">
        <f>IF(ISBLANK(RTATimings[[#This Row],[Vehicle No.]]), VLOOKUP(RTATimings[[#This Row],[Rotation Group]], Table9[#All], 4, FALSE), VLOOKUP(RTATimings[[#This Row],[Vehicle No.]], VehLicense,2,FALSE))</f>
        <v>#N/A</v>
      </c>
      <c r="E3483" s="126"/>
      <c r="F3483" s="185" t="e">
        <f>VLOOKUP(RTATimings[[#This Row],[Route Code]], TrueRouteCodes[], 2, FALSE)</f>
        <v>#N/A</v>
      </c>
      <c r="H3483" s="194" t="str">
        <f>REPLACE(SUBSTITUTE(SUBSTITUTE(SUBSTITUTE(SUBSTITUTE(SUBSTITUTE(TRIM(RTATimings[[#This Row],[Dep Txt]]), ": ",":"), "a.m", "AM",1), "p.m", "PM"),"  AM"," AM"),"  PM", " PM"), 9,100,"")</f>
        <v/>
      </c>
      <c r="I3483" s="195" t="e">
        <f>TIMEVALUE(RTATimings[[#This Row],[Dep Tm Txt]])</f>
        <v>#VALUE!</v>
      </c>
      <c r="N34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84" spans="1:14" x14ac:dyDescent="0.35">
      <c r="A3484" s="113"/>
      <c r="B3484" s="119"/>
      <c r="C3484" s="119"/>
      <c r="D3484" s="185" t="e">
        <f>IF(ISBLANK(RTATimings[[#This Row],[Vehicle No.]]), VLOOKUP(RTATimings[[#This Row],[Rotation Group]], Table9[#All], 4, FALSE), VLOOKUP(RTATimings[[#This Row],[Vehicle No.]], VehLicense,2,FALSE))</f>
        <v>#N/A</v>
      </c>
      <c r="E3484" s="126"/>
      <c r="F3484" s="185" t="e">
        <f>VLOOKUP(RTATimings[[#This Row],[Route Code]], TrueRouteCodes[], 2, FALSE)</f>
        <v>#N/A</v>
      </c>
      <c r="H3484" s="194" t="str">
        <f>REPLACE(SUBSTITUTE(SUBSTITUTE(SUBSTITUTE(SUBSTITUTE(SUBSTITUTE(TRIM(RTATimings[[#This Row],[Dep Txt]]), ": ",":"), "a.m", "AM",1), "p.m", "PM"),"  AM"," AM"),"  PM", " PM"), 9,100,"")</f>
        <v/>
      </c>
      <c r="I3484" s="195" t="e">
        <f>TIMEVALUE(RTATimings[[#This Row],[Dep Tm Txt]])</f>
        <v>#VALUE!</v>
      </c>
      <c r="N34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85" spans="1:14" x14ac:dyDescent="0.35">
      <c r="A3485" s="113"/>
      <c r="B3485" s="119"/>
      <c r="C3485" s="119"/>
      <c r="D3485" s="185" t="e">
        <f>IF(ISBLANK(RTATimings[[#This Row],[Vehicle No.]]), VLOOKUP(RTATimings[[#This Row],[Rotation Group]], Table9[#All], 4, FALSE), VLOOKUP(RTATimings[[#This Row],[Vehicle No.]], VehLicense,2,FALSE))</f>
        <v>#N/A</v>
      </c>
      <c r="E3485" s="126"/>
      <c r="F3485" s="185" t="e">
        <f>VLOOKUP(RTATimings[[#This Row],[Route Code]], TrueRouteCodes[], 2, FALSE)</f>
        <v>#N/A</v>
      </c>
      <c r="H3485" s="194" t="str">
        <f>REPLACE(SUBSTITUTE(SUBSTITUTE(SUBSTITUTE(SUBSTITUTE(SUBSTITUTE(TRIM(RTATimings[[#This Row],[Dep Txt]]), ": ",":"), "a.m", "AM",1), "p.m", "PM"),"  AM"," AM"),"  PM", " PM"), 9,100,"")</f>
        <v/>
      </c>
      <c r="I3485" s="195" t="e">
        <f>TIMEVALUE(RTATimings[[#This Row],[Dep Tm Txt]])</f>
        <v>#VALUE!</v>
      </c>
      <c r="N34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86" spans="1:14" x14ac:dyDescent="0.35">
      <c r="A3486" s="113"/>
      <c r="B3486" s="119"/>
      <c r="C3486" s="119"/>
      <c r="D3486" s="185" t="e">
        <f>IF(ISBLANK(RTATimings[[#This Row],[Vehicle No.]]), VLOOKUP(RTATimings[[#This Row],[Rotation Group]], Table9[#All], 4, FALSE), VLOOKUP(RTATimings[[#This Row],[Vehicle No.]], VehLicense,2,FALSE))</f>
        <v>#N/A</v>
      </c>
      <c r="E3486" s="126"/>
      <c r="F3486" s="185" t="e">
        <f>VLOOKUP(RTATimings[[#This Row],[Route Code]], TrueRouteCodes[], 2, FALSE)</f>
        <v>#N/A</v>
      </c>
      <c r="H3486" s="194" t="str">
        <f>REPLACE(SUBSTITUTE(SUBSTITUTE(SUBSTITUTE(SUBSTITUTE(SUBSTITUTE(TRIM(RTATimings[[#This Row],[Dep Txt]]), ": ",":"), "a.m", "AM",1), "p.m", "PM"),"  AM"," AM"),"  PM", " PM"), 9,100,"")</f>
        <v/>
      </c>
      <c r="I3486" s="195" t="e">
        <f>TIMEVALUE(RTATimings[[#This Row],[Dep Tm Txt]])</f>
        <v>#VALUE!</v>
      </c>
      <c r="N34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87" spans="1:14" x14ac:dyDescent="0.35">
      <c r="A3487" s="113"/>
      <c r="B3487" s="119"/>
      <c r="C3487" s="119"/>
      <c r="D3487" s="185" t="e">
        <f>IF(ISBLANK(RTATimings[[#This Row],[Vehicle No.]]), VLOOKUP(RTATimings[[#This Row],[Rotation Group]], Table9[#All], 4, FALSE), VLOOKUP(RTATimings[[#This Row],[Vehicle No.]], VehLicense,2,FALSE))</f>
        <v>#N/A</v>
      </c>
      <c r="E3487" s="126"/>
      <c r="F3487" s="185" t="e">
        <f>VLOOKUP(RTATimings[[#This Row],[Route Code]], TrueRouteCodes[], 2, FALSE)</f>
        <v>#N/A</v>
      </c>
      <c r="H3487" s="194" t="str">
        <f>REPLACE(SUBSTITUTE(SUBSTITUTE(SUBSTITUTE(SUBSTITUTE(SUBSTITUTE(TRIM(RTATimings[[#This Row],[Dep Txt]]), ": ",":"), "a.m", "AM",1), "p.m", "PM"),"  AM"," AM"),"  PM", " PM"), 9,100,"")</f>
        <v/>
      </c>
      <c r="I3487" s="195" t="e">
        <f>TIMEVALUE(RTATimings[[#This Row],[Dep Tm Txt]])</f>
        <v>#VALUE!</v>
      </c>
      <c r="N34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88" spans="1:14" x14ac:dyDescent="0.35">
      <c r="A3488" s="113"/>
      <c r="B3488" s="119"/>
      <c r="C3488" s="119"/>
      <c r="D3488" s="185" t="e">
        <f>IF(ISBLANK(RTATimings[[#This Row],[Vehicle No.]]), VLOOKUP(RTATimings[[#This Row],[Rotation Group]], Table9[#All], 4, FALSE), VLOOKUP(RTATimings[[#This Row],[Vehicle No.]], VehLicense,2,FALSE))</f>
        <v>#N/A</v>
      </c>
      <c r="E3488" s="126"/>
      <c r="F3488" s="185" t="e">
        <f>VLOOKUP(RTATimings[[#This Row],[Route Code]], TrueRouteCodes[], 2, FALSE)</f>
        <v>#N/A</v>
      </c>
      <c r="H3488" s="194" t="str">
        <f>REPLACE(SUBSTITUTE(SUBSTITUTE(SUBSTITUTE(SUBSTITUTE(SUBSTITUTE(TRIM(RTATimings[[#This Row],[Dep Txt]]), ": ",":"), "a.m", "AM",1), "p.m", "PM"),"  AM"," AM"),"  PM", " PM"), 9,100,"")</f>
        <v/>
      </c>
      <c r="I3488" s="195" t="e">
        <f>TIMEVALUE(RTATimings[[#This Row],[Dep Tm Txt]])</f>
        <v>#VALUE!</v>
      </c>
      <c r="N34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89" spans="1:14" x14ac:dyDescent="0.35">
      <c r="A3489" s="113"/>
      <c r="B3489" s="119"/>
      <c r="C3489" s="119"/>
      <c r="D3489" s="185" t="e">
        <f>IF(ISBLANK(RTATimings[[#This Row],[Vehicle No.]]), VLOOKUP(RTATimings[[#This Row],[Rotation Group]], Table9[#All], 4, FALSE), VLOOKUP(RTATimings[[#This Row],[Vehicle No.]], VehLicense,2,FALSE))</f>
        <v>#N/A</v>
      </c>
      <c r="E3489" s="126"/>
      <c r="F3489" s="185" t="e">
        <f>VLOOKUP(RTATimings[[#This Row],[Route Code]], TrueRouteCodes[], 2, FALSE)</f>
        <v>#N/A</v>
      </c>
      <c r="H3489" s="194" t="str">
        <f>REPLACE(SUBSTITUTE(SUBSTITUTE(SUBSTITUTE(SUBSTITUTE(SUBSTITUTE(TRIM(RTATimings[[#This Row],[Dep Txt]]), ": ",":"), "a.m", "AM",1), "p.m", "PM"),"  AM"," AM"),"  PM", " PM"), 9,100,"")</f>
        <v/>
      </c>
      <c r="I3489" s="195" t="e">
        <f>TIMEVALUE(RTATimings[[#This Row],[Dep Tm Txt]])</f>
        <v>#VALUE!</v>
      </c>
      <c r="N34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90" spans="1:14" x14ac:dyDescent="0.35">
      <c r="A3490" s="113"/>
      <c r="B3490" s="119"/>
      <c r="C3490" s="119"/>
      <c r="D3490" s="185" t="e">
        <f>IF(ISBLANK(RTATimings[[#This Row],[Vehicle No.]]), VLOOKUP(RTATimings[[#This Row],[Rotation Group]], Table9[#All], 4, FALSE), VLOOKUP(RTATimings[[#This Row],[Vehicle No.]], VehLicense,2,FALSE))</f>
        <v>#N/A</v>
      </c>
      <c r="E3490" s="126"/>
      <c r="F3490" s="185" t="e">
        <f>VLOOKUP(RTATimings[[#This Row],[Route Code]], TrueRouteCodes[], 2, FALSE)</f>
        <v>#N/A</v>
      </c>
      <c r="H3490" s="194" t="str">
        <f>REPLACE(SUBSTITUTE(SUBSTITUTE(SUBSTITUTE(SUBSTITUTE(SUBSTITUTE(TRIM(RTATimings[[#This Row],[Dep Txt]]), ": ",":"), "a.m", "AM",1), "p.m", "PM"),"  AM"," AM"),"  PM", " PM"), 9,100,"")</f>
        <v/>
      </c>
      <c r="I3490" s="195" t="e">
        <f>TIMEVALUE(RTATimings[[#This Row],[Dep Tm Txt]])</f>
        <v>#VALUE!</v>
      </c>
      <c r="N34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91" spans="1:14" x14ac:dyDescent="0.35">
      <c r="A3491" s="113"/>
      <c r="B3491" s="119"/>
      <c r="C3491" s="119"/>
      <c r="D3491" s="185" t="e">
        <f>IF(ISBLANK(RTATimings[[#This Row],[Vehicle No.]]), VLOOKUP(RTATimings[[#This Row],[Rotation Group]], Table9[#All], 4, FALSE), VLOOKUP(RTATimings[[#This Row],[Vehicle No.]], VehLicense,2,FALSE))</f>
        <v>#N/A</v>
      </c>
      <c r="E3491" s="126"/>
      <c r="F3491" s="185" t="e">
        <f>VLOOKUP(RTATimings[[#This Row],[Route Code]], TrueRouteCodes[], 2, FALSE)</f>
        <v>#N/A</v>
      </c>
      <c r="H3491" s="194" t="str">
        <f>REPLACE(SUBSTITUTE(SUBSTITUTE(SUBSTITUTE(SUBSTITUTE(SUBSTITUTE(TRIM(RTATimings[[#This Row],[Dep Txt]]), ": ",":"), "a.m", "AM",1), "p.m", "PM"),"  AM"," AM"),"  PM", " PM"), 9,100,"")</f>
        <v/>
      </c>
      <c r="I3491" s="195" t="e">
        <f>TIMEVALUE(RTATimings[[#This Row],[Dep Tm Txt]])</f>
        <v>#VALUE!</v>
      </c>
      <c r="N34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92" spans="1:14" x14ac:dyDescent="0.35">
      <c r="A3492" s="113"/>
      <c r="B3492" s="119"/>
      <c r="C3492" s="119"/>
      <c r="D3492" s="185" t="e">
        <f>IF(ISBLANK(RTATimings[[#This Row],[Vehicle No.]]), VLOOKUP(RTATimings[[#This Row],[Rotation Group]], Table9[#All], 4, FALSE), VLOOKUP(RTATimings[[#This Row],[Vehicle No.]], VehLicense,2,FALSE))</f>
        <v>#N/A</v>
      </c>
      <c r="E3492" s="126"/>
      <c r="F3492" s="185" t="e">
        <f>VLOOKUP(RTATimings[[#This Row],[Route Code]], TrueRouteCodes[], 2, FALSE)</f>
        <v>#N/A</v>
      </c>
      <c r="H3492" s="194" t="str">
        <f>REPLACE(SUBSTITUTE(SUBSTITUTE(SUBSTITUTE(SUBSTITUTE(SUBSTITUTE(TRIM(RTATimings[[#This Row],[Dep Txt]]), ": ",":"), "a.m", "AM",1), "p.m", "PM"),"  AM"," AM"),"  PM", " PM"), 9,100,"")</f>
        <v/>
      </c>
      <c r="I3492" s="195" t="e">
        <f>TIMEVALUE(RTATimings[[#This Row],[Dep Tm Txt]])</f>
        <v>#VALUE!</v>
      </c>
      <c r="N34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93" spans="1:14" x14ac:dyDescent="0.35">
      <c r="A3493" s="113"/>
      <c r="B3493" s="119"/>
      <c r="C3493" s="119"/>
      <c r="D3493" s="185" t="e">
        <f>IF(ISBLANK(RTATimings[[#This Row],[Vehicle No.]]), VLOOKUP(RTATimings[[#This Row],[Rotation Group]], Table9[#All], 4, FALSE), VLOOKUP(RTATimings[[#This Row],[Vehicle No.]], VehLicense,2,FALSE))</f>
        <v>#N/A</v>
      </c>
      <c r="E3493" s="126"/>
      <c r="F3493" s="185" t="e">
        <f>VLOOKUP(RTATimings[[#This Row],[Route Code]], TrueRouteCodes[], 2, FALSE)</f>
        <v>#N/A</v>
      </c>
      <c r="H3493" s="194" t="str">
        <f>REPLACE(SUBSTITUTE(SUBSTITUTE(SUBSTITUTE(SUBSTITUTE(SUBSTITUTE(TRIM(RTATimings[[#This Row],[Dep Txt]]), ": ",":"), "a.m", "AM",1), "p.m", "PM"),"  AM"," AM"),"  PM", " PM"), 9,100,"")</f>
        <v/>
      </c>
      <c r="I3493" s="195" t="e">
        <f>TIMEVALUE(RTATimings[[#This Row],[Dep Tm Txt]])</f>
        <v>#VALUE!</v>
      </c>
      <c r="N34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94" spans="1:14" x14ac:dyDescent="0.35">
      <c r="A3494" s="113"/>
      <c r="B3494" s="119"/>
      <c r="C3494" s="119"/>
      <c r="D3494" s="185" t="e">
        <f>IF(ISBLANK(RTATimings[[#This Row],[Vehicle No.]]), VLOOKUP(RTATimings[[#This Row],[Rotation Group]], Table9[#All], 4, FALSE), VLOOKUP(RTATimings[[#This Row],[Vehicle No.]], VehLicense,2,FALSE))</f>
        <v>#N/A</v>
      </c>
      <c r="E3494" s="126"/>
      <c r="F3494" s="185" t="e">
        <f>VLOOKUP(RTATimings[[#This Row],[Route Code]], TrueRouteCodes[], 2, FALSE)</f>
        <v>#N/A</v>
      </c>
      <c r="H3494" s="194" t="str">
        <f>REPLACE(SUBSTITUTE(SUBSTITUTE(SUBSTITUTE(SUBSTITUTE(SUBSTITUTE(TRIM(RTATimings[[#This Row],[Dep Txt]]), ": ",":"), "a.m", "AM",1), "p.m", "PM"),"  AM"," AM"),"  PM", " PM"), 9,100,"")</f>
        <v/>
      </c>
      <c r="I3494" s="195" t="e">
        <f>TIMEVALUE(RTATimings[[#This Row],[Dep Tm Txt]])</f>
        <v>#VALUE!</v>
      </c>
      <c r="N34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95" spans="1:14" x14ac:dyDescent="0.35">
      <c r="A3495" s="113"/>
      <c r="B3495" s="119"/>
      <c r="C3495" s="119"/>
      <c r="D3495" s="185" t="e">
        <f>IF(ISBLANK(RTATimings[[#This Row],[Vehicle No.]]), VLOOKUP(RTATimings[[#This Row],[Rotation Group]], Table9[#All], 4, FALSE), VLOOKUP(RTATimings[[#This Row],[Vehicle No.]], VehLicense,2,FALSE))</f>
        <v>#N/A</v>
      </c>
      <c r="E3495" s="126"/>
      <c r="F3495" s="185" t="e">
        <f>VLOOKUP(RTATimings[[#This Row],[Route Code]], TrueRouteCodes[], 2, FALSE)</f>
        <v>#N/A</v>
      </c>
      <c r="H3495" s="194" t="str">
        <f>REPLACE(SUBSTITUTE(SUBSTITUTE(SUBSTITUTE(SUBSTITUTE(SUBSTITUTE(TRIM(RTATimings[[#This Row],[Dep Txt]]), ": ",":"), "a.m", "AM",1), "p.m", "PM"),"  AM"," AM"),"  PM", " PM"), 9,100,"")</f>
        <v/>
      </c>
      <c r="I3495" s="195" t="e">
        <f>TIMEVALUE(RTATimings[[#This Row],[Dep Tm Txt]])</f>
        <v>#VALUE!</v>
      </c>
      <c r="N34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96" spans="1:14" x14ac:dyDescent="0.35">
      <c r="A3496" s="113"/>
      <c r="B3496" s="119"/>
      <c r="C3496" s="119"/>
      <c r="D3496" s="185" t="e">
        <f>IF(ISBLANK(RTATimings[[#This Row],[Vehicle No.]]), VLOOKUP(RTATimings[[#This Row],[Rotation Group]], Table9[#All], 4, FALSE), VLOOKUP(RTATimings[[#This Row],[Vehicle No.]], VehLicense,2,FALSE))</f>
        <v>#N/A</v>
      </c>
      <c r="E3496" s="126"/>
      <c r="F3496" s="185" t="e">
        <f>VLOOKUP(RTATimings[[#This Row],[Route Code]], TrueRouteCodes[], 2, FALSE)</f>
        <v>#N/A</v>
      </c>
      <c r="H3496" s="194" t="str">
        <f>REPLACE(SUBSTITUTE(SUBSTITUTE(SUBSTITUTE(SUBSTITUTE(SUBSTITUTE(TRIM(RTATimings[[#This Row],[Dep Txt]]), ": ",":"), "a.m", "AM",1), "p.m", "PM"),"  AM"," AM"),"  PM", " PM"), 9,100,"")</f>
        <v/>
      </c>
      <c r="I3496" s="195" t="e">
        <f>TIMEVALUE(RTATimings[[#This Row],[Dep Tm Txt]])</f>
        <v>#VALUE!</v>
      </c>
      <c r="N34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97" spans="1:14" x14ac:dyDescent="0.35">
      <c r="A3497" s="113"/>
      <c r="B3497" s="119"/>
      <c r="C3497" s="119"/>
      <c r="D3497" s="185" t="e">
        <f>IF(ISBLANK(RTATimings[[#This Row],[Vehicle No.]]), VLOOKUP(RTATimings[[#This Row],[Rotation Group]], Table9[#All], 4, FALSE), VLOOKUP(RTATimings[[#This Row],[Vehicle No.]], VehLicense,2,FALSE))</f>
        <v>#N/A</v>
      </c>
      <c r="E3497" s="126"/>
      <c r="F3497" s="185" t="e">
        <f>VLOOKUP(RTATimings[[#This Row],[Route Code]], TrueRouteCodes[], 2, FALSE)</f>
        <v>#N/A</v>
      </c>
      <c r="H3497" s="194" t="str">
        <f>REPLACE(SUBSTITUTE(SUBSTITUTE(SUBSTITUTE(SUBSTITUTE(SUBSTITUTE(TRIM(RTATimings[[#This Row],[Dep Txt]]), ": ",":"), "a.m", "AM",1), "p.m", "PM"),"  AM"," AM"),"  PM", " PM"), 9,100,"")</f>
        <v/>
      </c>
      <c r="I3497" s="195" t="e">
        <f>TIMEVALUE(RTATimings[[#This Row],[Dep Tm Txt]])</f>
        <v>#VALUE!</v>
      </c>
      <c r="N34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98" spans="1:14" x14ac:dyDescent="0.35">
      <c r="A3498" s="113"/>
      <c r="B3498" s="119"/>
      <c r="C3498" s="119"/>
      <c r="D3498" s="185" t="e">
        <f>IF(ISBLANK(RTATimings[[#This Row],[Vehicle No.]]), VLOOKUP(RTATimings[[#This Row],[Rotation Group]], Table9[#All], 4, FALSE), VLOOKUP(RTATimings[[#This Row],[Vehicle No.]], VehLicense,2,FALSE))</f>
        <v>#N/A</v>
      </c>
      <c r="E3498" s="126"/>
      <c r="F3498" s="185" t="e">
        <f>VLOOKUP(RTATimings[[#This Row],[Route Code]], TrueRouteCodes[], 2, FALSE)</f>
        <v>#N/A</v>
      </c>
      <c r="H3498" s="194" t="str">
        <f>REPLACE(SUBSTITUTE(SUBSTITUTE(SUBSTITUTE(SUBSTITUTE(SUBSTITUTE(TRIM(RTATimings[[#This Row],[Dep Txt]]), ": ",":"), "a.m", "AM",1), "p.m", "PM"),"  AM"," AM"),"  PM", " PM"), 9,100,"")</f>
        <v/>
      </c>
      <c r="I3498" s="195" t="e">
        <f>TIMEVALUE(RTATimings[[#This Row],[Dep Tm Txt]])</f>
        <v>#VALUE!</v>
      </c>
      <c r="N34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499" spans="1:14" x14ac:dyDescent="0.35">
      <c r="A3499" s="113"/>
      <c r="B3499" s="119"/>
      <c r="C3499" s="119"/>
      <c r="D3499" s="185" t="e">
        <f>IF(ISBLANK(RTATimings[[#This Row],[Vehicle No.]]), VLOOKUP(RTATimings[[#This Row],[Rotation Group]], Table9[#All], 4, FALSE), VLOOKUP(RTATimings[[#This Row],[Vehicle No.]], VehLicense,2,FALSE))</f>
        <v>#N/A</v>
      </c>
      <c r="E3499" s="126"/>
      <c r="F3499" s="185" t="e">
        <f>VLOOKUP(RTATimings[[#This Row],[Route Code]], TrueRouteCodes[], 2, FALSE)</f>
        <v>#N/A</v>
      </c>
      <c r="H3499" s="194" t="str">
        <f>REPLACE(SUBSTITUTE(SUBSTITUTE(SUBSTITUTE(SUBSTITUTE(SUBSTITUTE(TRIM(RTATimings[[#This Row],[Dep Txt]]), ": ",":"), "a.m", "AM",1), "p.m", "PM"),"  AM"," AM"),"  PM", " PM"), 9,100,"")</f>
        <v/>
      </c>
      <c r="I3499" s="195" t="e">
        <f>TIMEVALUE(RTATimings[[#This Row],[Dep Tm Txt]])</f>
        <v>#VALUE!</v>
      </c>
      <c r="N34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00" spans="1:14" x14ac:dyDescent="0.35">
      <c r="A3500" s="113"/>
      <c r="B3500" s="119"/>
      <c r="C3500" s="119"/>
      <c r="D3500" s="185" t="e">
        <f>IF(ISBLANK(RTATimings[[#This Row],[Vehicle No.]]), VLOOKUP(RTATimings[[#This Row],[Rotation Group]], Table9[#All], 4, FALSE), VLOOKUP(RTATimings[[#This Row],[Vehicle No.]], VehLicense,2,FALSE))</f>
        <v>#N/A</v>
      </c>
      <c r="E3500" s="126"/>
      <c r="F3500" s="185" t="e">
        <f>VLOOKUP(RTATimings[[#This Row],[Route Code]], TrueRouteCodes[], 2, FALSE)</f>
        <v>#N/A</v>
      </c>
      <c r="H3500" s="194" t="str">
        <f>REPLACE(SUBSTITUTE(SUBSTITUTE(SUBSTITUTE(SUBSTITUTE(SUBSTITUTE(TRIM(RTATimings[[#This Row],[Dep Txt]]), ": ",":"), "a.m", "AM",1), "p.m", "PM"),"  AM"," AM"),"  PM", " PM"), 9,100,"")</f>
        <v/>
      </c>
      <c r="I3500" s="195" t="e">
        <f>TIMEVALUE(RTATimings[[#This Row],[Dep Tm Txt]])</f>
        <v>#VALUE!</v>
      </c>
      <c r="N35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01" spans="1:14" x14ac:dyDescent="0.35">
      <c r="A3501" s="113"/>
      <c r="B3501" s="119"/>
      <c r="C3501" s="119"/>
      <c r="D3501" s="185" t="e">
        <f>IF(ISBLANK(RTATimings[[#This Row],[Vehicle No.]]), VLOOKUP(RTATimings[[#This Row],[Rotation Group]], Table9[#All], 4, FALSE), VLOOKUP(RTATimings[[#This Row],[Vehicle No.]], VehLicense,2,FALSE))</f>
        <v>#N/A</v>
      </c>
      <c r="E3501" s="126"/>
      <c r="F3501" s="185" t="e">
        <f>VLOOKUP(RTATimings[[#This Row],[Route Code]], TrueRouteCodes[], 2, FALSE)</f>
        <v>#N/A</v>
      </c>
      <c r="H3501" s="194" t="str">
        <f>REPLACE(SUBSTITUTE(SUBSTITUTE(SUBSTITUTE(SUBSTITUTE(SUBSTITUTE(TRIM(RTATimings[[#This Row],[Dep Txt]]), ": ",":"), "a.m", "AM",1), "p.m", "PM"),"  AM"," AM"),"  PM", " PM"), 9,100,"")</f>
        <v/>
      </c>
      <c r="I3501" s="195" t="e">
        <f>TIMEVALUE(RTATimings[[#This Row],[Dep Tm Txt]])</f>
        <v>#VALUE!</v>
      </c>
      <c r="N35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02" spans="1:14" x14ac:dyDescent="0.35">
      <c r="A3502" s="113"/>
      <c r="B3502" s="119"/>
      <c r="C3502" s="119"/>
      <c r="D3502" s="185" t="e">
        <f>IF(ISBLANK(RTATimings[[#This Row],[Vehicle No.]]), VLOOKUP(RTATimings[[#This Row],[Rotation Group]], Table9[#All], 4, FALSE), VLOOKUP(RTATimings[[#This Row],[Vehicle No.]], VehLicense,2,FALSE))</f>
        <v>#N/A</v>
      </c>
      <c r="E3502" s="126"/>
      <c r="F3502" s="185" t="e">
        <f>VLOOKUP(RTATimings[[#This Row],[Route Code]], TrueRouteCodes[], 2, FALSE)</f>
        <v>#N/A</v>
      </c>
      <c r="H3502" s="194" t="str">
        <f>REPLACE(SUBSTITUTE(SUBSTITUTE(SUBSTITUTE(SUBSTITUTE(SUBSTITUTE(TRIM(RTATimings[[#This Row],[Dep Txt]]), ": ",":"), "a.m", "AM",1), "p.m", "PM"),"  AM"," AM"),"  PM", " PM"), 9,100,"")</f>
        <v/>
      </c>
      <c r="I3502" s="195" t="e">
        <f>TIMEVALUE(RTATimings[[#This Row],[Dep Tm Txt]])</f>
        <v>#VALUE!</v>
      </c>
      <c r="N35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03" spans="1:14" x14ac:dyDescent="0.35">
      <c r="A3503" s="113"/>
      <c r="B3503" s="119"/>
      <c r="C3503" s="119"/>
      <c r="D3503" s="185" t="e">
        <f>IF(ISBLANK(RTATimings[[#This Row],[Vehicle No.]]), VLOOKUP(RTATimings[[#This Row],[Rotation Group]], Table9[#All], 4, FALSE), VLOOKUP(RTATimings[[#This Row],[Vehicle No.]], VehLicense,2,FALSE))</f>
        <v>#N/A</v>
      </c>
      <c r="E3503" s="126"/>
      <c r="F3503" s="185" t="e">
        <f>VLOOKUP(RTATimings[[#This Row],[Route Code]], TrueRouteCodes[], 2, FALSE)</f>
        <v>#N/A</v>
      </c>
      <c r="H3503" s="194" t="str">
        <f>REPLACE(SUBSTITUTE(SUBSTITUTE(SUBSTITUTE(SUBSTITUTE(SUBSTITUTE(TRIM(RTATimings[[#This Row],[Dep Txt]]), ": ",":"), "a.m", "AM",1), "p.m", "PM"),"  AM"," AM"),"  PM", " PM"), 9,100,"")</f>
        <v/>
      </c>
      <c r="I3503" s="195" t="e">
        <f>TIMEVALUE(RTATimings[[#This Row],[Dep Tm Txt]])</f>
        <v>#VALUE!</v>
      </c>
      <c r="N35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04" spans="1:14" x14ac:dyDescent="0.35">
      <c r="A3504" s="113"/>
      <c r="B3504" s="119"/>
      <c r="C3504" s="119"/>
      <c r="D3504" s="185" t="e">
        <f>IF(ISBLANK(RTATimings[[#This Row],[Vehicle No.]]), VLOOKUP(RTATimings[[#This Row],[Rotation Group]], Table9[#All], 4, FALSE), VLOOKUP(RTATimings[[#This Row],[Vehicle No.]], VehLicense,2,FALSE))</f>
        <v>#N/A</v>
      </c>
      <c r="E3504" s="126"/>
      <c r="F3504" s="185" t="e">
        <f>VLOOKUP(RTATimings[[#This Row],[Route Code]], TrueRouteCodes[], 2, FALSE)</f>
        <v>#N/A</v>
      </c>
      <c r="H3504" s="194" t="str">
        <f>REPLACE(SUBSTITUTE(SUBSTITUTE(SUBSTITUTE(SUBSTITUTE(SUBSTITUTE(TRIM(RTATimings[[#This Row],[Dep Txt]]), ": ",":"), "a.m", "AM",1), "p.m", "PM"),"  AM"," AM"),"  PM", " PM"), 9,100,"")</f>
        <v/>
      </c>
      <c r="I3504" s="195" t="e">
        <f>TIMEVALUE(RTATimings[[#This Row],[Dep Tm Txt]])</f>
        <v>#VALUE!</v>
      </c>
      <c r="N35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05" spans="1:14" x14ac:dyDescent="0.35">
      <c r="A3505" s="113"/>
      <c r="B3505" s="119"/>
      <c r="C3505" s="119"/>
      <c r="D3505" s="185" t="e">
        <f>IF(ISBLANK(RTATimings[[#This Row],[Vehicle No.]]), VLOOKUP(RTATimings[[#This Row],[Rotation Group]], Table9[#All], 4, FALSE), VLOOKUP(RTATimings[[#This Row],[Vehicle No.]], VehLicense,2,FALSE))</f>
        <v>#N/A</v>
      </c>
      <c r="E3505" s="126"/>
      <c r="F3505" s="185" t="e">
        <f>VLOOKUP(RTATimings[[#This Row],[Route Code]], TrueRouteCodes[], 2, FALSE)</f>
        <v>#N/A</v>
      </c>
      <c r="H3505" s="194" t="str">
        <f>REPLACE(SUBSTITUTE(SUBSTITUTE(SUBSTITUTE(SUBSTITUTE(SUBSTITUTE(TRIM(RTATimings[[#This Row],[Dep Txt]]), ": ",":"), "a.m", "AM",1), "p.m", "PM"),"  AM"," AM"),"  PM", " PM"), 9,100,"")</f>
        <v/>
      </c>
      <c r="I3505" s="195" t="e">
        <f>TIMEVALUE(RTATimings[[#This Row],[Dep Tm Txt]])</f>
        <v>#VALUE!</v>
      </c>
      <c r="N35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06" spans="1:14" x14ac:dyDescent="0.35">
      <c r="A3506" s="113"/>
      <c r="B3506" s="119"/>
      <c r="C3506" s="119"/>
      <c r="D3506" s="185" t="e">
        <f>IF(ISBLANK(RTATimings[[#This Row],[Vehicle No.]]), VLOOKUP(RTATimings[[#This Row],[Rotation Group]], Table9[#All], 4, FALSE), VLOOKUP(RTATimings[[#This Row],[Vehicle No.]], VehLicense,2,FALSE))</f>
        <v>#N/A</v>
      </c>
      <c r="E3506" s="126"/>
      <c r="F3506" s="185" t="e">
        <f>VLOOKUP(RTATimings[[#This Row],[Route Code]], TrueRouteCodes[], 2, FALSE)</f>
        <v>#N/A</v>
      </c>
      <c r="H3506" s="194" t="str">
        <f>REPLACE(SUBSTITUTE(SUBSTITUTE(SUBSTITUTE(SUBSTITUTE(SUBSTITUTE(TRIM(RTATimings[[#This Row],[Dep Txt]]), ": ",":"), "a.m", "AM",1), "p.m", "PM"),"  AM"," AM"),"  PM", " PM"), 9,100,"")</f>
        <v/>
      </c>
      <c r="I3506" s="195" t="e">
        <f>TIMEVALUE(RTATimings[[#This Row],[Dep Tm Txt]])</f>
        <v>#VALUE!</v>
      </c>
      <c r="N35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07" spans="1:14" x14ac:dyDescent="0.35">
      <c r="A3507" s="113"/>
      <c r="B3507" s="119"/>
      <c r="C3507" s="119"/>
      <c r="D3507" s="185" t="e">
        <f>IF(ISBLANK(RTATimings[[#This Row],[Vehicle No.]]), VLOOKUP(RTATimings[[#This Row],[Rotation Group]], Table9[#All], 4, FALSE), VLOOKUP(RTATimings[[#This Row],[Vehicle No.]], VehLicense,2,FALSE))</f>
        <v>#N/A</v>
      </c>
      <c r="E3507" s="126"/>
      <c r="F3507" s="185" t="e">
        <f>VLOOKUP(RTATimings[[#This Row],[Route Code]], TrueRouteCodes[], 2, FALSE)</f>
        <v>#N/A</v>
      </c>
      <c r="H3507" s="194" t="str">
        <f>REPLACE(SUBSTITUTE(SUBSTITUTE(SUBSTITUTE(SUBSTITUTE(SUBSTITUTE(TRIM(RTATimings[[#This Row],[Dep Txt]]), ": ",":"), "a.m", "AM",1), "p.m", "PM"),"  AM"," AM"),"  PM", " PM"), 9,100,"")</f>
        <v/>
      </c>
      <c r="I3507" s="195" t="e">
        <f>TIMEVALUE(RTATimings[[#This Row],[Dep Tm Txt]])</f>
        <v>#VALUE!</v>
      </c>
      <c r="N35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08" spans="1:14" x14ac:dyDescent="0.35">
      <c r="A3508" s="113"/>
      <c r="B3508" s="119"/>
      <c r="C3508" s="119"/>
      <c r="D3508" s="185" t="e">
        <f>IF(ISBLANK(RTATimings[[#This Row],[Vehicle No.]]), VLOOKUP(RTATimings[[#This Row],[Rotation Group]], Table9[#All], 4, FALSE), VLOOKUP(RTATimings[[#This Row],[Vehicle No.]], VehLicense,2,FALSE))</f>
        <v>#N/A</v>
      </c>
      <c r="E3508" s="126"/>
      <c r="F3508" s="185" t="e">
        <f>VLOOKUP(RTATimings[[#This Row],[Route Code]], TrueRouteCodes[], 2, FALSE)</f>
        <v>#N/A</v>
      </c>
      <c r="H3508" s="194" t="str">
        <f>REPLACE(SUBSTITUTE(SUBSTITUTE(SUBSTITUTE(SUBSTITUTE(SUBSTITUTE(TRIM(RTATimings[[#This Row],[Dep Txt]]), ": ",":"), "a.m", "AM",1), "p.m", "PM"),"  AM"," AM"),"  PM", " PM"), 9,100,"")</f>
        <v/>
      </c>
      <c r="I3508" s="195" t="e">
        <f>TIMEVALUE(RTATimings[[#This Row],[Dep Tm Txt]])</f>
        <v>#VALUE!</v>
      </c>
      <c r="N35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09" spans="1:14" x14ac:dyDescent="0.35">
      <c r="A3509" s="113"/>
      <c r="B3509" s="119"/>
      <c r="C3509" s="119"/>
      <c r="D3509" s="185" t="e">
        <f>IF(ISBLANK(RTATimings[[#This Row],[Vehicle No.]]), VLOOKUP(RTATimings[[#This Row],[Rotation Group]], Table9[#All], 4, FALSE), VLOOKUP(RTATimings[[#This Row],[Vehicle No.]], VehLicense,2,FALSE))</f>
        <v>#N/A</v>
      </c>
      <c r="E3509" s="126"/>
      <c r="F3509" s="185" t="e">
        <f>VLOOKUP(RTATimings[[#This Row],[Route Code]], TrueRouteCodes[], 2, FALSE)</f>
        <v>#N/A</v>
      </c>
      <c r="H3509" s="194" t="str">
        <f>REPLACE(SUBSTITUTE(SUBSTITUTE(SUBSTITUTE(SUBSTITUTE(SUBSTITUTE(TRIM(RTATimings[[#This Row],[Dep Txt]]), ": ",":"), "a.m", "AM",1), "p.m", "PM"),"  AM"," AM"),"  PM", " PM"), 9,100,"")</f>
        <v/>
      </c>
      <c r="I3509" s="195" t="e">
        <f>TIMEVALUE(RTATimings[[#This Row],[Dep Tm Txt]])</f>
        <v>#VALUE!</v>
      </c>
      <c r="N35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10" spans="1:14" x14ac:dyDescent="0.35">
      <c r="A3510" s="113"/>
      <c r="B3510" s="119"/>
      <c r="C3510" s="119"/>
      <c r="D3510" s="185" t="e">
        <f>IF(ISBLANK(RTATimings[[#This Row],[Vehicle No.]]), VLOOKUP(RTATimings[[#This Row],[Rotation Group]], Table9[#All], 4, FALSE), VLOOKUP(RTATimings[[#This Row],[Vehicle No.]], VehLicense,2,FALSE))</f>
        <v>#N/A</v>
      </c>
      <c r="E3510" s="126"/>
      <c r="F3510" s="185" t="e">
        <f>VLOOKUP(RTATimings[[#This Row],[Route Code]], TrueRouteCodes[], 2, FALSE)</f>
        <v>#N/A</v>
      </c>
      <c r="H3510" s="194" t="str">
        <f>REPLACE(SUBSTITUTE(SUBSTITUTE(SUBSTITUTE(SUBSTITUTE(SUBSTITUTE(TRIM(RTATimings[[#This Row],[Dep Txt]]), ": ",":"), "a.m", "AM",1), "p.m", "PM"),"  AM"," AM"),"  PM", " PM"), 9,100,"")</f>
        <v/>
      </c>
      <c r="I3510" s="195" t="e">
        <f>TIMEVALUE(RTATimings[[#This Row],[Dep Tm Txt]])</f>
        <v>#VALUE!</v>
      </c>
      <c r="N35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11" spans="1:14" x14ac:dyDescent="0.35">
      <c r="A3511" s="113"/>
      <c r="B3511" s="119"/>
      <c r="C3511" s="119"/>
      <c r="D3511" s="185" t="e">
        <f>IF(ISBLANK(RTATimings[[#This Row],[Vehicle No.]]), VLOOKUP(RTATimings[[#This Row],[Rotation Group]], Table9[#All], 4, FALSE), VLOOKUP(RTATimings[[#This Row],[Vehicle No.]], VehLicense,2,FALSE))</f>
        <v>#N/A</v>
      </c>
      <c r="E3511" s="126"/>
      <c r="F3511" s="185" t="e">
        <f>VLOOKUP(RTATimings[[#This Row],[Route Code]], TrueRouteCodes[], 2, FALSE)</f>
        <v>#N/A</v>
      </c>
      <c r="H3511" s="194" t="str">
        <f>REPLACE(SUBSTITUTE(SUBSTITUTE(SUBSTITUTE(SUBSTITUTE(SUBSTITUTE(TRIM(RTATimings[[#This Row],[Dep Txt]]), ": ",":"), "a.m", "AM",1), "p.m", "PM"),"  AM"," AM"),"  PM", " PM"), 9,100,"")</f>
        <v/>
      </c>
      <c r="I3511" s="195" t="e">
        <f>TIMEVALUE(RTATimings[[#This Row],[Dep Tm Txt]])</f>
        <v>#VALUE!</v>
      </c>
      <c r="N35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12" spans="1:14" x14ac:dyDescent="0.35">
      <c r="A3512" s="113"/>
      <c r="B3512" s="119"/>
      <c r="C3512" s="119"/>
      <c r="D3512" s="185" t="e">
        <f>IF(ISBLANK(RTATimings[[#This Row],[Vehicle No.]]), VLOOKUP(RTATimings[[#This Row],[Rotation Group]], Table9[#All], 4, FALSE), VLOOKUP(RTATimings[[#This Row],[Vehicle No.]], VehLicense,2,FALSE))</f>
        <v>#N/A</v>
      </c>
      <c r="E3512" s="126"/>
      <c r="F3512" s="185" t="e">
        <f>VLOOKUP(RTATimings[[#This Row],[Route Code]], TrueRouteCodes[], 2, FALSE)</f>
        <v>#N/A</v>
      </c>
      <c r="H3512" s="194" t="str">
        <f>REPLACE(SUBSTITUTE(SUBSTITUTE(SUBSTITUTE(SUBSTITUTE(SUBSTITUTE(TRIM(RTATimings[[#This Row],[Dep Txt]]), ": ",":"), "a.m", "AM",1), "p.m", "PM"),"  AM"," AM"),"  PM", " PM"), 9,100,"")</f>
        <v/>
      </c>
      <c r="I3512" s="195" t="e">
        <f>TIMEVALUE(RTATimings[[#This Row],[Dep Tm Txt]])</f>
        <v>#VALUE!</v>
      </c>
      <c r="N35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13" spans="1:14" x14ac:dyDescent="0.35">
      <c r="A3513" s="113"/>
      <c r="B3513" s="119"/>
      <c r="C3513" s="119"/>
      <c r="D3513" s="185" t="e">
        <f>IF(ISBLANK(RTATimings[[#This Row],[Vehicle No.]]), VLOOKUP(RTATimings[[#This Row],[Rotation Group]], Table9[#All], 4, FALSE), VLOOKUP(RTATimings[[#This Row],[Vehicle No.]], VehLicense,2,FALSE))</f>
        <v>#N/A</v>
      </c>
      <c r="E3513" s="126"/>
      <c r="F3513" s="185" t="e">
        <f>VLOOKUP(RTATimings[[#This Row],[Route Code]], TrueRouteCodes[], 2, FALSE)</f>
        <v>#N/A</v>
      </c>
      <c r="H3513" s="194" t="str">
        <f>REPLACE(SUBSTITUTE(SUBSTITUTE(SUBSTITUTE(SUBSTITUTE(SUBSTITUTE(TRIM(RTATimings[[#This Row],[Dep Txt]]), ": ",":"), "a.m", "AM",1), "p.m", "PM"),"  AM"," AM"),"  PM", " PM"), 9,100,"")</f>
        <v/>
      </c>
      <c r="I3513" s="195" t="e">
        <f>TIMEVALUE(RTATimings[[#This Row],[Dep Tm Txt]])</f>
        <v>#VALUE!</v>
      </c>
      <c r="N35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14" spans="1:14" x14ac:dyDescent="0.35">
      <c r="A3514" s="113"/>
      <c r="B3514" s="119"/>
      <c r="C3514" s="119"/>
      <c r="D3514" s="185" t="e">
        <f>IF(ISBLANK(RTATimings[[#This Row],[Vehicle No.]]), VLOOKUP(RTATimings[[#This Row],[Rotation Group]], Table9[#All], 4, FALSE), VLOOKUP(RTATimings[[#This Row],[Vehicle No.]], VehLicense,2,FALSE))</f>
        <v>#N/A</v>
      </c>
      <c r="E3514" s="126"/>
      <c r="F3514" s="185" t="e">
        <f>VLOOKUP(RTATimings[[#This Row],[Route Code]], TrueRouteCodes[], 2, FALSE)</f>
        <v>#N/A</v>
      </c>
      <c r="H3514" s="194" t="str">
        <f>REPLACE(SUBSTITUTE(SUBSTITUTE(SUBSTITUTE(SUBSTITUTE(SUBSTITUTE(TRIM(RTATimings[[#This Row],[Dep Txt]]), ": ",":"), "a.m", "AM",1), "p.m", "PM"),"  AM"," AM"),"  PM", " PM"), 9,100,"")</f>
        <v/>
      </c>
      <c r="I3514" s="195" t="e">
        <f>TIMEVALUE(RTATimings[[#This Row],[Dep Tm Txt]])</f>
        <v>#VALUE!</v>
      </c>
      <c r="N35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15" spans="1:14" x14ac:dyDescent="0.35">
      <c r="A3515" s="113"/>
      <c r="B3515" s="119"/>
      <c r="C3515" s="119"/>
      <c r="D3515" s="185" t="e">
        <f>IF(ISBLANK(RTATimings[[#This Row],[Vehicle No.]]), VLOOKUP(RTATimings[[#This Row],[Rotation Group]], Table9[#All], 4, FALSE), VLOOKUP(RTATimings[[#This Row],[Vehicle No.]], VehLicense,2,FALSE))</f>
        <v>#N/A</v>
      </c>
      <c r="E3515" s="126"/>
      <c r="F3515" s="185" t="e">
        <f>VLOOKUP(RTATimings[[#This Row],[Route Code]], TrueRouteCodes[], 2, FALSE)</f>
        <v>#N/A</v>
      </c>
      <c r="H3515" s="194" t="str">
        <f>REPLACE(SUBSTITUTE(SUBSTITUTE(SUBSTITUTE(SUBSTITUTE(SUBSTITUTE(TRIM(RTATimings[[#This Row],[Dep Txt]]), ": ",":"), "a.m", "AM",1), "p.m", "PM"),"  AM"," AM"),"  PM", " PM"), 9,100,"")</f>
        <v/>
      </c>
      <c r="I3515" s="195" t="e">
        <f>TIMEVALUE(RTATimings[[#This Row],[Dep Tm Txt]])</f>
        <v>#VALUE!</v>
      </c>
      <c r="N35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16" spans="1:14" x14ac:dyDescent="0.35">
      <c r="A3516" s="113"/>
      <c r="B3516" s="119"/>
      <c r="C3516" s="119"/>
      <c r="D3516" s="185" t="e">
        <f>IF(ISBLANK(RTATimings[[#This Row],[Vehicle No.]]), VLOOKUP(RTATimings[[#This Row],[Rotation Group]], Table9[#All], 4, FALSE), VLOOKUP(RTATimings[[#This Row],[Vehicle No.]], VehLicense,2,FALSE))</f>
        <v>#N/A</v>
      </c>
      <c r="E3516" s="126"/>
      <c r="F3516" s="185" t="e">
        <f>VLOOKUP(RTATimings[[#This Row],[Route Code]], TrueRouteCodes[], 2, FALSE)</f>
        <v>#N/A</v>
      </c>
      <c r="H3516" s="194" t="str">
        <f>REPLACE(SUBSTITUTE(SUBSTITUTE(SUBSTITUTE(SUBSTITUTE(SUBSTITUTE(TRIM(RTATimings[[#This Row],[Dep Txt]]), ": ",":"), "a.m", "AM",1), "p.m", "PM"),"  AM"," AM"),"  PM", " PM"), 9,100,"")</f>
        <v/>
      </c>
      <c r="I3516" s="195" t="e">
        <f>TIMEVALUE(RTATimings[[#This Row],[Dep Tm Txt]])</f>
        <v>#VALUE!</v>
      </c>
      <c r="N35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17" spans="1:14" x14ac:dyDescent="0.35">
      <c r="A3517" s="113"/>
      <c r="B3517" s="119"/>
      <c r="C3517" s="119"/>
      <c r="D3517" s="185" t="e">
        <f>IF(ISBLANK(RTATimings[[#This Row],[Vehicle No.]]), VLOOKUP(RTATimings[[#This Row],[Rotation Group]], Table9[#All], 4, FALSE), VLOOKUP(RTATimings[[#This Row],[Vehicle No.]], VehLicense,2,FALSE))</f>
        <v>#N/A</v>
      </c>
      <c r="E3517" s="126"/>
      <c r="F3517" s="185" t="e">
        <f>VLOOKUP(RTATimings[[#This Row],[Route Code]], TrueRouteCodes[], 2, FALSE)</f>
        <v>#N/A</v>
      </c>
      <c r="H3517" s="194" t="str">
        <f>REPLACE(SUBSTITUTE(SUBSTITUTE(SUBSTITUTE(SUBSTITUTE(SUBSTITUTE(TRIM(RTATimings[[#This Row],[Dep Txt]]), ": ",":"), "a.m", "AM",1), "p.m", "PM"),"  AM"," AM"),"  PM", " PM"), 9,100,"")</f>
        <v/>
      </c>
      <c r="I3517" s="195" t="e">
        <f>TIMEVALUE(RTATimings[[#This Row],[Dep Tm Txt]])</f>
        <v>#VALUE!</v>
      </c>
      <c r="N35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18" spans="1:14" x14ac:dyDescent="0.35">
      <c r="A3518" s="113"/>
      <c r="B3518" s="119"/>
      <c r="C3518" s="119"/>
      <c r="D3518" s="185" t="e">
        <f>IF(ISBLANK(RTATimings[[#This Row],[Vehicle No.]]), VLOOKUP(RTATimings[[#This Row],[Rotation Group]], Table9[#All], 4, FALSE), VLOOKUP(RTATimings[[#This Row],[Vehicle No.]], VehLicense,2,FALSE))</f>
        <v>#N/A</v>
      </c>
      <c r="E3518" s="126"/>
      <c r="F3518" s="185" t="e">
        <f>VLOOKUP(RTATimings[[#This Row],[Route Code]], TrueRouteCodes[], 2, FALSE)</f>
        <v>#N/A</v>
      </c>
      <c r="H3518" s="194" t="str">
        <f>REPLACE(SUBSTITUTE(SUBSTITUTE(SUBSTITUTE(SUBSTITUTE(SUBSTITUTE(TRIM(RTATimings[[#This Row],[Dep Txt]]), ": ",":"), "a.m", "AM",1), "p.m", "PM"),"  AM"," AM"),"  PM", " PM"), 9,100,"")</f>
        <v/>
      </c>
      <c r="I3518" s="195" t="e">
        <f>TIMEVALUE(RTATimings[[#This Row],[Dep Tm Txt]])</f>
        <v>#VALUE!</v>
      </c>
      <c r="N35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19" spans="1:14" x14ac:dyDescent="0.35">
      <c r="A3519" s="113"/>
      <c r="B3519" s="119"/>
      <c r="C3519" s="119"/>
      <c r="D3519" s="185" t="e">
        <f>IF(ISBLANK(RTATimings[[#This Row],[Vehicle No.]]), VLOOKUP(RTATimings[[#This Row],[Rotation Group]], Table9[#All], 4, FALSE), VLOOKUP(RTATimings[[#This Row],[Vehicle No.]], VehLicense,2,FALSE))</f>
        <v>#N/A</v>
      </c>
      <c r="E3519" s="126"/>
      <c r="F3519" s="185" t="e">
        <f>VLOOKUP(RTATimings[[#This Row],[Route Code]], TrueRouteCodes[], 2, FALSE)</f>
        <v>#N/A</v>
      </c>
      <c r="H3519" s="194" t="str">
        <f>REPLACE(SUBSTITUTE(SUBSTITUTE(SUBSTITUTE(SUBSTITUTE(SUBSTITUTE(TRIM(RTATimings[[#This Row],[Dep Txt]]), ": ",":"), "a.m", "AM",1), "p.m", "PM"),"  AM"," AM"),"  PM", " PM"), 9,100,"")</f>
        <v/>
      </c>
      <c r="I3519" s="195" t="e">
        <f>TIMEVALUE(RTATimings[[#This Row],[Dep Tm Txt]])</f>
        <v>#VALUE!</v>
      </c>
      <c r="N35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20" spans="1:14" x14ac:dyDescent="0.35">
      <c r="A3520" s="113"/>
      <c r="B3520" s="119"/>
      <c r="C3520" s="119"/>
      <c r="D3520" s="185" t="e">
        <f>IF(ISBLANK(RTATimings[[#This Row],[Vehicle No.]]), VLOOKUP(RTATimings[[#This Row],[Rotation Group]], Table9[#All], 4, FALSE), VLOOKUP(RTATimings[[#This Row],[Vehicle No.]], VehLicense,2,FALSE))</f>
        <v>#N/A</v>
      </c>
      <c r="E3520" s="126"/>
      <c r="F3520" s="185" t="e">
        <f>VLOOKUP(RTATimings[[#This Row],[Route Code]], TrueRouteCodes[], 2, FALSE)</f>
        <v>#N/A</v>
      </c>
      <c r="H3520" s="194" t="str">
        <f>REPLACE(SUBSTITUTE(SUBSTITUTE(SUBSTITUTE(SUBSTITUTE(SUBSTITUTE(TRIM(RTATimings[[#This Row],[Dep Txt]]), ": ",":"), "a.m", "AM",1), "p.m", "PM"),"  AM"," AM"),"  PM", " PM"), 9,100,"")</f>
        <v/>
      </c>
      <c r="I3520" s="195" t="e">
        <f>TIMEVALUE(RTATimings[[#This Row],[Dep Tm Txt]])</f>
        <v>#VALUE!</v>
      </c>
      <c r="N35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21" spans="1:14" x14ac:dyDescent="0.35">
      <c r="A3521" s="113"/>
      <c r="B3521" s="119"/>
      <c r="C3521" s="119"/>
      <c r="D3521" s="185" t="e">
        <f>IF(ISBLANK(RTATimings[[#This Row],[Vehicle No.]]), VLOOKUP(RTATimings[[#This Row],[Rotation Group]], Table9[#All], 4, FALSE), VLOOKUP(RTATimings[[#This Row],[Vehicle No.]], VehLicense,2,FALSE))</f>
        <v>#N/A</v>
      </c>
      <c r="E3521" s="126"/>
      <c r="F3521" s="185" t="e">
        <f>VLOOKUP(RTATimings[[#This Row],[Route Code]], TrueRouteCodes[], 2, FALSE)</f>
        <v>#N/A</v>
      </c>
      <c r="H3521" s="194" t="str">
        <f>REPLACE(SUBSTITUTE(SUBSTITUTE(SUBSTITUTE(SUBSTITUTE(SUBSTITUTE(TRIM(RTATimings[[#This Row],[Dep Txt]]), ": ",":"), "a.m", "AM",1), "p.m", "PM"),"  AM"," AM"),"  PM", " PM"), 9,100,"")</f>
        <v/>
      </c>
      <c r="I3521" s="195" t="e">
        <f>TIMEVALUE(RTATimings[[#This Row],[Dep Tm Txt]])</f>
        <v>#VALUE!</v>
      </c>
      <c r="N35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22" spans="1:14" x14ac:dyDescent="0.35">
      <c r="A3522" s="113"/>
      <c r="B3522" s="119"/>
      <c r="C3522" s="119"/>
      <c r="D3522" s="185" t="e">
        <f>IF(ISBLANK(RTATimings[[#This Row],[Vehicle No.]]), VLOOKUP(RTATimings[[#This Row],[Rotation Group]], Table9[#All], 4, FALSE), VLOOKUP(RTATimings[[#This Row],[Vehicle No.]], VehLicense,2,FALSE))</f>
        <v>#N/A</v>
      </c>
      <c r="E3522" s="126"/>
      <c r="F3522" s="185" t="e">
        <f>VLOOKUP(RTATimings[[#This Row],[Route Code]], TrueRouteCodes[], 2, FALSE)</f>
        <v>#N/A</v>
      </c>
      <c r="H3522" s="194" t="str">
        <f>REPLACE(SUBSTITUTE(SUBSTITUTE(SUBSTITUTE(SUBSTITUTE(SUBSTITUTE(TRIM(RTATimings[[#This Row],[Dep Txt]]), ": ",":"), "a.m", "AM",1), "p.m", "PM"),"  AM"," AM"),"  PM", " PM"), 9,100,"")</f>
        <v/>
      </c>
      <c r="I3522" s="195" t="e">
        <f>TIMEVALUE(RTATimings[[#This Row],[Dep Tm Txt]])</f>
        <v>#VALUE!</v>
      </c>
      <c r="N35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23" spans="1:14" x14ac:dyDescent="0.35">
      <c r="A3523" s="113"/>
      <c r="B3523" s="119"/>
      <c r="C3523" s="119"/>
      <c r="D3523" s="185" t="e">
        <f>IF(ISBLANK(RTATimings[[#This Row],[Vehicle No.]]), VLOOKUP(RTATimings[[#This Row],[Rotation Group]], Table9[#All], 4, FALSE), VLOOKUP(RTATimings[[#This Row],[Vehicle No.]], VehLicense,2,FALSE))</f>
        <v>#N/A</v>
      </c>
      <c r="E3523" s="126"/>
      <c r="F3523" s="185" t="e">
        <f>VLOOKUP(RTATimings[[#This Row],[Route Code]], TrueRouteCodes[], 2, FALSE)</f>
        <v>#N/A</v>
      </c>
      <c r="H3523" s="194" t="str">
        <f>REPLACE(SUBSTITUTE(SUBSTITUTE(SUBSTITUTE(SUBSTITUTE(SUBSTITUTE(TRIM(RTATimings[[#This Row],[Dep Txt]]), ": ",":"), "a.m", "AM",1), "p.m", "PM"),"  AM"," AM"),"  PM", " PM"), 9,100,"")</f>
        <v/>
      </c>
      <c r="I3523" s="195" t="e">
        <f>TIMEVALUE(RTATimings[[#This Row],[Dep Tm Txt]])</f>
        <v>#VALUE!</v>
      </c>
      <c r="N35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24" spans="1:14" x14ac:dyDescent="0.35">
      <c r="A3524" s="113"/>
      <c r="B3524" s="119"/>
      <c r="C3524" s="119"/>
      <c r="D3524" s="185" t="e">
        <f>IF(ISBLANK(RTATimings[[#This Row],[Vehicle No.]]), VLOOKUP(RTATimings[[#This Row],[Rotation Group]], Table9[#All], 4, FALSE), VLOOKUP(RTATimings[[#This Row],[Vehicle No.]], VehLicense,2,FALSE))</f>
        <v>#N/A</v>
      </c>
      <c r="E3524" s="126"/>
      <c r="F3524" s="185" t="e">
        <f>VLOOKUP(RTATimings[[#This Row],[Route Code]], TrueRouteCodes[], 2, FALSE)</f>
        <v>#N/A</v>
      </c>
      <c r="H3524" s="194" t="str">
        <f>REPLACE(SUBSTITUTE(SUBSTITUTE(SUBSTITUTE(SUBSTITUTE(SUBSTITUTE(TRIM(RTATimings[[#This Row],[Dep Txt]]), ": ",":"), "a.m", "AM",1), "p.m", "PM"),"  AM"," AM"),"  PM", " PM"), 9,100,"")</f>
        <v/>
      </c>
      <c r="I3524" s="195" t="e">
        <f>TIMEVALUE(RTATimings[[#This Row],[Dep Tm Txt]])</f>
        <v>#VALUE!</v>
      </c>
      <c r="N35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25" spans="1:14" x14ac:dyDescent="0.35">
      <c r="A3525" s="113"/>
      <c r="B3525" s="119"/>
      <c r="C3525" s="119"/>
      <c r="D3525" s="185" t="e">
        <f>IF(ISBLANK(RTATimings[[#This Row],[Vehicle No.]]), VLOOKUP(RTATimings[[#This Row],[Rotation Group]], Table9[#All], 4, FALSE), VLOOKUP(RTATimings[[#This Row],[Vehicle No.]], VehLicense,2,FALSE))</f>
        <v>#N/A</v>
      </c>
      <c r="E3525" s="126"/>
      <c r="F3525" s="185" t="e">
        <f>VLOOKUP(RTATimings[[#This Row],[Route Code]], TrueRouteCodes[], 2, FALSE)</f>
        <v>#N/A</v>
      </c>
      <c r="H3525" s="194" t="str">
        <f>REPLACE(SUBSTITUTE(SUBSTITUTE(SUBSTITUTE(SUBSTITUTE(SUBSTITUTE(TRIM(RTATimings[[#This Row],[Dep Txt]]), ": ",":"), "a.m", "AM",1), "p.m", "PM"),"  AM"," AM"),"  PM", " PM"), 9,100,"")</f>
        <v/>
      </c>
      <c r="I3525" s="195" t="e">
        <f>TIMEVALUE(RTATimings[[#This Row],[Dep Tm Txt]])</f>
        <v>#VALUE!</v>
      </c>
      <c r="N35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26" spans="1:14" x14ac:dyDescent="0.35">
      <c r="A3526" s="113"/>
      <c r="B3526" s="119"/>
      <c r="C3526" s="119"/>
      <c r="D3526" s="185" t="e">
        <f>IF(ISBLANK(RTATimings[[#This Row],[Vehicle No.]]), VLOOKUP(RTATimings[[#This Row],[Rotation Group]], Table9[#All], 4, FALSE), VLOOKUP(RTATimings[[#This Row],[Vehicle No.]], VehLicense,2,FALSE))</f>
        <v>#N/A</v>
      </c>
      <c r="E3526" s="126"/>
      <c r="F3526" s="185" t="e">
        <f>VLOOKUP(RTATimings[[#This Row],[Route Code]], TrueRouteCodes[], 2, FALSE)</f>
        <v>#N/A</v>
      </c>
      <c r="H3526" s="194" t="str">
        <f>REPLACE(SUBSTITUTE(SUBSTITUTE(SUBSTITUTE(SUBSTITUTE(SUBSTITUTE(TRIM(RTATimings[[#This Row],[Dep Txt]]), ": ",":"), "a.m", "AM",1), "p.m", "PM"),"  AM"," AM"),"  PM", " PM"), 9,100,"")</f>
        <v/>
      </c>
      <c r="I3526" s="195" t="e">
        <f>TIMEVALUE(RTATimings[[#This Row],[Dep Tm Txt]])</f>
        <v>#VALUE!</v>
      </c>
      <c r="N35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27" spans="1:14" x14ac:dyDescent="0.35">
      <c r="A3527" s="113"/>
      <c r="B3527" s="119"/>
      <c r="C3527" s="119"/>
      <c r="D3527" s="185" t="e">
        <f>IF(ISBLANK(RTATimings[[#This Row],[Vehicle No.]]), VLOOKUP(RTATimings[[#This Row],[Rotation Group]], Table9[#All], 4, FALSE), VLOOKUP(RTATimings[[#This Row],[Vehicle No.]], VehLicense,2,FALSE))</f>
        <v>#N/A</v>
      </c>
      <c r="E3527" s="126"/>
      <c r="F3527" s="185" t="e">
        <f>VLOOKUP(RTATimings[[#This Row],[Route Code]], TrueRouteCodes[], 2, FALSE)</f>
        <v>#N/A</v>
      </c>
      <c r="H3527" s="194" t="str">
        <f>REPLACE(SUBSTITUTE(SUBSTITUTE(SUBSTITUTE(SUBSTITUTE(SUBSTITUTE(TRIM(RTATimings[[#This Row],[Dep Txt]]), ": ",":"), "a.m", "AM",1), "p.m", "PM"),"  AM"," AM"),"  PM", " PM"), 9,100,"")</f>
        <v/>
      </c>
      <c r="I3527" s="195" t="e">
        <f>TIMEVALUE(RTATimings[[#This Row],[Dep Tm Txt]])</f>
        <v>#VALUE!</v>
      </c>
      <c r="N35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28" spans="1:14" x14ac:dyDescent="0.35">
      <c r="A3528" s="113"/>
      <c r="B3528" s="119"/>
      <c r="C3528" s="119"/>
      <c r="D3528" s="185" t="e">
        <f>IF(ISBLANK(RTATimings[[#This Row],[Vehicle No.]]), VLOOKUP(RTATimings[[#This Row],[Rotation Group]], Table9[#All], 4, FALSE), VLOOKUP(RTATimings[[#This Row],[Vehicle No.]], VehLicense,2,FALSE))</f>
        <v>#N/A</v>
      </c>
      <c r="E3528" s="126"/>
      <c r="F3528" s="185" t="e">
        <f>VLOOKUP(RTATimings[[#This Row],[Route Code]], TrueRouteCodes[], 2, FALSE)</f>
        <v>#N/A</v>
      </c>
      <c r="H3528" s="194" t="str">
        <f>REPLACE(SUBSTITUTE(SUBSTITUTE(SUBSTITUTE(SUBSTITUTE(SUBSTITUTE(TRIM(RTATimings[[#This Row],[Dep Txt]]), ": ",":"), "a.m", "AM",1), "p.m", "PM"),"  AM"," AM"),"  PM", " PM"), 9,100,"")</f>
        <v/>
      </c>
      <c r="I3528" s="195" t="e">
        <f>TIMEVALUE(RTATimings[[#This Row],[Dep Tm Txt]])</f>
        <v>#VALUE!</v>
      </c>
      <c r="N35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29" spans="1:14" x14ac:dyDescent="0.35">
      <c r="A3529" s="113"/>
      <c r="B3529" s="119"/>
      <c r="C3529" s="119"/>
      <c r="D3529" s="185" t="e">
        <f>IF(ISBLANK(RTATimings[[#This Row],[Vehicle No.]]), VLOOKUP(RTATimings[[#This Row],[Rotation Group]], Table9[#All], 4, FALSE), VLOOKUP(RTATimings[[#This Row],[Vehicle No.]], VehLicense,2,FALSE))</f>
        <v>#N/A</v>
      </c>
      <c r="E3529" s="126"/>
      <c r="F3529" s="185" t="e">
        <f>VLOOKUP(RTATimings[[#This Row],[Route Code]], TrueRouteCodes[], 2, FALSE)</f>
        <v>#N/A</v>
      </c>
      <c r="H3529" s="194" t="str">
        <f>REPLACE(SUBSTITUTE(SUBSTITUTE(SUBSTITUTE(SUBSTITUTE(SUBSTITUTE(TRIM(RTATimings[[#This Row],[Dep Txt]]), ": ",":"), "a.m", "AM",1), "p.m", "PM"),"  AM"," AM"),"  PM", " PM"), 9,100,"")</f>
        <v/>
      </c>
      <c r="I3529" s="195" t="e">
        <f>TIMEVALUE(RTATimings[[#This Row],[Dep Tm Txt]])</f>
        <v>#VALUE!</v>
      </c>
      <c r="N35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30" spans="1:14" x14ac:dyDescent="0.35">
      <c r="A3530" s="113"/>
      <c r="B3530" s="119"/>
      <c r="C3530" s="119"/>
      <c r="D3530" s="185" t="e">
        <f>IF(ISBLANK(RTATimings[[#This Row],[Vehicle No.]]), VLOOKUP(RTATimings[[#This Row],[Rotation Group]], Table9[#All], 4, FALSE), VLOOKUP(RTATimings[[#This Row],[Vehicle No.]], VehLicense,2,FALSE))</f>
        <v>#N/A</v>
      </c>
      <c r="E3530" s="126"/>
      <c r="F3530" s="185" t="e">
        <f>VLOOKUP(RTATimings[[#This Row],[Route Code]], TrueRouteCodes[], 2, FALSE)</f>
        <v>#N/A</v>
      </c>
      <c r="H3530" s="194" t="str">
        <f>REPLACE(SUBSTITUTE(SUBSTITUTE(SUBSTITUTE(SUBSTITUTE(SUBSTITUTE(TRIM(RTATimings[[#This Row],[Dep Txt]]), ": ",":"), "a.m", "AM",1), "p.m", "PM"),"  AM"," AM"),"  PM", " PM"), 9,100,"")</f>
        <v/>
      </c>
      <c r="I3530" s="195" t="e">
        <f>TIMEVALUE(RTATimings[[#This Row],[Dep Tm Txt]])</f>
        <v>#VALUE!</v>
      </c>
      <c r="N35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31" spans="1:14" x14ac:dyDescent="0.35">
      <c r="A3531" s="113"/>
      <c r="B3531" s="119"/>
      <c r="C3531" s="119"/>
      <c r="D3531" s="185" t="e">
        <f>IF(ISBLANK(RTATimings[[#This Row],[Vehicle No.]]), VLOOKUP(RTATimings[[#This Row],[Rotation Group]], Table9[#All], 4, FALSE), VLOOKUP(RTATimings[[#This Row],[Vehicle No.]], VehLicense,2,FALSE))</f>
        <v>#N/A</v>
      </c>
      <c r="E3531" s="126"/>
      <c r="F3531" s="185" t="e">
        <f>VLOOKUP(RTATimings[[#This Row],[Route Code]], TrueRouteCodes[], 2, FALSE)</f>
        <v>#N/A</v>
      </c>
      <c r="H3531" s="194" t="str">
        <f>REPLACE(SUBSTITUTE(SUBSTITUTE(SUBSTITUTE(SUBSTITUTE(SUBSTITUTE(TRIM(RTATimings[[#This Row],[Dep Txt]]), ": ",":"), "a.m", "AM",1), "p.m", "PM"),"  AM"," AM"),"  PM", " PM"), 9,100,"")</f>
        <v/>
      </c>
      <c r="I3531" s="195" t="e">
        <f>TIMEVALUE(RTATimings[[#This Row],[Dep Tm Txt]])</f>
        <v>#VALUE!</v>
      </c>
      <c r="N35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32" spans="1:14" x14ac:dyDescent="0.35">
      <c r="A3532" s="113"/>
      <c r="B3532" s="119"/>
      <c r="C3532" s="119"/>
      <c r="D3532" s="185" t="e">
        <f>IF(ISBLANK(RTATimings[[#This Row],[Vehicle No.]]), VLOOKUP(RTATimings[[#This Row],[Rotation Group]], Table9[#All], 4, FALSE), VLOOKUP(RTATimings[[#This Row],[Vehicle No.]], VehLicense,2,FALSE))</f>
        <v>#N/A</v>
      </c>
      <c r="E3532" s="126"/>
      <c r="F3532" s="185" t="e">
        <f>VLOOKUP(RTATimings[[#This Row],[Route Code]], TrueRouteCodes[], 2, FALSE)</f>
        <v>#N/A</v>
      </c>
      <c r="H3532" s="194" t="str">
        <f>REPLACE(SUBSTITUTE(SUBSTITUTE(SUBSTITUTE(SUBSTITUTE(SUBSTITUTE(TRIM(RTATimings[[#This Row],[Dep Txt]]), ": ",":"), "a.m", "AM",1), "p.m", "PM"),"  AM"," AM"),"  PM", " PM"), 9,100,"")</f>
        <v/>
      </c>
      <c r="I3532" s="195" t="e">
        <f>TIMEVALUE(RTATimings[[#This Row],[Dep Tm Txt]])</f>
        <v>#VALUE!</v>
      </c>
      <c r="N35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33" spans="1:14" x14ac:dyDescent="0.35">
      <c r="A3533" s="113"/>
      <c r="B3533" s="119"/>
      <c r="C3533" s="119"/>
      <c r="D3533" s="185" t="e">
        <f>IF(ISBLANK(RTATimings[[#This Row],[Vehicle No.]]), VLOOKUP(RTATimings[[#This Row],[Rotation Group]], Table9[#All], 4, FALSE), VLOOKUP(RTATimings[[#This Row],[Vehicle No.]], VehLicense,2,FALSE))</f>
        <v>#N/A</v>
      </c>
      <c r="E3533" s="126"/>
      <c r="F3533" s="185" t="e">
        <f>VLOOKUP(RTATimings[[#This Row],[Route Code]], TrueRouteCodes[], 2, FALSE)</f>
        <v>#N/A</v>
      </c>
      <c r="H3533" s="194" t="str">
        <f>REPLACE(SUBSTITUTE(SUBSTITUTE(SUBSTITUTE(SUBSTITUTE(SUBSTITUTE(TRIM(RTATimings[[#This Row],[Dep Txt]]), ": ",":"), "a.m", "AM",1), "p.m", "PM"),"  AM"," AM"),"  PM", " PM"), 9,100,"")</f>
        <v/>
      </c>
      <c r="I3533" s="195" t="e">
        <f>TIMEVALUE(RTATimings[[#This Row],[Dep Tm Txt]])</f>
        <v>#VALUE!</v>
      </c>
      <c r="N35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34" spans="1:14" x14ac:dyDescent="0.35">
      <c r="A3534" s="113"/>
      <c r="B3534" s="119"/>
      <c r="C3534" s="119"/>
      <c r="D3534" s="185" t="e">
        <f>IF(ISBLANK(RTATimings[[#This Row],[Vehicle No.]]), VLOOKUP(RTATimings[[#This Row],[Rotation Group]], Table9[#All], 4, FALSE), VLOOKUP(RTATimings[[#This Row],[Vehicle No.]], VehLicense,2,FALSE))</f>
        <v>#N/A</v>
      </c>
      <c r="E3534" s="126"/>
      <c r="F3534" s="185" t="e">
        <f>VLOOKUP(RTATimings[[#This Row],[Route Code]], TrueRouteCodes[], 2, FALSE)</f>
        <v>#N/A</v>
      </c>
      <c r="H3534" s="194" t="str">
        <f>REPLACE(SUBSTITUTE(SUBSTITUTE(SUBSTITUTE(SUBSTITUTE(SUBSTITUTE(TRIM(RTATimings[[#This Row],[Dep Txt]]), ": ",":"), "a.m", "AM",1), "p.m", "PM"),"  AM"," AM"),"  PM", " PM"), 9,100,"")</f>
        <v/>
      </c>
      <c r="I3534" s="195" t="e">
        <f>TIMEVALUE(RTATimings[[#This Row],[Dep Tm Txt]])</f>
        <v>#VALUE!</v>
      </c>
      <c r="N35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35" spans="1:14" x14ac:dyDescent="0.35">
      <c r="A3535" s="113"/>
      <c r="B3535" s="119"/>
      <c r="C3535" s="119"/>
      <c r="D3535" s="185" t="e">
        <f>IF(ISBLANK(RTATimings[[#This Row],[Vehicle No.]]), VLOOKUP(RTATimings[[#This Row],[Rotation Group]], Table9[#All], 4, FALSE), VLOOKUP(RTATimings[[#This Row],[Vehicle No.]], VehLicense,2,FALSE))</f>
        <v>#N/A</v>
      </c>
      <c r="E3535" s="126"/>
      <c r="F3535" s="185" t="e">
        <f>VLOOKUP(RTATimings[[#This Row],[Route Code]], TrueRouteCodes[], 2, FALSE)</f>
        <v>#N/A</v>
      </c>
      <c r="H3535" s="194" t="str">
        <f>REPLACE(SUBSTITUTE(SUBSTITUTE(SUBSTITUTE(SUBSTITUTE(SUBSTITUTE(TRIM(RTATimings[[#This Row],[Dep Txt]]), ": ",":"), "a.m", "AM",1), "p.m", "PM"),"  AM"," AM"),"  PM", " PM"), 9,100,"")</f>
        <v/>
      </c>
      <c r="I3535" s="195" t="e">
        <f>TIMEVALUE(RTATimings[[#This Row],[Dep Tm Txt]])</f>
        <v>#VALUE!</v>
      </c>
      <c r="N35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36" spans="1:14" x14ac:dyDescent="0.35">
      <c r="A3536" s="113"/>
      <c r="B3536" s="119"/>
      <c r="C3536" s="119"/>
      <c r="D3536" s="185" t="e">
        <f>IF(ISBLANK(RTATimings[[#This Row],[Vehicle No.]]), VLOOKUP(RTATimings[[#This Row],[Rotation Group]], Table9[#All], 4, FALSE), VLOOKUP(RTATimings[[#This Row],[Vehicle No.]], VehLicense,2,FALSE))</f>
        <v>#N/A</v>
      </c>
      <c r="E3536" s="126"/>
      <c r="F3536" s="185" t="e">
        <f>VLOOKUP(RTATimings[[#This Row],[Route Code]], TrueRouteCodes[], 2, FALSE)</f>
        <v>#N/A</v>
      </c>
      <c r="H3536" s="194" t="str">
        <f>REPLACE(SUBSTITUTE(SUBSTITUTE(SUBSTITUTE(SUBSTITUTE(SUBSTITUTE(TRIM(RTATimings[[#This Row],[Dep Txt]]), ": ",":"), "a.m", "AM",1), "p.m", "PM"),"  AM"," AM"),"  PM", " PM"), 9,100,"")</f>
        <v/>
      </c>
      <c r="I3536" s="195" t="e">
        <f>TIMEVALUE(RTATimings[[#This Row],[Dep Tm Txt]])</f>
        <v>#VALUE!</v>
      </c>
      <c r="N35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37" spans="1:14" x14ac:dyDescent="0.35">
      <c r="A3537" s="113"/>
      <c r="B3537" s="119"/>
      <c r="C3537" s="119"/>
      <c r="D3537" s="185" t="e">
        <f>IF(ISBLANK(RTATimings[[#This Row],[Vehicle No.]]), VLOOKUP(RTATimings[[#This Row],[Rotation Group]], Table9[#All], 4, FALSE), VLOOKUP(RTATimings[[#This Row],[Vehicle No.]], VehLicense,2,FALSE))</f>
        <v>#N/A</v>
      </c>
      <c r="E3537" s="126"/>
      <c r="F3537" s="185" t="e">
        <f>VLOOKUP(RTATimings[[#This Row],[Route Code]], TrueRouteCodes[], 2, FALSE)</f>
        <v>#N/A</v>
      </c>
      <c r="H3537" s="194" t="str">
        <f>REPLACE(SUBSTITUTE(SUBSTITUTE(SUBSTITUTE(SUBSTITUTE(SUBSTITUTE(TRIM(RTATimings[[#This Row],[Dep Txt]]), ": ",":"), "a.m", "AM",1), "p.m", "PM"),"  AM"," AM"),"  PM", " PM"), 9,100,"")</f>
        <v/>
      </c>
      <c r="I3537" s="195" t="e">
        <f>TIMEVALUE(RTATimings[[#This Row],[Dep Tm Txt]])</f>
        <v>#VALUE!</v>
      </c>
      <c r="N35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38" spans="1:14" x14ac:dyDescent="0.35">
      <c r="A3538" s="113"/>
      <c r="B3538" s="119"/>
      <c r="C3538" s="119"/>
      <c r="D3538" s="185" t="e">
        <f>IF(ISBLANK(RTATimings[[#This Row],[Vehicle No.]]), VLOOKUP(RTATimings[[#This Row],[Rotation Group]], Table9[#All], 4, FALSE), VLOOKUP(RTATimings[[#This Row],[Vehicle No.]], VehLicense,2,FALSE))</f>
        <v>#N/A</v>
      </c>
      <c r="E3538" s="126"/>
      <c r="F3538" s="185" t="e">
        <f>VLOOKUP(RTATimings[[#This Row],[Route Code]], TrueRouteCodes[], 2, FALSE)</f>
        <v>#N/A</v>
      </c>
      <c r="H3538" s="194" t="str">
        <f>REPLACE(SUBSTITUTE(SUBSTITUTE(SUBSTITUTE(SUBSTITUTE(SUBSTITUTE(TRIM(RTATimings[[#This Row],[Dep Txt]]), ": ",":"), "a.m", "AM",1), "p.m", "PM"),"  AM"," AM"),"  PM", " PM"), 9,100,"")</f>
        <v/>
      </c>
      <c r="I3538" s="195" t="e">
        <f>TIMEVALUE(RTATimings[[#This Row],[Dep Tm Txt]])</f>
        <v>#VALUE!</v>
      </c>
      <c r="N35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39" spans="1:14" x14ac:dyDescent="0.35">
      <c r="A3539" s="113"/>
      <c r="B3539" s="119"/>
      <c r="C3539" s="119"/>
      <c r="D3539" s="185" t="e">
        <f>IF(ISBLANK(RTATimings[[#This Row],[Vehicle No.]]), VLOOKUP(RTATimings[[#This Row],[Rotation Group]], Table9[#All], 4, FALSE), VLOOKUP(RTATimings[[#This Row],[Vehicle No.]], VehLicense,2,FALSE))</f>
        <v>#N/A</v>
      </c>
      <c r="E3539" s="126"/>
      <c r="F3539" s="185" t="e">
        <f>VLOOKUP(RTATimings[[#This Row],[Route Code]], TrueRouteCodes[], 2, FALSE)</f>
        <v>#N/A</v>
      </c>
      <c r="H3539" s="194" t="str">
        <f>REPLACE(SUBSTITUTE(SUBSTITUTE(SUBSTITUTE(SUBSTITUTE(SUBSTITUTE(TRIM(RTATimings[[#This Row],[Dep Txt]]), ": ",":"), "a.m", "AM",1), "p.m", "PM"),"  AM"," AM"),"  PM", " PM"), 9,100,"")</f>
        <v/>
      </c>
      <c r="I3539" s="195" t="e">
        <f>TIMEVALUE(RTATimings[[#This Row],[Dep Tm Txt]])</f>
        <v>#VALUE!</v>
      </c>
      <c r="N35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40" spans="1:14" x14ac:dyDescent="0.35">
      <c r="A3540" s="113"/>
      <c r="B3540" s="119"/>
      <c r="C3540" s="119"/>
      <c r="D3540" s="185" t="e">
        <f>IF(ISBLANK(RTATimings[[#This Row],[Vehicle No.]]), VLOOKUP(RTATimings[[#This Row],[Rotation Group]], Table9[#All], 4, FALSE), VLOOKUP(RTATimings[[#This Row],[Vehicle No.]], VehLicense,2,FALSE))</f>
        <v>#N/A</v>
      </c>
      <c r="E3540" s="126"/>
      <c r="F3540" s="185" t="e">
        <f>VLOOKUP(RTATimings[[#This Row],[Route Code]], TrueRouteCodes[], 2, FALSE)</f>
        <v>#N/A</v>
      </c>
      <c r="H3540" s="194" t="str">
        <f>REPLACE(SUBSTITUTE(SUBSTITUTE(SUBSTITUTE(SUBSTITUTE(SUBSTITUTE(TRIM(RTATimings[[#This Row],[Dep Txt]]), ": ",":"), "a.m", "AM",1), "p.m", "PM"),"  AM"," AM"),"  PM", " PM"), 9,100,"")</f>
        <v/>
      </c>
      <c r="I3540" s="195" t="e">
        <f>TIMEVALUE(RTATimings[[#This Row],[Dep Tm Txt]])</f>
        <v>#VALUE!</v>
      </c>
      <c r="N35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41" spans="1:14" x14ac:dyDescent="0.35">
      <c r="A3541" s="113"/>
      <c r="B3541" s="119"/>
      <c r="C3541" s="119"/>
      <c r="D3541" s="185" t="e">
        <f>IF(ISBLANK(RTATimings[[#This Row],[Vehicle No.]]), VLOOKUP(RTATimings[[#This Row],[Rotation Group]], Table9[#All], 4, FALSE), VLOOKUP(RTATimings[[#This Row],[Vehicle No.]], VehLicense,2,FALSE))</f>
        <v>#N/A</v>
      </c>
      <c r="E3541" s="126"/>
      <c r="F3541" s="185" t="e">
        <f>VLOOKUP(RTATimings[[#This Row],[Route Code]], TrueRouteCodes[], 2, FALSE)</f>
        <v>#N/A</v>
      </c>
      <c r="H3541" s="194" t="str">
        <f>REPLACE(SUBSTITUTE(SUBSTITUTE(SUBSTITUTE(SUBSTITUTE(SUBSTITUTE(TRIM(RTATimings[[#This Row],[Dep Txt]]), ": ",":"), "a.m", "AM",1), "p.m", "PM"),"  AM"," AM"),"  PM", " PM"), 9,100,"")</f>
        <v/>
      </c>
      <c r="I3541" s="195" t="e">
        <f>TIMEVALUE(RTATimings[[#This Row],[Dep Tm Txt]])</f>
        <v>#VALUE!</v>
      </c>
      <c r="N35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42" spans="1:14" x14ac:dyDescent="0.35">
      <c r="A3542" s="113"/>
      <c r="B3542" s="119"/>
      <c r="C3542" s="119"/>
      <c r="D3542" s="185" t="e">
        <f>IF(ISBLANK(RTATimings[[#This Row],[Vehicle No.]]), VLOOKUP(RTATimings[[#This Row],[Rotation Group]], Table9[#All], 4, FALSE), VLOOKUP(RTATimings[[#This Row],[Vehicle No.]], VehLicense,2,FALSE))</f>
        <v>#N/A</v>
      </c>
      <c r="E3542" s="126"/>
      <c r="F3542" s="185" t="e">
        <f>VLOOKUP(RTATimings[[#This Row],[Route Code]], TrueRouteCodes[], 2, FALSE)</f>
        <v>#N/A</v>
      </c>
      <c r="H3542" s="194" t="str">
        <f>REPLACE(SUBSTITUTE(SUBSTITUTE(SUBSTITUTE(SUBSTITUTE(SUBSTITUTE(TRIM(RTATimings[[#This Row],[Dep Txt]]), ": ",":"), "a.m", "AM",1), "p.m", "PM"),"  AM"," AM"),"  PM", " PM"), 9,100,"")</f>
        <v/>
      </c>
      <c r="I3542" s="195" t="e">
        <f>TIMEVALUE(RTATimings[[#This Row],[Dep Tm Txt]])</f>
        <v>#VALUE!</v>
      </c>
      <c r="N35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43" spans="1:14" x14ac:dyDescent="0.35">
      <c r="A3543" s="113"/>
      <c r="B3543" s="119"/>
      <c r="C3543" s="119"/>
      <c r="D3543" s="185" t="e">
        <f>IF(ISBLANK(RTATimings[[#This Row],[Vehicle No.]]), VLOOKUP(RTATimings[[#This Row],[Rotation Group]], Table9[#All], 4, FALSE), VLOOKUP(RTATimings[[#This Row],[Vehicle No.]], VehLicense,2,FALSE))</f>
        <v>#N/A</v>
      </c>
      <c r="E3543" s="126"/>
      <c r="F3543" s="185" t="e">
        <f>VLOOKUP(RTATimings[[#This Row],[Route Code]], TrueRouteCodes[], 2, FALSE)</f>
        <v>#N/A</v>
      </c>
      <c r="H3543" s="194" t="str">
        <f>REPLACE(SUBSTITUTE(SUBSTITUTE(SUBSTITUTE(SUBSTITUTE(SUBSTITUTE(TRIM(RTATimings[[#This Row],[Dep Txt]]), ": ",":"), "a.m", "AM",1), "p.m", "PM"),"  AM"," AM"),"  PM", " PM"), 9,100,"")</f>
        <v/>
      </c>
      <c r="I3543" s="195" t="e">
        <f>TIMEVALUE(RTATimings[[#This Row],[Dep Tm Txt]])</f>
        <v>#VALUE!</v>
      </c>
      <c r="N35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44" spans="1:14" x14ac:dyDescent="0.35">
      <c r="A3544" s="113"/>
      <c r="B3544" s="119"/>
      <c r="C3544" s="119"/>
      <c r="D3544" s="185" t="e">
        <f>IF(ISBLANK(RTATimings[[#This Row],[Vehicle No.]]), VLOOKUP(RTATimings[[#This Row],[Rotation Group]], Table9[#All], 4, FALSE), VLOOKUP(RTATimings[[#This Row],[Vehicle No.]], VehLicense,2,FALSE))</f>
        <v>#N/A</v>
      </c>
      <c r="E3544" s="126"/>
      <c r="F3544" s="185" t="e">
        <f>VLOOKUP(RTATimings[[#This Row],[Route Code]], TrueRouteCodes[], 2, FALSE)</f>
        <v>#N/A</v>
      </c>
      <c r="H3544" s="194" t="str">
        <f>REPLACE(SUBSTITUTE(SUBSTITUTE(SUBSTITUTE(SUBSTITUTE(SUBSTITUTE(TRIM(RTATimings[[#This Row],[Dep Txt]]), ": ",":"), "a.m", "AM",1), "p.m", "PM"),"  AM"," AM"),"  PM", " PM"), 9,100,"")</f>
        <v/>
      </c>
      <c r="I3544" s="195" t="e">
        <f>TIMEVALUE(RTATimings[[#This Row],[Dep Tm Txt]])</f>
        <v>#VALUE!</v>
      </c>
      <c r="N35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45" spans="1:14" x14ac:dyDescent="0.35">
      <c r="A3545" s="113"/>
      <c r="B3545" s="119"/>
      <c r="C3545" s="119"/>
      <c r="D3545" s="185" t="e">
        <f>IF(ISBLANK(RTATimings[[#This Row],[Vehicle No.]]), VLOOKUP(RTATimings[[#This Row],[Rotation Group]], Table9[#All], 4, FALSE), VLOOKUP(RTATimings[[#This Row],[Vehicle No.]], VehLicense,2,FALSE))</f>
        <v>#N/A</v>
      </c>
      <c r="E3545" s="126"/>
      <c r="F3545" s="185" t="e">
        <f>VLOOKUP(RTATimings[[#This Row],[Route Code]], TrueRouteCodes[], 2, FALSE)</f>
        <v>#N/A</v>
      </c>
      <c r="H3545" s="194" t="str">
        <f>REPLACE(SUBSTITUTE(SUBSTITUTE(SUBSTITUTE(SUBSTITUTE(SUBSTITUTE(TRIM(RTATimings[[#This Row],[Dep Txt]]), ": ",":"), "a.m", "AM",1), "p.m", "PM"),"  AM"," AM"),"  PM", " PM"), 9,100,"")</f>
        <v/>
      </c>
      <c r="I3545" s="195" t="e">
        <f>TIMEVALUE(RTATimings[[#This Row],[Dep Tm Txt]])</f>
        <v>#VALUE!</v>
      </c>
      <c r="N35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46" spans="1:14" x14ac:dyDescent="0.35">
      <c r="A3546" s="113"/>
      <c r="B3546" s="119"/>
      <c r="C3546" s="119"/>
      <c r="D3546" s="185" t="e">
        <f>IF(ISBLANK(RTATimings[[#This Row],[Vehicle No.]]), VLOOKUP(RTATimings[[#This Row],[Rotation Group]], Table9[#All], 4, FALSE), VLOOKUP(RTATimings[[#This Row],[Vehicle No.]], VehLicense,2,FALSE))</f>
        <v>#N/A</v>
      </c>
      <c r="E3546" s="126"/>
      <c r="F3546" s="185" t="e">
        <f>VLOOKUP(RTATimings[[#This Row],[Route Code]], TrueRouteCodes[], 2, FALSE)</f>
        <v>#N/A</v>
      </c>
      <c r="H3546" s="194" t="str">
        <f>REPLACE(SUBSTITUTE(SUBSTITUTE(SUBSTITUTE(SUBSTITUTE(SUBSTITUTE(TRIM(RTATimings[[#This Row],[Dep Txt]]), ": ",":"), "a.m", "AM",1), "p.m", "PM"),"  AM"," AM"),"  PM", " PM"), 9,100,"")</f>
        <v/>
      </c>
      <c r="I3546" s="195" t="e">
        <f>TIMEVALUE(RTATimings[[#This Row],[Dep Tm Txt]])</f>
        <v>#VALUE!</v>
      </c>
      <c r="N35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47" spans="1:14" x14ac:dyDescent="0.35">
      <c r="A3547" s="113"/>
      <c r="B3547" s="119"/>
      <c r="C3547" s="119"/>
      <c r="D3547" s="185" t="e">
        <f>IF(ISBLANK(RTATimings[[#This Row],[Vehicle No.]]), VLOOKUP(RTATimings[[#This Row],[Rotation Group]], Table9[#All], 4, FALSE), VLOOKUP(RTATimings[[#This Row],[Vehicle No.]], VehLicense,2,FALSE))</f>
        <v>#N/A</v>
      </c>
      <c r="E3547" s="126"/>
      <c r="F3547" s="185" t="e">
        <f>VLOOKUP(RTATimings[[#This Row],[Route Code]], TrueRouteCodes[], 2, FALSE)</f>
        <v>#N/A</v>
      </c>
      <c r="H3547" s="194" t="str">
        <f>REPLACE(SUBSTITUTE(SUBSTITUTE(SUBSTITUTE(SUBSTITUTE(SUBSTITUTE(TRIM(RTATimings[[#This Row],[Dep Txt]]), ": ",":"), "a.m", "AM",1), "p.m", "PM"),"  AM"," AM"),"  PM", " PM"), 9,100,"")</f>
        <v/>
      </c>
      <c r="I3547" s="195" t="e">
        <f>TIMEVALUE(RTATimings[[#This Row],[Dep Tm Txt]])</f>
        <v>#VALUE!</v>
      </c>
      <c r="N35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48" spans="1:14" x14ac:dyDescent="0.35">
      <c r="A3548" s="113"/>
      <c r="B3548" s="119"/>
      <c r="C3548" s="119"/>
      <c r="D3548" s="185" t="e">
        <f>IF(ISBLANK(RTATimings[[#This Row],[Vehicle No.]]), VLOOKUP(RTATimings[[#This Row],[Rotation Group]], Table9[#All], 4, FALSE), VLOOKUP(RTATimings[[#This Row],[Vehicle No.]], VehLicense,2,FALSE))</f>
        <v>#N/A</v>
      </c>
      <c r="E3548" s="126"/>
      <c r="F3548" s="185" t="e">
        <f>VLOOKUP(RTATimings[[#This Row],[Route Code]], TrueRouteCodes[], 2, FALSE)</f>
        <v>#N/A</v>
      </c>
      <c r="H3548" s="194" t="str">
        <f>REPLACE(SUBSTITUTE(SUBSTITUTE(SUBSTITUTE(SUBSTITUTE(SUBSTITUTE(TRIM(RTATimings[[#This Row],[Dep Txt]]), ": ",":"), "a.m", "AM",1), "p.m", "PM"),"  AM"," AM"),"  PM", " PM"), 9,100,"")</f>
        <v/>
      </c>
      <c r="I3548" s="195" t="e">
        <f>TIMEVALUE(RTATimings[[#This Row],[Dep Tm Txt]])</f>
        <v>#VALUE!</v>
      </c>
      <c r="N35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49" spans="1:14" x14ac:dyDescent="0.35">
      <c r="A3549" s="113"/>
      <c r="B3549" s="119"/>
      <c r="C3549" s="119"/>
      <c r="D3549" s="185" t="e">
        <f>IF(ISBLANK(RTATimings[[#This Row],[Vehicle No.]]), VLOOKUP(RTATimings[[#This Row],[Rotation Group]], Table9[#All], 4, FALSE), VLOOKUP(RTATimings[[#This Row],[Vehicle No.]], VehLicense,2,FALSE))</f>
        <v>#N/A</v>
      </c>
      <c r="E3549" s="126"/>
      <c r="F3549" s="185" t="e">
        <f>VLOOKUP(RTATimings[[#This Row],[Route Code]], TrueRouteCodes[], 2, FALSE)</f>
        <v>#N/A</v>
      </c>
      <c r="H3549" s="194" t="str">
        <f>REPLACE(SUBSTITUTE(SUBSTITUTE(SUBSTITUTE(SUBSTITUTE(SUBSTITUTE(TRIM(RTATimings[[#This Row],[Dep Txt]]), ": ",":"), "a.m", "AM",1), "p.m", "PM"),"  AM"," AM"),"  PM", " PM"), 9,100,"")</f>
        <v/>
      </c>
      <c r="I3549" s="195" t="e">
        <f>TIMEVALUE(RTATimings[[#This Row],[Dep Tm Txt]])</f>
        <v>#VALUE!</v>
      </c>
      <c r="N35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50" spans="1:14" x14ac:dyDescent="0.35">
      <c r="A3550" s="113"/>
      <c r="B3550" s="119"/>
      <c r="C3550" s="119"/>
      <c r="D3550" s="185" t="e">
        <f>IF(ISBLANK(RTATimings[[#This Row],[Vehicle No.]]), VLOOKUP(RTATimings[[#This Row],[Rotation Group]], Table9[#All], 4, FALSE), VLOOKUP(RTATimings[[#This Row],[Vehicle No.]], VehLicense,2,FALSE))</f>
        <v>#N/A</v>
      </c>
      <c r="E3550" s="126"/>
      <c r="F3550" s="185" t="e">
        <f>VLOOKUP(RTATimings[[#This Row],[Route Code]], TrueRouteCodes[], 2, FALSE)</f>
        <v>#N/A</v>
      </c>
      <c r="H3550" s="194" t="str">
        <f>REPLACE(SUBSTITUTE(SUBSTITUTE(SUBSTITUTE(SUBSTITUTE(SUBSTITUTE(TRIM(RTATimings[[#This Row],[Dep Txt]]), ": ",":"), "a.m", "AM",1), "p.m", "PM"),"  AM"," AM"),"  PM", " PM"), 9,100,"")</f>
        <v/>
      </c>
      <c r="I3550" s="195" t="e">
        <f>TIMEVALUE(RTATimings[[#This Row],[Dep Tm Txt]])</f>
        <v>#VALUE!</v>
      </c>
      <c r="N35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51" spans="1:14" x14ac:dyDescent="0.35">
      <c r="A3551" s="113"/>
      <c r="B3551" s="119"/>
      <c r="C3551" s="119"/>
      <c r="D3551" s="185" t="e">
        <f>IF(ISBLANK(RTATimings[[#This Row],[Vehicle No.]]), VLOOKUP(RTATimings[[#This Row],[Rotation Group]], Table9[#All], 4, FALSE), VLOOKUP(RTATimings[[#This Row],[Vehicle No.]], VehLicense,2,FALSE))</f>
        <v>#N/A</v>
      </c>
      <c r="E3551" s="126"/>
      <c r="F3551" s="185" t="e">
        <f>VLOOKUP(RTATimings[[#This Row],[Route Code]], TrueRouteCodes[], 2, FALSE)</f>
        <v>#N/A</v>
      </c>
      <c r="H3551" s="194" t="str">
        <f>REPLACE(SUBSTITUTE(SUBSTITUTE(SUBSTITUTE(SUBSTITUTE(SUBSTITUTE(TRIM(RTATimings[[#This Row],[Dep Txt]]), ": ",":"), "a.m", "AM",1), "p.m", "PM"),"  AM"," AM"),"  PM", " PM"), 9,100,"")</f>
        <v/>
      </c>
      <c r="I3551" s="195" t="e">
        <f>TIMEVALUE(RTATimings[[#This Row],[Dep Tm Txt]])</f>
        <v>#VALUE!</v>
      </c>
      <c r="N35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52" spans="1:14" x14ac:dyDescent="0.35">
      <c r="A3552" s="113"/>
      <c r="B3552" s="119"/>
      <c r="C3552" s="119"/>
      <c r="D3552" s="185" t="e">
        <f>IF(ISBLANK(RTATimings[[#This Row],[Vehicle No.]]), VLOOKUP(RTATimings[[#This Row],[Rotation Group]], Table9[#All], 4, FALSE), VLOOKUP(RTATimings[[#This Row],[Vehicle No.]], VehLicense,2,FALSE))</f>
        <v>#N/A</v>
      </c>
      <c r="E3552" s="126"/>
      <c r="F3552" s="185" t="e">
        <f>VLOOKUP(RTATimings[[#This Row],[Route Code]], TrueRouteCodes[], 2, FALSE)</f>
        <v>#N/A</v>
      </c>
      <c r="H3552" s="194" t="str">
        <f>REPLACE(SUBSTITUTE(SUBSTITUTE(SUBSTITUTE(SUBSTITUTE(SUBSTITUTE(TRIM(RTATimings[[#This Row],[Dep Txt]]), ": ",":"), "a.m", "AM",1), "p.m", "PM"),"  AM"," AM"),"  PM", " PM"), 9,100,"")</f>
        <v/>
      </c>
      <c r="I3552" s="195" t="e">
        <f>TIMEVALUE(RTATimings[[#This Row],[Dep Tm Txt]])</f>
        <v>#VALUE!</v>
      </c>
      <c r="N35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53" spans="1:14" x14ac:dyDescent="0.35">
      <c r="A3553" s="113"/>
      <c r="B3553" s="119"/>
      <c r="C3553" s="119"/>
      <c r="D3553" s="185" t="e">
        <f>IF(ISBLANK(RTATimings[[#This Row],[Vehicle No.]]), VLOOKUP(RTATimings[[#This Row],[Rotation Group]], Table9[#All], 4, FALSE), VLOOKUP(RTATimings[[#This Row],[Vehicle No.]], VehLicense,2,FALSE))</f>
        <v>#N/A</v>
      </c>
      <c r="E3553" s="126"/>
      <c r="F3553" s="185" t="e">
        <f>VLOOKUP(RTATimings[[#This Row],[Route Code]], TrueRouteCodes[], 2, FALSE)</f>
        <v>#N/A</v>
      </c>
      <c r="H3553" s="194" t="str">
        <f>REPLACE(SUBSTITUTE(SUBSTITUTE(SUBSTITUTE(SUBSTITUTE(SUBSTITUTE(TRIM(RTATimings[[#This Row],[Dep Txt]]), ": ",":"), "a.m", "AM",1), "p.m", "PM"),"  AM"," AM"),"  PM", " PM"), 9,100,"")</f>
        <v/>
      </c>
      <c r="I3553" s="195" t="e">
        <f>TIMEVALUE(RTATimings[[#This Row],[Dep Tm Txt]])</f>
        <v>#VALUE!</v>
      </c>
      <c r="N35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54" spans="1:14" x14ac:dyDescent="0.35">
      <c r="A3554" s="113"/>
      <c r="B3554" s="119"/>
      <c r="C3554" s="119"/>
      <c r="D3554" s="185" t="e">
        <f>IF(ISBLANK(RTATimings[[#This Row],[Vehicle No.]]), VLOOKUP(RTATimings[[#This Row],[Rotation Group]], Table9[#All], 4, FALSE), VLOOKUP(RTATimings[[#This Row],[Vehicle No.]], VehLicense,2,FALSE))</f>
        <v>#N/A</v>
      </c>
      <c r="E3554" s="126"/>
      <c r="F3554" s="185" t="e">
        <f>VLOOKUP(RTATimings[[#This Row],[Route Code]], TrueRouteCodes[], 2, FALSE)</f>
        <v>#N/A</v>
      </c>
      <c r="H3554" s="194" t="str">
        <f>REPLACE(SUBSTITUTE(SUBSTITUTE(SUBSTITUTE(SUBSTITUTE(SUBSTITUTE(TRIM(RTATimings[[#This Row],[Dep Txt]]), ": ",":"), "a.m", "AM",1), "p.m", "PM"),"  AM"," AM"),"  PM", " PM"), 9,100,"")</f>
        <v/>
      </c>
      <c r="I3554" s="195" t="e">
        <f>TIMEVALUE(RTATimings[[#This Row],[Dep Tm Txt]])</f>
        <v>#VALUE!</v>
      </c>
      <c r="N35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55" spans="1:14" x14ac:dyDescent="0.35">
      <c r="A3555" s="113"/>
      <c r="B3555" s="119"/>
      <c r="C3555" s="119"/>
      <c r="D3555" s="185" t="e">
        <f>IF(ISBLANK(RTATimings[[#This Row],[Vehicle No.]]), VLOOKUP(RTATimings[[#This Row],[Rotation Group]], Table9[#All], 4, FALSE), VLOOKUP(RTATimings[[#This Row],[Vehicle No.]], VehLicense,2,FALSE))</f>
        <v>#N/A</v>
      </c>
      <c r="E3555" s="126"/>
      <c r="F3555" s="185" t="e">
        <f>VLOOKUP(RTATimings[[#This Row],[Route Code]], TrueRouteCodes[], 2, FALSE)</f>
        <v>#N/A</v>
      </c>
      <c r="H3555" s="194" t="str">
        <f>REPLACE(SUBSTITUTE(SUBSTITUTE(SUBSTITUTE(SUBSTITUTE(SUBSTITUTE(TRIM(RTATimings[[#This Row],[Dep Txt]]), ": ",":"), "a.m", "AM",1), "p.m", "PM"),"  AM"," AM"),"  PM", " PM"), 9,100,"")</f>
        <v/>
      </c>
      <c r="I3555" s="195" t="e">
        <f>TIMEVALUE(RTATimings[[#This Row],[Dep Tm Txt]])</f>
        <v>#VALUE!</v>
      </c>
      <c r="N35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56" spans="1:14" x14ac:dyDescent="0.35">
      <c r="A3556" s="113"/>
      <c r="B3556" s="119"/>
      <c r="C3556" s="119"/>
      <c r="D3556" s="185" t="e">
        <f>IF(ISBLANK(RTATimings[[#This Row],[Vehicle No.]]), VLOOKUP(RTATimings[[#This Row],[Rotation Group]], Table9[#All], 4, FALSE), VLOOKUP(RTATimings[[#This Row],[Vehicle No.]], VehLicense,2,FALSE))</f>
        <v>#N/A</v>
      </c>
      <c r="E3556" s="126"/>
      <c r="F3556" s="185" t="e">
        <f>VLOOKUP(RTATimings[[#This Row],[Route Code]], TrueRouteCodes[], 2, FALSE)</f>
        <v>#N/A</v>
      </c>
      <c r="H3556" s="194" t="str">
        <f>REPLACE(SUBSTITUTE(SUBSTITUTE(SUBSTITUTE(SUBSTITUTE(SUBSTITUTE(TRIM(RTATimings[[#This Row],[Dep Txt]]), ": ",":"), "a.m", "AM",1), "p.m", "PM"),"  AM"," AM"),"  PM", " PM"), 9,100,"")</f>
        <v/>
      </c>
      <c r="I3556" s="195" t="e">
        <f>TIMEVALUE(RTATimings[[#This Row],[Dep Tm Txt]])</f>
        <v>#VALUE!</v>
      </c>
      <c r="N35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57" spans="1:14" x14ac:dyDescent="0.35">
      <c r="A3557" s="113"/>
      <c r="B3557" s="119"/>
      <c r="C3557" s="119"/>
      <c r="D3557" s="185" t="e">
        <f>IF(ISBLANK(RTATimings[[#This Row],[Vehicle No.]]), VLOOKUP(RTATimings[[#This Row],[Rotation Group]], Table9[#All], 4, FALSE), VLOOKUP(RTATimings[[#This Row],[Vehicle No.]], VehLicense,2,FALSE))</f>
        <v>#N/A</v>
      </c>
      <c r="E3557" s="126"/>
      <c r="F3557" s="185" t="e">
        <f>VLOOKUP(RTATimings[[#This Row],[Route Code]], TrueRouteCodes[], 2, FALSE)</f>
        <v>#N/A</v>
      </c>
      <c r="H3557" s="194" t="str">
        <f>REPLACE(SUBSTITUTE(SUBSTITUTE(SUBSTITUTE(SUBSTITUTE(SUBSTITUTE(TRIM(RTATimings[[#This Row],[Dep Txt]]), ": ",":"), "a.m", "AM",1), "p.m", "PM"),"  AM"," AM"),"  PM", " PM"), 9,100,"")</f>
        <v/>
      </c>
      <c r="I3557" s="195" t="e">
        <f>TIMEVALUE(RTATimings[[#This Row],[Dep Tm Txt]])</f>
        <v>#VALUE!</v>
      </c>
      <c r="N35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58" spans="1:14" x14ac:dyDescent="0.35">
      <c r="A3558" s="113"/>
      <c r="B3558" s="119"/>
      <c r="C3558" s="119"/>
      <c r="D3558" s="185" t="e">
        <f>IF(ISBLANK(RTATimings[[#This Row],[Vehicle No.]]), VLOOKUP(RTATimings[[#This Row],[Rotation Group]], Table9[#All], 4, FALSE), VLOOKUP(RTATimings[[#This Row],[Vehicle No.]], VehLicense,2,FALSE))</f>
        <v>#N/A</v>
      </c>
      <c r="E3558" s="126"/>
      <c r="F3558" s="185" t="e">
        <f>VLOOKUP(RTATimings[[#This Row],[Route Code]], TrueRouteCodes[], 2, FALSE)</f>
        <v>#N/A</v>
      </c>
      <c r="H3558" s="194" t="str">
        <f>REPLACE(SUBSTITUTE(SUBSTITUTE(SUBSTITUTE(SUBSTITUTE(SUBSTITUTE(TRIM(RTATimings[[#This Row],[Dep Txt]]), ": ",":"), "a.m", "AM",1), "p.m", "PM"),"  AM"," AM"),"  PM", " PM"), 9,100,"")</f>
        <v/>
      </c>
      <c r="I3558" s="195" t="e">
        <f>TIMEVALUE(RTATimings[[#This Row],[Dep Tm Txt]])</f>
        <v>#VALUE!</v>
      </c>
      <c r="N35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59" spans="1:14" x14ac:dyDescent="0.35">
      <c r="A3559" s="113"/>
      <c r="B3559" s="119"/>
      <c r="C3559" s="119"/>
      <c r="D3559" s="185" t="e">
        <f>IF(ISBLANK(RTATimings[[#This Row],[Vehicle No.]]), VLOOKUP(RTATimings[[#This Row],[Rotation Group]], Table9[#All], 4, FALSE), VLOOKUP(RTATimings[[#This Row],[Vehicle No.]], VehLicense,2,FALSE))</f>
        <v>#N/A</v>
      </c>
      <c r="E3559" s="126"/>
      <c r="F3559" s="185" t="e">
        <f>VLOOKUP(RTATimings[[#This Row],[Route Code]], TrueRouteCodes[], 2, FALSE)</f>
        <v>#N/A</v>
      </c>
      <c r="H3559" s="194" t="str">
        <f>REPLACE(SUBSTITUTE(SUBSTITUTE(SUBSTITUTE(SUBSTITUTE(SUBSTITUTE(TRIM(RTATimings[[#This Row],[Dep Txt]]), ": ",":"), "a.m", "AM",1), "p.m", "PM"),"  AM"," AM"),"  PM", " PM"), 9,100,"")</f>
        <v/>
      </c>
      <c r="I3559" s="195" t="e">
        <f>TIMEVALUE(RTATimings[[#This Row],[Dep Tm Txt]])</f>
        <v>#VALUE!</v>
      </c>
      <c r="N35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60" spans="1:14" x14ac:dyDescent="0.35">
      <c r="A3560" s="113"/>
      <c r="B3560" s="119"/>
      <c r="C3560" s="119"/>
      <c r="D3560" s="185" t="e">
        <f>IF(ISBLANK(RTATimings[[#This Row],[Vehicle No.]]), VLOOKUP(RTATimings[[#This Row],[Rotation Group]], Table9[#All], 4, FALSE), VLOOKUP(RTATimings[[#This Row],[Vehicle No.]], VehLicense,2,FALSE))</f>
        <v>#N/A</v>
      </c>
      <c r="E3560" s="126"/>
      <c r="F3560" s="185" t="e">
        <f>VLOOKUP(RTATimings[[#This Row],[Route Code]], TrueRouteCodes[], 2, FALSE)</f>
        <v>#N/A</v>
      </c>
      <c r="H3560" s="194" t="str">
        <f>REPLACE(SUBSTITUTE(SUBSTITUTE(SUBSTITUTE(SUBSTITUTE(SUBSTITUTE(TRIM(RTATimings[[#This Row],[Dep Txt]]), ": ",":"), "a.m", "AM",1), "p.m", "PM"),"  AM"," AM"),"  PM", " PM"), 9,100,"")</f>
        <v/>
      </c>
      <c r="I3560" s="195" t="e">
        <f>TIMEVALUE(RTATimings[[#This Row],[Dep Tm Txt]])</f>
        <v>#VALUE!</v>
      </c>
      <c r="N35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61" spans="1:14" x14ac:dyDescent="0.35">
      <c r="A3561" s="113"/>
      <c r="B3561" s="119"/>
      <c r="C3561" s="119"/>
      <c r="D3561" s="185" t="e">
        <f>IF(ISBLANK(RTATimings[[#This Row],[Vehicle No.]]), VLOOKUP(RTATimings[[#This Row],[Rotation Group]], Table9[#All], 4, FALSE), VLOOKUP(RTATimings[[#This Row],[Vehicle No.]], VehLicense,2,FALSE))</f>
        <v>#N/A</v>
      </c>
      <c r="E3561" s="126"/>
      <c r="F3561" s="185" t="e">
        <f>VLOOKUP(RTATimings[[#This Row],[Route Code]], TrueRouteCodes[], 2, FALSE)</f>
        <v>#N/A</v>
      </c>
      <c r="H3561" s="194" t="str">
        <f>REPLACE(SUBSTITUTE(SUBSTITUTE(SUBSTITUTE(SUBSTITUTE(SUBSTITUTE(TRIM(RTATimings[[#This Row],[Dep Txt]]), ": ",":"), "a.m", "AM",1), "p.m", "PM"),"  AM"," AM"),"  PM", " PM"), 9,100,"")</f>
        <v/>
      </c>
      <c r="I3561" s="195" t="e">
        <f>TIMEVALUE(RTATimings[[#This Row],[Dep Tm Txt]])</f>
        <v>#VALUE!</v>
      </c>
      <c r="N35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62" spans="1:14" x14ac:dyDescent="0.35">
      <c r="A3562" s="113"/>
      <c r="B3562" s="119"/>
      <c r="C3562" s="119"/>
      <c r="D3562" s="185" t="e">
        <f>IF(ISBLANK(RTATimings[[#This Row],[Vehicle No.]]), VLOOKUP(RTATimings[[#This Row],[Rotation Group]], Table9[#All], 4, FALSE), VLOOKUP(RTATimings[[#This Row],[Vehicle No.]], VehLicense,2,FALSE))</f>
        <v>#N/A</v>
      </c>
      <c r="E3562" s="126"/>
      <c r="F3562" s="185" t="e">
        <f>VLOOKUP(RTATimings[[#This Row],[Route Code]], TrueRouteCodes[], 2, FALSE)</f>
        <v>#N/A</v>
      </c>
      <c r="H3562" s="194" t="str">
        <f>REPLACE(SUBSTITUTE(SUBSTITUTE(SUBSTITUTE(SUBSTITUTE(SUBSTITUTE(TRIM(RTATimings[[#This Row],[Dep Txt]]), ": ",":"), "a.m", "AM",1), "p.m", "PM"),"  AM"," AM"),"  PM", " PM"), 9,100,"")</f>
        <v/>
      </c>
      <c r="I3562" s="195" t="e">
        <f>TIMEVALUE(RTATimings[[#This Row],[Dep Tm Txt]])</f>
        <v>#VALUE!</v>
      </c>
      <c r="N35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63" spans="1:14" x14ac:dyDescent="0.35">
      <c r="A3563" s="113"/>
      <c r="B3563" s="119"/>
      <c r="C3563" s="119"/>
      <c r="D3563" s="185" t="e">
        <f>IF(ISBLANK(RTATimings[[#This Row],[Vehicle No.]]), VLOOKUP(RTATimings[[#This Row],[Rotation Group]], Table9[#All], 4, FALSE), VLOOKUP(RTATimings[[#This Row],[Vehicle No.]], VehLicense,2,FALSE))</f>
        <v>#N/A</v>
      </c>
      <c r="E3563" s="126"/>
      <c r="F3563" s="185" t="e">
        <f>VLOOKUP(RTATimings[[#This Row],[Route Code]], TrueRouteCodes[], 2, FALSE)</f>
        <v>#N/A</v>
      </c>
      <c r="H3563" s="194" t="str">
        <f>REPLACE(SUBSTITUTE(SUBSTITUTE(SUBSTITUTE(SUBSTITUTE(SUBSTITUTE(TRIM(RTATimings[[#This Row],[Dep Txt]]), ": ",":"), "a.m", "AM",1), "p.m", "PM"),"  AM"," AM"),"  PM", " PM"), 9,100,"")</f>
        <v/>
      </c>
      <c r="I3563" s="195" t="e">
        <f>TIMEVALUE(RTATimings[[#This Row],[Dep Tm Txt]])</f>
        <v>#VALUE!</v>
      </c>
      <c r="N35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64" spans="1:14" x14ac:dyDescent="0.35">
      <c r="A3564" s="113"/>
      <c r="B3564" s="119"/>
      <c r="C3564" s="119"/>
      <c r="D3564" s="185" t="e">
        <f>IF(ISBLANK(RTATimings[[#This Row],[Vehicle No.]]), VLOOKUP(RTATimings[[#This Row],[Rotation Group]], Table9[#All], 4, FALSE), VLOOKUP(RTATimings[[#This Row],[Vehicle No.]], VehLicense,2,FALSE))</f>
        <v>#N/A</v>
      </c>
      <c r="E3564" s="126"/>
      <c r="F3564" s="185" t="e">
        <f>VLOOKUP(RTATimings[[#This Row],[Route Code]], TrueRouteCodes[], 2, FALSE)</f>
        <v>#N/A</v>
      </c>
      <c r="H3564" s="194" t="str">
        <f>REPLACE(SUBSTITUTE(SUBSTITUTE(SUBSTITUTE(SUBSTITUTE(SUBSTITUTE(TRIM(RTATimings[[#This Row],[Dep Txt]]), ": ",":"), "a.m", "AM",1), "p.m", "PM"),"  AM"," AM"),"  PM", " PM"), 9,100,"")</f>
        <v/>
      </c>
      <c r="I3564" s="195" t="e">
        <f>TIMEVALUE(RTATimings[[#This Row],[Dep Tm Txt]])</f>
        <v>#VALUE!</v>
      </c>
      <c r="N35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65" spans="1:14" x14ac:dyDescent="0.35">
      <c r="A3565" s="113"/>
      <c r="B3565" s="119"/>
      <c r="C3565" s="119"/>
      <c r="D3565" s="185" t="e">
        <f>IF(ISBLANK(RTATimings[[#This Row],[Vehicle No.]]), VLOOKUP(RTATimings[[#This Row],[Rotation Group]], Table9[#All], 4, FALSE), VLOOKUP(RTATimings[[#This Row],[Vehicle No.]], VehLicense,2,FALSE))</f>
        <v>#N/A</v>
      </c>
      <c r="E3565" s="126"/>
      <c r="F3565" s="185" t="e">
        <f>VLOOKUP(RTATimings[[#This Row],[Route Code]], TrueRouteCodes[], 2, FALSE)</f>
        <v>#N/A</v>
      </c>
      <c r="H3565" s="194" t="str">
        <f>REPLACE(SUBSTITUTE(SUBSTITUTE(SUBSTITUTE(SUBSTITUTE(SUBSTITUTE(TRIM(RTATimings[[#This Row],[Dep Txt]]), ": ",":"), "a.m", "AM",1), "p.m", "PM"),"  AM"," AM"),"  PM", " PM"), 9,100,"")</f>
        <v/>
      </c>
      <c r="I3565" s="195" t="e">
        <f>TIMEVALUE(RTATimings[[#This Row],[Dep Tm Txt]])</f>
        <v>#VALUE!</v>
      </c>
      <c r="N35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66" spans="1:14" x14ac:dyDescent="0.35">
      <c r="A3566" s="113"/>
      <c r="B3566" s="119"/>
      <c r="C3566" s="119"/>
      <c r="D3566" s="185" t="e">
        <f>IF(ISBLANK(RTATimings[[#This Row],[Vehicle No.]]), VLOOKUP(RTATimings[[#This Row],[Rotation Group]], Table9[#All], 4, FALSE), VLOOKUP(RTATimings[[#This Row],[Vehicle No.]], VehLicense,2,FALSE))</f>
        <v>#N/A</v>
      </c>
      <c r="E3566" s="126"/>
      <c r="F3566" s="185" t="e">
        <f>VLOOKUP(RTATimings[[#This Row],[Route Code]], TrueRouteCodes[], 2, FALSE)</f>
        <v>#N/A</v>
      </c>
      <c r="H3566" s="194" t="str">
        <f>REPLACE(SUBSTITUTE(SUBSTITUTE(SUBSTITUTE(SUBSTITUTE(SUBSTITUTE(TRIM(RTATimings[[#This Row],[Dep Txt]]), ": ",":"), "a.m", "AM",1), "p.m", "PM"),"  AM"," AM"),"  PM", " PM"), 9,100,"")</f>
        <v/>
      </c>
      <c r="I3566" s="195" t="e">
        <f>TIMEVALUE(RTATimings[[#This Row],[Dep Tm Txt]])</f>
        <v>#VALUE!</v>
      </c>
      <c r="N35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67" spans="1:14" x14ac:dyDescent="0.35">
      <c r="A3567" s="113"/>
      <c r="B3567" s="119"/>
      <c r="C3567" s="119"/>
      <c r="D3567" s="185" t="e">
        <f>IF(ISBLANK(RTATimings[[#This Row],[Vehicle No.]]), VLOOKUP(RTATimings[[#This Row],[Rotation Group]], Table9[#All], 4, FALSE), VLOOKUP(RTATimings[[#This Row],[Vehicle No.]], VehLicense,2,FALSE))</f>
        <v>#N/A</v>
      </c>
      <c r="E3567" s="126"/>
      <c r="F3567" s="185" t="e">
        <f>VLOOKUP(RTATimings[[#This Row],[Route Code]], TrueRouteCodes[], 2, FALSE)</f>
        <v>#N/A</v>
      </c>
      <c r="H3567" s="194" t="str">
        <f>REPLACE(SUBSTITUTE(SUBSTITUTE(SUBSTITUTE(SUBSTITUTE(SUBSTITUTE(TRIM(RTATimings[[#This Row],[Dep Txt]]), ": ",":"), "a.m", "AM",1), "p.m", "PM"),"  AM"," AM"),"  PM", " PM"), 9,100,"")</f>
        <v/>
      </c>
      <c r="I3567" s="195" t="e">
        <f>TIMEVALUE(RTATimings[[#This Row],[Dep Tm Txt]])</f>
        <v>#VALUE!</v>
      </c>
      <c r="N35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68" spans="1:14" x14ac:dyDescent="0.35">
      <c r="A3568" s="113"/>
      <c r="B3568" s="119"/>
      <c r="C3568" s="119"/>
      <c r="D3568" s="185" t="e">
        <f>IF(ISBLANK(RTATimings[[#This Row],[Vehicle No.]]), VLOOKUP(RTATimings[[#This Row],[Rotation Group]], Table9[#All], 4, FALSE), VLOOKUP(RTATimings[[#This Row],[Vehicle No.]], VehLicense,2,FALSE))</f>
        <v>#N/A</v>
      </c>
      <c r="E3568" s="126"/>
      <c r="F3568" s="185" t="e">
        <f>VLOOKUP(RTATimings[[#This Row],[Route Code]], TrueRouteCodes[], 2, FALSE)</f>
        <v>#N/A</v>
      </c>
      <c r="H3568" s="194" t="str">
        <f>REPLACE(SUBSTITUTE(SUBSTITUTE(SUBSTITUTE(SUBSTITUTE(SUBSTITUTE(TRIM(RTATimings[[#This Row],[Dep Txt]]), ": ",":"), "a.m", "AM",1), "p.m", "PM"),"  AM"," AM"),"  PM", " PM"), 9,100,"")</f>
        <v/>
      </c>
      <c r="I3568" s="195" t="e">
        <f>TIMEVALUE(RTATimings[[#This Row],[Dep Tm Txt]])</f>
        <v>#VALUE!</v>
      </c>
      <c r="N35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69" spans="1:14" x14ac:dyDescent="0.35">
      <c r="A3569" s="113"/>
      <c r="B3569" s="119"/>
      <c r="C3569" s="119"/>
      <c r="D3569" s="185" t="e">
        <f>IF(ISBLANK(RTATimings[[#This Row],[Vehicle No.]]), VLOOKUP(RTATimings[[#This Row],[Rotation Group]], Table9[#All], 4, FALSE), VLOOKUP(RTATimings[[#This Row],[Vehicle No.]], VehLicense,2,FALSE))</f>
        <v>#N/A</v>
      </c>
      <c r="E3569" s="126"/>
      <c r="F3569" s="185" t="e">
        <f>VLOOKUP(RTATimings[[#This Row],[Route Code]], TrueRouteCodes[], 2, FALSE)</f>
        <v>#N/A</v>
      </c>
      <c r="H3569" s="194" t="str">
        <f>REPLACE(SUBSTITUTE(SUBSTITUTE(SUBSTITUTE(SUBSTITUTE(SUBSTITUTE(TRIM(RTATimings[[#This Row],[Dep Txt]]), ": ",":"), "a.m", "AM",1), "p.m", "PM"),"  AM"," AM"),"  PM", " PM"), 9,100,"")</f>
        <v/>
      </c>
      <c r="I3569" s="195" t="e">
        <f>TIMEVALUE(RTATimings[[#This Row],[Dep Tm Txt]])</f>
        <v>#VALUE!</v>
      </c>
      <c r="N35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70" spans="1:14" x14ac:dyDescent="0.35">
      <c r="A3570" s="113"/>
      <c r="B3570" s="119"/>
      <c r="C3570" s="119"/>
      <c r="D3570" s="185" t="e">
        <f>IF(ISBLANK(RTATimings[[#This Row],[Vehicle No.]]), VLOOKUP(RTATimings[[#This Row],[Rotation Group]], Table9[#All], 4, FALSE), VLOOKUP(RTATimings[[#This Row],[Vehicle No.]], VehLicense,2,FALSE))</f>
        <v>#N/A</v>
      </c>
      <c r="E3570" s="126"/>
      <c r="F3570" s="185" t="e">
        <f>VLOOKUP(RTATimings[[#This Row],[Route Code]], TrueRouteCodes[], 2, FALSE)</f>
        <v>#N/A</v>
      </c>
      <c r="H3570" s="194" t="str">
        <f>REPLACE(SUBSTITUTE(SUBSTITUTE(SUBSTITUTE(SUBSTITUTE(SUBSTITUTE(TRIM(RTATimings[[#This Row],[Dep Txt]]), ": ",":"), "a.m", "AM",1), "p.m", "PM"),"  AM"," AM"),"  PM", " PM"), 9,100,"")</f>
        <v/>
      </c>
      <c r="I3570" s="195" t="e">
        <f>TIMEVALUE(RTATimings[[#This Row],[Dep Tm Txt]])</f>
        <v>#VALUE!</v>
      </c>
      <c r="N35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71" spans="1:14" x14ac:dyDescent="0.35">
      <c r="A3571" s="113"/>
      <c r="B3571" s="119"/>
      <c r="C3571" s="119"/>
      <c r="D3571" s="185" t="e">
        <f>IF(ISBLANK(RTATimings[[#This Row],[Vehicle No.]]), VLOOKUP(RTATimings[[#This Row],[Rotation Group]], Table9[#All], 4, FALSE), VLOOKUP(RTATimings[[#This Row],[Vehicle No.]], VehLicense,2,FALSE))</f>
        <v>#N/A</v>
      </c>
      <c r="E3571" s="126"/>
      <c r="F3571" s="185" t="e">
        <f>VLOOKUP(RTATimings[[#This Row],[Route Code]], TrueRouteCodes[], 2, FALSE)</f>
        <v>#N/A</v>
      </c>
      <c r="H3571" s="194" t="str">
        <f>REPLACE(SUBSTITUTE(SUBSTITUTE(SUBSTITUTE(SUBSTITUTE(SUBSTITUTE(TRIM(RTATimings[[#This Row],[Dep Txt]]), ": ",":"), "a.m", "AM",1), "p.m", "PM"),"  AM"," AM"),"  PM", " PM"), 9,100,"")</f>
        <v/>
      </c>
      <c r="I3571" s="195" t="e">
        <f>TIMEVALUE(RTATimings[[#This Row],[Dep Tm Txt]])</f>
        <v>#VALUE!</v>
      </c>
      <c r="N35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72" spans="1:14" x14ac:dyDescent="0.35">
      <c r="A3572" s="113"/>
      <c r="B3572" s="119"/>
      <c r="C3572" s="119"/>
      <c r="D3572" s="185" t="e">
        <f>IF(ISBLANK(RTATimings[[#This Row],[Vehicle No.]]), VLOOKUP(RTATimings[[#This Row],[Rotation Group]], Table9[#All], 4, FALSE), VLOOKUP(RTATimings[[#This Row],[Vehicle No.]], VehLicense,2,FALSE))</f>
        <v>#N/A</v>
      </c>
      <c r="E3572" s="126"/>
      <c r="F3572" s="185" t="e">
        <f>VLOOKUP(RTATimings[[#This Row],[Route Code]], TrueRouteCodes[], 2, FALSE)</f>
        <v>#N/A</v>
      </c>
      <c r="H3572" s="194" t="str">
        <f>REPLACE(SUBSTITUTE(SUBSTITUTE(SUBSTITUTE(SUBSTITUTE(SUBSTITUTE(TRIM(RTATimings[[#This Row],[Dep Txt]]), ": ",":"), "a.m", "AM",1), "p.m", "PM"),"  AM"," AM"),"  PM", " PM"), 9,100,"")</f>
        <v/>
      </c>
      <c r="I3572" s="195" t="e">
        <f>TIMEVALUE(RTATimings[[#This Row],[Dep Tm Txt]])</f>
        <v>#VALUE!</v>
      </c>
      <c r="N35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73" spans="1:14" x14ac:dyDescent="0.35">
      <c r="A3573" s="113"/>
      <c r="B3573" s="119"/>
      <c r="C3573" s="119"/>
      <c r="D3573" s="185" t="e">
        <f>IF(ISBLANK(RTATimings[[#This Row],[Vehicle No.]]), VLOOKUP(RTATimings[[#This Row],[Rotation Group]], Table9[#All], 4, FALSE), VLOOKUP(RTATimings[[#This Row],[Vehicle No.]], VehLicense,2,FALSE))</f>
        <v>#N/A</v>
      </c>
      <c r="E3573" s="126"/>
      <c r="F3573" s="185" t="e">
        <f>VLOOKUP(RTATimings[[#This Row],[Route Code]], TrueRouteCodes[], 2, FALSE)</f>
        <v>#N/A</v>
      </c>
      <c r="H3573" s="194" t="str">
        <f>REPLACE(SUBSTITUTE(SUBSTITUTE(SUBSTITUTE(SUBSTITUTE(SUBSTITUTE(TRIM(RTATimings[[#This Row],[Dep Txt]]), ": ",":"), "a.m", "AM",1), "p.m", "PM"),"  AM"," AM"),"  PM", " PM"), 9,100,"")</f>
        <v/>
      </c>
      <c r="I3573" s="195" t="e">
        <f>TIMEVALUE(RTATimings[[#This Row],[Dep Tm Txt]])</f>
        <v>#VALUE!</v>
      </c>
      <c r="N35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74" spans="1:14" x14ac:dyDescent="0.35">
      <c r="A3574" s="113"/>
      <c r="B3574" s="119"/>
      <c r="C3574" s="119"/>
      <c r="D3574" s="185" t="e">
        <f>IF(ISBLANK(RTATimings[[#This Row],[Vehicle No.]]), VLOOKUP(RTATimings[[#This Row],[Rotation Group]], Table9[#All], 4, FALSE), VLOOKUP(RTATimings[[#This Row],[Vehicle No.]], VehLicense,2,FALSE))</f>
        <v>#N/A</v>
      </c>
      <c r="E3574" s="126"/>
      <c r="F3574" s="185" t="e">
        <f>VLOOKUP(RTATimings[[#This Row],[Route Code]], TrueRouteCodes[], 2, FALSE)</f>
        <v>#N/A</v>
      </c>
      <c r="H3574" s="194" t="str">
        <f>REPLACE(SUBSTITUTE(SUBSTITUTE(SUBSTITUTE(SUBSTITUTE(SUBSTITUTE(TRIM(RTATimings[[#This Row],[Dep Txt]]), ": ",":"), "a.m", "AM",1), "p.m", "PM"),"  AM"," AM"),"  PM", " PM"), 9,100,"")</f>
        <v/>
      </c>
      <c r="I3574" s="195" t="e">
        <f>TIMEVALUE(RTATimings[[#This Row],[Dep Tm Txt]])</f>
        <v>#VALUE!</v>
      </c>
      <c r="N35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75" spans="1:14" x14ac:dyDescent="0.35">
      <c r="A3575" s="113"/>
      <c r="B3575" s="119"/>
      <c r="C3575" s="119"/>
      <c r="D3575" s="185" t="e">
        <f>IF(ISBLANK(RTATimings[[#This Row],[Vehicle No.]]), VLOOKUP(RTATimings[[#This Row],[Rotation Group]], Table9[#All], 4, FALSE), VLOOKUP(RTATimings[[#This Row],[Vehicle No.]], VehLicense,2,FALSE))</f>
        <v>#N/A</v>
      </c>
      <c r="E3575" s="126"/>
      <c r="F3575" s="185" t="e">
        <f>VLOOKUP(RTATimings[[#This Row],[Route Code]], TrueRouteCodes[], 2, FALSE)</f>
        <v>#N/A</v>
      </c>
      <c r="H3575" s="194" t="str">
        <f>REPLACE(SUBSTITUTE(SUBSTITUTE(SUBSTITUTE(SUBSTITUTE(SUBSTITUTE(TRIM(RTATimings[[#This Row],[Dep Txt]]), ": ",":"), "a.m", "AM",1), "p.m", "PM"),"  AM"," AM"),"  PM", " PM"), 9,100,"")</f>
        <v/>
      </c>
      <c r="I3575" s="195" t="e">
        <f>TIMEVALUE(RTATimings[[#This Row],[Dep Tm Txt]])</f>
        <v>#VALUE!</v>
      </c>
      <c r="N35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76" spans="1:14" x14ac:dyDescent="0.35">
      <c r="A3576" s="113"/>
      <c r="B3576" s="119"/>
      <c r="C3576" s="119"/>
      <c r="D3576" s="185" t="e">
        <f>IF(ISBLANK(RTATimings[[#This Row],[Vehicle No.]]), VLOOKUP(RTATimings[[#This Row],[Rotation Group]], Table9[#All], 4, FALSE), VLOOKUP(RTATimings[[#This Row],[Vehicle No.]], VehLicense,2,FALSE))</f>
        <v>#N/A</v>
      </c>
      <c r="E3576" s="126"/>
      <c r="F3576" s="185" t="e">
        <f>VLOOKUP(RTATimings[[#This Row],[Route Code]], TrueRouteCodes[], 2, FALSE)</f>
        <v>#N/A</v>
      </c>
      <c r="H3576" s="194" t="str">
        <f>REPLACE(SUBSTITUTE(SUBSTITUTE(SUBSTITUTE(SUBSTITUTE(SUBSTITUTE(TRIM(RTATimings[[#This Row],[Dep Txt]]), ": ",":"), "a.m", "AM",1), "p.m", "PM"),"  AM"," AM"),"  PM", " PM"), 9,100,"")</f>
        <v/>
      </c>
      <c r="I3576" s="195" t="e">
        <f>TIMEVALUE(RTATimings[[#This Row],[Dep Tm Txt]])</f>
        <v>#VALUE!</v>
      </c>
      <c r="N35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77" spans="1:14" x14ac:dyDescent="0.35">
      <c r="A3577" s="113"/>
      <c r="B3577" s="119"/>
      <c r="C3577" s="119"/>
      <c r="D3577" s="185" t="e">
        <f>IF(ISBLANK(RTATimings[[#This Row],[Vehicle No.]]), VLOOKUP(RTATimings[[#This Row],[Rotation Group]], Table9[#All], 4, FALSE), VLOOKUP(RTATimings[[#This Row],[Vehicle No.]], VehLicense,2,FALSE))</f>
        <v>#N/A</v>
      </c>
      <c r="E3577" s="126"/>
      <c r="F3577" s="185" t="e">
        <f>VLOOKUP(RTATimings[[#This Row],[Route Code]], TrueRouteCodes[], 2, FALSE)</f>
        <v>#N/A</v>
      </c>
      <c r="H3577" s="194" t="str">
        <f>REPLACE(SUBSTITUTE(SUBSTITUTE(SUBSTITUTE(SUBSTITUTE(SUBSTITUTE(TRIM(RTATimings[[#This Row],[Dep Txt]]), ": ",":"), "a.m", "AM",1), "p.m", "PM"),"  AM"," AM"),"  PM", " PM"), 9,100,"")</f>
        <v/>
      </c>
      <c r="I3577" s="195" t="e">
        <f>TIMEVALUE(RTATimings[[#This Row],[Dep Tm Txt]])</f>
        <v>#VALUE!</v>
      </c>
      <c r="N35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78" spans="1:14" x14ac:dyDescent="0.35">
      <c r="A3578" s="113"/>
      <c r="B3578" s="119"/>
      <c r="C3578" s="119"/>
      <c r="D3578" s="185" t="e">
        <f>IF(ISBLANK(RTATimings[[#This Row],[Vehicle No.]]), VLOOKUP(RTATimings[[#This Row],[Rotation Group]], Table9[#All], 4, FALSE), VLOOKUP(RTATimings[[#This Row],[Vehicle No.]], VehLicense,2,FALSE))</f>
        <v>#N/A</v>
      </c>
      <c r="E3578" s="126"/>
      <c r="F3578" s="185" t="e">
        <f>VLOOKUP(RTATimings[[#This Row],[Route Code]], TrueRouteCodes[], 2, FALSE)</f>
        <v>#N/A</v>
      </c>
      <c r="H3578" s="194" t="str">
        <f>REPLACE(SUBSTITUTE(SUBSTITUTE(SUBSTITUTE(SUBSTITUTE(SUBSTITUTE(TRIM(RTATimings[[#This Row],[Dep Txt]]), ": ",":"), "a.m", "AM",1), "p.m", "PM"),"  AM"," AM"),"  PM", " PM"), 9,100,"")</f>
        <v/>
      </c>
      <c r="I3578" s="195" t="e">
        <f>TIMEVALUE(RTATimings[[#This Row],[Dep Tm Txt]])</f>
        <v>#VALUE!</v>
      </c>
      <c r="N35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79" spans="1:14" x14ac:dyDescent="0.35">
      <c r="A3579" s="113"/>
      <c r="B3579" s="119"/>
      <c r="C3579" s="119"/>
      <c r="D3579" s="185" t="e">
        <f>IF(ISBLANK(RTATimings[[#This Row],[Vehicle No.]]), VLOOKUP(RTATimings[[#This Row],[Rotation Group]], Table9[#All], 4, FALSE), VLOOKUP(RTATimings[[#This Row],[Vehicle No.]], VehLicense,2,FALSE))</f>
        <v>#N/A</v>
      </c>
      <c r="E3579" s="126"/>
      <c r="F3579" s="185" t="e">
        <f>VLOOKUP(RTATimings[[#This Row],[Route Code]], TrueRouteCodes[], 2, FALSE)</f>
        <v>#N/A</v>
      </c>
      <c r="H3579" s="194" t="str">
        <f>REPLACE(SUBSTITUTE(SUBSTITUTE(SUBSTITUTE(SUBSTITUTE(SUBSTITUTE(TRIM(RTATimings[[#This Row],[Dep Txt]]), ": ",":"), "a.m", "AM",1), "p.m", "PM"),"  AM"," AM"),"  PM", " PM"), 9,100,"")</f>
        <v/>
      </c>
      <c r="I3579" s="195" t="e">
        <f>TIMEVALUE(RTATimings[[#This Row],[Dep Tm Txt]])</f>
        <v>#VALUE!</v>
      </c>
      <c r="N35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80" spans="1:14" x14ac:dyDescent="0.35">
      <c r="A3580" s="113"/>
      <c r="B3580" s="119"/>
      <c r="C3580" s="119"/>
      <c r="D3580" s="185" t="e">
        <f>IF(ISBLANK(RTATimings[[#This Row],[Vehicle No.]]), VLOOKUP(RTATimings[[#This Row],[Rotation Group]], Table9[#All], 4, FALSE), VLOOKUP(RTATimings[[#This Row],[Vehicle No.]], VehLicense,2,FALSE))</f>
        <v>#N/A</v>
      </c>
      <c r="E3580" s="126"/>
      <c r="F3580" s="185" t="e">
        <f>VLOOKUP(RTATimings[[#This Row],[Route Code]], TrueRouteCodes[], 2, FALSE)</f>
        <v>#N/A</v>
      </c>
      <c r="H3580" s="194" t="str">
        <f>REPLACE(SUBSTITUTE(SUBSTITUTE(SUBSTITUTE(SUBSTITUTE(SUBSTITUTE(TRIM(RTATimings[[#This Row],[Dep Txt]]), ": ",":"), "a.m", "AM",1), "p.m", "PM"),"  AM"," AM"),"  PM", " PM"), 9,100,"")</f>
        <v/>
      </c>
      <c r="I3580" s="195" t="e">
        <f>TIMEVALUE(RTATimings[[#This Row],[Dep Tm Txt]])</f>
        <v>#VALUE!</v>
      </c>
      <c r="N35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81" spans="1:14" x14ac:dyDescent="0.35">
      <c r="A3581" s="113"/>
      <c r="B3581" s="119"/>
      <c r="C3581" s="119"/>
      <c r="D3581" s="185" t="e">
        <f>IF(ISBLANK(RTATimings[[#This Row],[Vehicle No.]]), VLOOKUP(RTATimings[[#This Row],[Rotation Group]], Table9[#All], 4, FALSE), VLOOKUP(RTATimings[[#This Row],[Vehicle No.]], VehLicense,2,FALSE))</f>
        <v>#N/A</v>
      </c>
      <c r="E3581" s="126"/>
      <c r="F3581" s="185" t="e">
        <f>VLOOKUP(RTATimings[[#This Row],[Route Code]], TrueRouteCodes[], 2, FALSE)</f>
        <v>#N/A</v>
      </c>
      <c r="H3581" s="194" t="str">
        <f>REPLACE(SUBSTITUTE(SUBSTITUTE(SUBSTITUTE(SUBSTITUTE(SUBSTITUTE(TRIM(RTATimings[[#This Row],[Dep Txt]]), ": ",":"), "a.m", "AM",1), "p.m", "PM"),"  AM"," AM"),"  PM", " PM"), 9,100,"")</f>
        <v/>
      </c>
      <c r="I3581" s="195" t="e">
        <f>TIMEVALUE(RTATimings[[#This Row],[Dep Tm Txt]])</f>
        <v>#VALUE!</v>
      </c>
      <c r="N35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82" spans="1:14" x14ac:dyDescent="0.35">
      <c r="A3582" s="113"/>
      <c r="B3582" s="119"/>
      <c r="C3582" s="119"/>
      <c r="D3582" s="185" t="e">
        <f>IF(ISBLANK(RTATimings[[#This Row],[Vehicle No.]]), VLOOKUP(RTATimings[[#This Row],[Rotation Group]], Table9[#All], 4, FALSE), VLOOKUP(RTATimings[[#This Row],[Vehicle No.]], VehLicense,2,FALSE))</f>
        <v>#N/A</v>
      </c>
      <c r="E3582" s="126"/>
      <c r="F3582" s="185" t="e">
        <f>VLOOKUP(RTATimings[[#This Row],[Route Code]], TrueRouteCodes[], 2, FALSE)</f>
        <v>#N/A</v>
      </c>
      <c r="H3582" s="194" t="str">
        <f>REPLACE(SUBSTITUTE(SUBSTITUTE(SUBSTITUTE(SUBSTITUTE(SUBSTITUTE(TRIM(RTATimings[[#This Row],[Dep Txt]]), ": ",":"), "a.m", "AM",1), "p.m", "PM"),"  AM"," AM"),"  PM", " PM"), 9,100,"")</f>
        <v/>
      </c>
      <c r="I3582" s="195" t="e">
        <f>TIMEVALUE(RTATimings[[#This Row],[Dep Tm Txt]])</f>
        <v>#VALUE!</v>
      </c>
      <c r="N35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83" spans="1:14" x14ac:dyDescent="0.35">
      <c r="A3583" s="113"/>
      <c r="B3583" s="119"/>
      <c r="C3583" s="119"/>
      <c r="D3583" s="185" t="e">
        <f>IF(ISBLANK(RTATimings[[#This Row],[Vehicle No.]]), VLOOKUP(RTATimings[[#This Row],[Rotation Group]], Table9[#All], 4, FALSE), VLOOKUP(RTATimings[[#This Row],[Vehicle No.]], VehLicense,2,FALSE))</f>
        <v>#N/A</v>
      </c>
      <c r="E3583" s="126"/>
      <c r="F3583" s="185" t="e">
        <f>VLOOKUP(RTATimings[[#This Row],[Route Code]], TrueRouteCodes[], 2, FALSE)</f>
        <v>#N/A</v>
      </c>
      <c r="H3583" s="194" t="str">
        <f>REPLACE(SUBSTITUTE(SUBSTITUTE(SUBSTITUTE(SUBSTITUTE(SUBSTITUTE(TRIM(RTATimings[[#This Row],[Dep Txt]]), ": ",":"), "a.m", "AM",1), "p.m", "PM"),"  AM"," AM"),"  PM", " PM"), 9,100,"")</f>
        <v/>
      </c>
      <c r="I3583" s="195" t="e">
        <f>TIMEVALUE(RTATimings[[#This Row],[Dep Tm Txt]])</f>
        <v>#VALUE!</v>
      </c>
      <c r="N35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84" spans="1:14" x14ac:dyDescent="0.35">
      <c r="A3584" s="113"/>
      <c r="B3584" s="119"/>
      <c r="C3584" s="119"/>
      <c r="D3584" s="185" t="e">
        <f>IF(ISBLANK(RTATimings[[#This Row],[Vehicle No.]]), VLOOKUP(RTATimings[[#This Row],[Rotation Group]], Table9[#All], 4, FALSE), VLOOKUP(RTATimings[[#This Row],[Vehicle No.]], VehLicense,2,FALSE))</f>
        <v>#N/A</v>
      </c>
      <c r="E3584" s="126"/>
      <c r="F3584" s="185" t="e">
        <f>VLOOKUP(RTATimings[[#This Row],[Route Code]], TrueRouteCodes[], 2, FALSE)</f>
        <v>#N/A</v>
      </c>
      <c r="H3584" s="194" t="str">
        <f>REPLACE(SUBSTITUTE(SUBSTITUTE(SUBSTITUTE(SUBSTITUTE(SUBSTITUTE(TRIM(RTATimings[[#This Row],[Dep Txt]]), ": ",":"), "a.m", "AM",1), "p.m", "PM"),"  AM"," AM"),"  PM", " PM"), 9,100,"")</f>
        <v/>
      </c>
      <c r="I3584" s="195" t="e">
        <f>TIMEVALUE(RTATimings[[#This Row],[Dep Tm Txt]])</f>
        <v>#VALUE!</v>
      </c>
      <c r="N35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85" spans="1:14" x14ac:dyDescent="0.35">
      <c r="A3585" s="113"/>
      <c r="B3585" s="119"/>
      <c r="C3585" s="119"/>
      <c r="D3585" s="185" t="e">
        <f>IF(ISBLANK(RTATimings[[#This Row],[Vehicle No.]]), VLOOKUP(RTATimings[[#This Row],[Rotation Group]], Table9[#All], 4, FALSE), VLOOKUP(RTATimings[[#This Row],[Vehicle No.]], VehLicense,2,FALSE))</f>
        <v>#N/A</v>
      </c>
      <c r="E3585" s="126"/>
      <c r="F3585" s="185" t="e">
        <f>VLOOKUP(RTATimings[[#This Row],[Route Code]], TrueRouteCodes[], 2, FALSE)</f>
        <v>#N/A</v>
      </c>
      <c r="H3585" s="194" t="str">
        <f>REPLACE(SUBSTITUTE(SUBSTITUTE(SUBSTITUTE(SUBSTITUTE(SUBSTITUTE(TRIM(RTATimings[[#This Row],[Dep Txt]]), ": ",":"), "a.m", "AM",1), "p.m", "PM"),"  AM"," AM"),"  PM", " PM"), 9,100,"")</f>
        <v/>
      </c>
      <c r="I3585" s="195" t="e">
        <f>TIMEVALUE(RTATimings[[#This Row],[Dep Tm Txt]])</f>
        <v>#VALUE!</v>
      </c>
      <c r="N35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86" spans="1:14" x14ac:dyDescent="0.35">
      <c r="A3586" s="113"/>
      <c r="B3586" s="119"/>
      <c r="C3586" s="119"/>
      <c r="D3586" s="185" t="e">
        <f>IF(ISBLANK(RTATimings[[#This Row],[Vehicle No.]]), VLOOKUP(RTATimings[[#This Row],[Rotation Group]], Table9[#All], 4, FALSE), VLOOKUP(RTATimings[[#This Row],[Vehicle No.]], VehLicense,2,FALSE))</f>
        <v>#N/A</v>
      </c>
      <c r="E3586" s="126"/>
      <c r="F3586" s="185" t="e">
        <f>VLOOKUP(RTATimings[[#This Row],[Route Code]], TrueRouteCodes[], 2, FALSE)</f>
        <v>#N/A</v>
      </c>
      <c r="H3586" s="194" t="str">
        <f>REPLACE(SUBSTITUTE(SUBSTITUTE(SUBSTITUTE(SUBSTITUTE(SUBSTITUTE(TRIM(RTATimings[[#This Row],[Dep Txt]]), ": ",":"), "a.m", "AM",1), "p.m", "PM"),"  AM"," AM"),"  PM", " PM"), 9,100,"")</f>
        <v/>
      </c>
      <c r="I3586" s="195" t="e">
        <f>TIMEVALUE(RTATimings[[#This Row],[Dep Tm Txt]])</f>
        <v>#VALUE!</v>
      </c>
      <c r="N35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87" spans="1:14" x14ac:dyDescent="0.35">
      <c r="A3587" s="113"/>
      <c r="B3587" s="119"/>
      <c r="C3587" s="119"/>
      <c r="D3587" s="185" t="e">
        <f>IF(ISBLANK(RTATimings[[#This Row],[Vehicle No.]]), VLOOKUP(RTATimings[[#This Row],[Rotation Group]], Table9[#All], 4, FALSE), VLOOKUP(RTATimings[[#This Row],[Vehicle No.]], VehLicense,2,FALSE))</f>
        <v>#N/A</v>
      </c>
      <c r="E3587" s="126"/>
      <c r="F3587" s="185" t="e">
        <f>VLOOKUP(RTATimings[[#This Row],[Route Code]], TrueRouteCodes[], 2, FALSE)</f>
        <v>#N/A</v>
      </c>
      <c r="H3587" s="194" t="str">
        <f>REPLACE(SUBSTITUTE(SUBSTITUTE(SUBSTITUTE(SUBSTITUTE(SUBSTITUTE(TRIM(RTATimings[[#This Row],[Dep Txt]]), ": ",":"), "a.m", "AM",1), "p.m", "PM"),"  AM"," AM"),"  PM", " PM"), 9,100,"")</f>
        <v/>
      </c>
      <c r="I3587" s="195" t="e">
        <f>TIMEVALUE(RTATimings[[#This Row],[Dep Tm Txt]])</f>
        <v>#VALUE!</v>
      </c>
      <c r="N35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88" spans="1:14" x14ac:dyDescent="0.35">
      <c r="A3588" s="113"/>
      <c r="B3588" s="119"/>
      <c r="C3588" s="119"/>
      <c r="D3588" s="185" t="e">
        <f>IF(ISBLANK(RTATimings[[#This Row],[Vehicle No.]]), VLOOKUP(RTATimings[[#This Row],[Rotation Group]], Table9[#All], 4, FALSE), VLOOKUP(RTATimings[[#This Row],[Vehicle No.]], VehLicense,2,FALSE))</f>
        <v>#N/A</v>
      </c>
      <c r="E3588" s="126"/>
      <c r="F3588" s="185" t="e">
        <f>VLOOKUP(RTATimings[[#This Row],[Route Code]], TrueRouteCodes[], 2, FALSE)</f>
        <v>#N/A</v>
      </c>
      <c r="H3588" s="194" t="str">
        <f>REPLACE(SUBSTITUTE(SUBSTITUTE(SUBSTITUTE(SUBSTITUTE(SUBSTITUTE(TRIM(RTATimings[[#This Row],[Dep Txt]]), ": ",":"), "a.m", "AM",1), "p.m", "PM"),"  AM"," AM"),"  PM", " PM"), 9,100,"")</f>
        <v/>
      </c>
      <c r="I3588" s="195" t="e">
        <f>TIMEVALUE(RTATimings[[#This Row],[Dep Tm Txt]])</f>
        <v>#VALUE!</v>
      </c>
      <c r="N35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89" spans="1:14" x14ac:dyDescent="0.35">
      <c r="A3589" s="113"/>
      <c r="B3589" s="119"/>
      <c r="C3589" s="119"/>
      <c r="D3589" s="185" t="e">
        <f>IF(ISBLANK(RTATimings[[#This Row],[Vehicle No.]]), VLOOKUP(RTATimings[[#This Row],[Rotation Group]], Table9[#All], 4, FALSE), VLOOKUP(RTATimings[[#This Row],[Vehicle No.]], VehLicense,2,FALSE))</f>
        <v>#N/A</v>
      </c>
      <c r="E3589" s="126"/>
      <c r="F3589" s="185" t="e">
        <f>VLOOKUP(RTATimings[[#This Row],[Route Code]], TrueRouteCodes[], 2, FALSE)</f>
        <v>#N/A</v>
      </c>
      <c r="H3589" s="194" t="str">
        <f>REPLACE(SUBSTITUTE(SUBSTITUTE(SUBSTITUTE(SUBSTITUTE(SUBSTITUTE(TRIM(RTATimings[[#This Row],[Dep Txt]]), ": ",":"), "a.m", "AM",1), "p.m", "PM"),"  AM"," AM"),"  PM", " PM"), 9,100,"")</f>
        <v/>
      </c>
      <c r="I3589" s="195" t="e">
        <f>TIMEVALUE(RTATimings[[#This Row],[Dep Tm Txt]])</f>
        <v>#VALUE!</v>
      </c>
      <c r="N35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90" spans="1:14" x14ac:dyDescent="0.35">
      <c r="A3590" s="113"/>
      <c r="B3590" s="119"/>
      <c r="C3590" s="119"/>
      <c r="D3590" s="185" t="e">
        <f>IF(ISBLANK(RTATimings[[#This Row],[Vehicle No.]]), VLOOKUP(RTATimings[[#This Row],[Rotation Group]], Table9[#All], 4, FALSE), VLOOKUP(RTATimings[[#This Row],[Vehicle No.]], VehLicense,2,FALSE))</f>
        <v>#N/A</v>
      </c>
      <c r="E3590" s="126"/>
      <c r="F3590" s="185" t="e">
        <f>VLOOKUP(RTATimings[[#This Row],[Route Code]], TrueRouteCodes[], 2, FALSE)</f>
        <v>#N/A</v>
      </c>
      <c r="H3590" s="194" t="str">
        <f>REPLACE(SUBSTITUTE(SUBSTITUTE(SUBSTITUTE(SUBSTITUTE(SUBSTITUTE(TRIM(RTATimings[[#This Row],[Dep Txt]]), ": ",":"), "a.m", "AM",1), "p.m", "PM"),"  AM"," AM"),"  PM", " PM"), 9,100,"")</f>
        <v/>
      </c>
      <c r="I3590" s="195" t="e">
        <f>TIMEVALUE(RTATimings[[#This Row],[Dep Tm Txt]])</f>
        <v>#VALUE!</v>
      </c>
      <c r="N35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91" spans="1:14" x14ac:dyDescent="0.35">
      <c r="A3591" s="113"/>
      <c r="B3591" s="119"/>
      <c r="C3591" s="119"/>
      <c r="D3591" s="185" t="e">
        <f>IF(ISBLANK(RTATimings[[#This Row],[Vehicle No.]]), VLOOKUP(RTATimings[[#This Row],[Rotation Group]], Table9[#All], 4, FALSE), VLOOKUP(RTATimings[[#This Row],[Vehicle No.]], VehLicense,2,FALSE))</f>
        <v>#N/A</v>
      </c>
      <c r="E3591" s="126"/>
      <c r="F3591" s="185" t="e">
        <f>VLOOKUP(RTATimings[[#This Row],[Route Code]], TrueRouteCodes[], 2, FALSE)</f>
        <v>#N/A</v>
      </c>
      <c r="H3591" s="194" t="str">
        <f>REPLACE(SUBSTITUTE(SUBSTITUTE(SUBSTITUTE(SUBSTITUTE(SUBSTITUTE(TRIM(RTATimings[[#This Row],[Dep Txt]]), ": ",":"), "a.m", "AM",1), "p.m", "PM"),"  AM"," AM"),"  PM", " PM"), 9,100,"")</f>
        <v/>
      </c>
      <c r="I3591" s="195" t="e">
        <f>TIMEVALUE(RTATimings[[#This Row],[Dep Tm Txt]])</f>
        <v>#VALUE!</v>
      </c>
      <c r="N35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92" spans="1:14" x14ac:dyDescent="0.35">
      <c r="A3592" s="113"/>
      <c r="B3592" s="119"/>
      <c r="C3592" s="119"/>
      <c r="D3592" s="185" t="e">
        <f>IF(ISBLANK(RTATimings[[#This Row],[Vehicle No.]]), VLOOKUP(RTATimings[[#This Row],[Rotation Group]], Table9[#All], 4, FALSE), VLOOKUP(RTATimings[[#This Row],[Vehicle No.]], VehLicense,2,FALSE))</f>
        <v>#N/A</v>
      </c>
      <c r="E3592" s="126"/>
      <c r="F3592" s="185" t="e">
        <f>VLOOKUP(RTATimings[[#This Row],[Route Code]], TrueRouteCodes[], 2, FALSE)</f>
        <v>#N/A</v>
      </c>
      <c r="H3592" s="194" t="str">
        <f>REPLACE(SUBSTITUTE(SUBSTITUTE(SUBSTITUTE(SUBSTITUTE(SUBSTITUTE(TRIM(RTATimings[[#This Row],[Dep Txt]]), ": ",":"), "a.m", "AM",1), "p.m", "PM"),"  AM"," AM"),"  PM", " PM"), 9,100,"")</f>
        <v/>
      </c>
      <c r="I3592" s="195" t="e">
        <f>TIMEVALUE(RTATimings[[#This Row],[Dep Tm Txt]])</f>
        <v>#VALUE!</v>
      </c>
      <c r="N35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93" spans="1:14" x14ac:dyDescent="0.35">
      <c r="A3593" s="113"/>
      <c r="B3593" s="119"/>
      <c r="C3593" s="119"/>
      <c r="D3593" s="185" t="e">
        <f>IF(ISBLANK(RTATimings[[#This Row],[Vehicle No.]]), VLOOKUP(RTATimings[[#This Row],[Rotation Group]], Table9[#All], 4, FALSE), VLOOKUP(RTATimings[[#This Row],[Vehicle No.]], VehLicense,2,FALSE))</f>
        <v>#N/A</v>
      </c>
      <c r="E3593" s="126"/>
      <c r="F3593" s="185" t="e">
        <f>VLOOKUP(RTATimings[[#This Row],[Route Code]], TrueRouteCodes[], 2, FALSE)</f>
        <v>#N/A</v>
      </c>
      <c r="H3593" s="194" t="str">
        <f>REPLACE(SUBSTITUTE(SUBSTITUTE(SUBSTITUTE(SUBSTITUTE(SUBSTITUTE(TRIM(RTATimings[[#This Row],[Dep Txt]]), ": ",":"), "a.m", "AM",1), "p.m", "PM"),"  AM"," AM"),"  PM", " PM"), 9,100,"")</f>
        <v/>
      </c>
      <c r="I3593" s="195" t="e">
        <f>TIMEVALUE(RTATimings[[#This Row],[Dep Tm Txt]])</f>
        <v>#VALUE!</v>
      </c>
      <c r="N35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94" spans="1:14" x14ac:dyDescent="0.35">
      <c r="A3594" s="113"/>
      <c r="B3594" s="119"/>
      <c r="C3594" s="119"/>
      <c r="D3594" s="185" t="e">
        <f>IF(ISBLANK(RTATimings[[#This Row],[Vehicle No.]]), VLOOKUP(RTATimings[[#This Row],[Rotation Group]], Table9[#All], 4, FALSE), VLOOKUP(RTATimings[[#This Row],[Vehicle No.]], VehLicense,2,FALSE))</f>
        <v>#N/A</v>
      </c>
      <c r="E3594" s="126"/>
      <c r="F3594" s="185" t="e">
        <f>VLOOKUP(RTATimings[[#This Row],[Route Code]], TrueRouteCodes[], 2, FALSE)</f>
        <v>#N/A</v>
      </c>
      <c r="H3594" s="194" t="str">
        <f>REPLACE(SUBSTITUTE(SUBSTITUTE(SUBSTITUTE(SUBSTITUTE(SUBSTITUTE(TRIM(RTATimings[[#This Row],[Dep Txt]]), ": ",":"), "a.m", "AM",1), "p.m", "PM"),"  AM"," AM"),"  PM", " PM"), 9,100,"")</f>
        <v/>
      </c>
      <c r="I3594" s="195" t="e">
        <f>TIMEVALUE(RTATimings[[#This Row],[Dep Tm Txt]])</f>
        <v>#VALUE!</v>
      </c>
      <c r="N35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95" spans="1:14" x14ac:dyDescent="0.35">
      <c r="A3595" s="113"/>
      <c r="B3595" s="119"/>
      <c r="C3595" s="119"/>
      <c r="D3595" s="185" t="e">
        <f>IF(ISBLANK(RTATimings[[#This Row],[Vehicle No.]]), VLOOKUP(RTATimings[[#This Row],[Rotation Group]], Table9[#All], 4, FALSE), VLOOKUP(RTATimings[[#This Row],[Vehicle No.]], VehLicense,2,FALSE))</f>
        <v>#N/A</v>
      </c>
      <c r="E3595" s="126"/>
      <c r="F3595" s="185" t="e">
        <f>VLOOKUP(RTATimings[[#This Row],[Route Code]], TrueRouteCodes[], 2, FALSE)</f>
        <v>#N/A</v>
      </c>
      <c r="H3595" s="194" t="str">
        <f>REPLACE(SUBSTITUTE(SUBSTITUTE(SUBSTITUTE(SUBSTITUTE(SUBSTITUTE(TRIM(RTATimings[[#This Row],[Dep Txt]]), ": ",":"), "a.m", "AM",1), "p.m", "PM"),"  AM"," AM"),"  PM", " PM"), 9,100,"")</f>
        <v/>
      </c>
      <c r="I3595" s="195" t="e">
        <f>TIMEVALUE(RTATimings[[#This Row],[Dep Tm Txt]])</f>
        <v>#VALUE!</v>
      </c>
      <c r="N35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96" spans="1:14" x14ac:dyDescent="0.35">
      <c r="A3596" s="113"/>
      <c r="B3596" s="119"/>
      <c r="C3596" s="119"/>
      <c r="D3596" s="185" t="e">
        <f>IF(ISBLANK(RTATimings[[#This Row],[Vehicle No.]]), VLOOKUP(RTATimings[[#This Row],[Rotation Group]], Table9[#All], 4, FALSE), VLOOKUP(RTATimings[[#This Row],[Vehicle No.]], VehLicense,2,FALSE))</f>
        <v>#N/A</v>
      </c>
      <c r="E3596" s="126"/>
      <c r="F3596" s="185" t="e">
        <f>VLOOKUP(RTATimings[[#This Row],[Route Code]], TrueRouteCodes[], 2, FALSE)</f>
        <v>#N/A</v>
      </c>
      <c r="H3596" s="194" t="str">
        <f>REPLACE(SUBSTITUTE(SUBSTITUTE(SUBSTITUTE(SUBSTITUTE(SUBSTITUTE(TRIM(RTATimings[[#This Row],[Dep Txt]]), ": ",":"), "a.m", "AM",1), "p.m", "PM"),"  AM"," AM"),"  PM", " PM"), 9,100,"")</f>
        <v/>
      </c>
      <c r="I3596" s="195" t="e">
        <f>TIMEVALUE(RTATimings[[#This Row],[Dep Tm Txt]])</f>
        <v>#VALUE!</v>
      </c>
      <c r="N35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97" spans="1:14" x14ac:dyDescent="0.35">
      <c r="A3597" s="113"/>
      <c r="B3597" s="119"/>
      <c r="C3597" s="119"/>
      <c r="D3597" s="185" t="e">
        <f>IF(ISBLANK(RTATimings[[#This Row],[Vehicle No.]]), VLOOKUP(RTATimings[[#This Row],[Rotation Group]], Table9[#All], 4, FALSE), VLOOKUP(RTATimings[[#This Row],[Vehicle No.]], VehLicense,2,FALSE))</f>
        <v>#N/A</v>
      </c>
      <c r="E3597" s="126"/>
      <c r="F3597" s="185" t="e">
        <f>VLOOKUP(RTATimings[[#This Row],[Route Code]], TrueRouteCodes[], 2, FALSE)</f>
        <v>#N/A</v>
      </c>
      <c r="H3597" s="194" t="str">
        <f>REPLACE(SUBSTITUTE(SUBSTITUTE(SUBSTITUTE(SUBSTITUTE(SUBSTITUTE(TRIM(RTATimings[[#This Row],[Dep Txt]]), ": ",":"), "a.m", "AM",1), "p.m", "PM"),"  AM"," AM"),"  PM", " PM"), 9,100,"")</f>
        <v/>
      </c>
      <c r="I3597" s="195" t="e">
        <f>TIMEVALUE(RTATimings[[#This Row],[Dep Tm Txt]])</f>
        <v>#VALUE!</v>
      </c>
      <c r="N35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98" spans="1:14" x14ac:dyDescent="0.35">
      <c r="A3598" s="113"/>
      <c r="B3598" s="119"/>
      <c r="C3598" s="119"/>
      <c r="D3598" s="185" t="e">
        <f>IF(ISBLANK(RTATimings[[#This Row],[Vehicle No.]]), VLOOKUP(RTATimings[[#This Row],[Rotation Group]], Table9[#All], 4, FALSE), VLOOKUP(RTATimings[[#This Row],[Vehicle No.]], VehLicense,2,FALSE))</f>
        <v>#N/A</v>
      </c>
      <c r="E3598" s="126"/>
      <c r="F3598" s="185" t="e">
        <f>VLOOKUP(RTATimings[[#This Row],[Route Code]], TrueRouteCodes[], 2, FALSE)</f>
        <v>#N/A</v>
      </c>
      <c r="H3598" s="194" t="str">
        <f>REPLACE(SUBSTITUTE(SUBSTITUTE(SUBSTITUTE(SUBSTITUTE(SUBSTITUTE(TRIM(RTATimings[[#This Row],[Dep Txt]]), ": ",":"), "a.m", "AM",1), "p.m", "PM"),"  AM"," AM"),"  PM", " PM"), 9,100,"")</f>
        <v/>
      </c>
      <c r="I3598" s="195" t="e">
        <f>TIMEVALUE(RTATimings[[#This Row],[Dep Tm Txt]])</f>
        <v>#VALUE!</v>
      </c>
      <c r="N35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599" spans="1:14" x14ac:dyDescent="0.35">
      <c r="A3599" s="113"/>
      <c r="B3599" s="119"/>
      <c r="C3599" s="119"/>
      <c r="D3599" s="185" t="e">
        <f>IF(ISBLANK(RTATimings[[#This Row],[Vehicle No.]]), VLOOKUP(RTATimings[[#This Row],[Rotation Group]], Table9[#All], 4, FALSE), VLOOKUP(RTATimings[[#This Row],[Vehicle No.]], VehLicense,2,FALSE))</f>
        <v>#N/A</v>
      </c>
      <c r="E3599" s="126"/>
      <c r="F3599" s="185" t="e">
        <f>VLOOKUP(RTATimings[[#This Row],[Route Code]], TrueRouteCodes[], 2, FALSE)</f>
        <v>#N/A</v>
      </c>
      <c r="H3599" s="194" t="str">
        <f>REPLACE(SUBSTITUTE(SUBSTITUTE(SUBSTITUTE(SUBSTITUTE(SUBSTITUTE(TRIM(RTATimings[[#This Row],[Dep Txt]]), ": ",":"), "a.m", "AM",1), "p.m", "PM"),"  AM"," AM"),"  PM", " PM"), 9,100,"")</f>
        <v/>
      </c>
      <c r="I3599" s="195" t="e">
        <f>TIMEVALUE(RTATimings[[#This Row],[Dep Tm Txt]])</f>
        <v>#VALUE!</v>
      </c>
      <c r="N35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00" spans="1:14" x14ac:dyDescent="0.35">
      <c r="A3600" s="113"/>
      <c r="B3600" s="119"/>
      <c r="C3600" s="119"/>
      <c r="D3600" s="185" t="e">
        <f>IF(ISBLANK(RTATimings[[#This Row],[Vehicle No.]]), VLOOKUP(RTATimings[[#This Row],[Rotation Group]], Table9[#All], 4, FALSE), VLOOKUP(RTATimings[[#This Row],[Vehicle No.]], VehLicense,2,FALSE))</f>
        <v>#N/A</v>
      </c>
      <c r="E3600" s="126"/>
      <c r="F3600" s="185" t="e">
        <f>VLOOKUP(RTATimings[[#This Row],[Route Code]], TrueRouteCodes[], 2, FALSE)</f>
        <v>#N/A</v>
      </c>
      <c r="H3600" s="194" t="str">
        <f>REPLACE(SUBSTITUTE(SUBSTITUTE(SUBSTITUTE(SUBSTITUTE(SUBSTITUTE(TRIM(RTATimings[[#This Row],[Dep Txt]]), ": ",":"), "a.m", "AM",1), "p.m", "PM"),"  AM"," AM"),"  PM", " PM"), 9,100,"")</f>
        <v/>
      </c>
      <c r="I3600" s="195" t="e">
        <f>TIMEVALUE(RTATimings[[#This Row],[Dep Tm Txt]])</f>
        <v>#VALUE!</v>
      </c>
      <c r="N36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01" spans="1:14" x14ac:dyDescent="0.35">
      <c r="A3601" s="113"/>
      <c r="B3601" s="119"/>
      <c r="C3601" s="119"/>
      <c r="D3601" s="185" t="e">
        <f>IF(ISBLANK(RTATimings[[#This Row],[Vehicle No.]]), VLOOKUP(RTATimings[[#This Row],[Rotation Group]], Table9[#All], 4, FALSE), VLOOKUP(RTATimings[[#This Row],[Vehicle No.]], VehLicense,2,FALSE))</f>
        <v>#N/A</v>
      </c>
      <c r="E3601" s="126"/>
      <c r="F3601" s="185" t="e">
        <f>VLOOKUP(RTATimings[[#This Row],[Route Code]], TrueRouteCodes[], 2, FALSE)</f>
        <v>#N/A</v>
      </c>
      <c r="H3601" s="194" t="str">
        <f>REPLACE(SUBSTITUTE(SUBSTITUTE(SUBSTITUTE(SUBSTITUTE(SUBSTITUTE(TRIM(RTATimings[[#This Row],[Dep Txt]]), ": ",":"), "a.m", "AM",1), "p.m", "PM"),"  AM"," AM"),"  PM", " PM"), 9,100,"")</f>
        <v/>
      </c>
      <c r="I3601" s="195" t="e">
        <f>TIMEVALUE(RTATimings[[#This Row],[Dep Tm Txt]])</f>
        <v>#VALUE!</v>
      </c>
      <c r="N36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02" spans="1:14" x14ac:dyDescent="0.35">
      <c r="A3602" s="113"/>
      <c r="B3602" s="119"/>
      <c r="C3602" s="119"/>
      <c r="D3602" s="185" t="e">
        <f>IF(ISBLANK(RTATimings[[#This Row],[Vehicle No.]]), VLOOKUP(RTATimings[[#This Row],[Rotation Group]], Table9[#All], 4, FALSE), VLOOKUP(RTATimings[[#This Row],[Vehicle No.]], VehLicense,2,FALSE))</f>
        <v>#N/A</v>
      </c>
      <c r="E3602" s="126"/>
      <c r="F3602" s="185" t="e">
        <f>VLOOKUP(RTATimings[[#This Row],[Route Code]], TrueRouteCodes[], 2, FALSE)</f>
        <v>#N/A</v>
      </c>
      <c r="H3602" s="194" t="str">
        <f>REPLACE(SUBSTITUTE(SUBSTITUTE(SUBSTITUTE(SUBSTITUTE(SUBSTITUTE(TRIM(RTATimings[[#This Row],[Dep Txt]]), ": ",":"), "a.m", "AM",1), "p.m", "PM"),"  AM"," AM"),"  PM", " PM"), 9,100,"")</f>
        <v/>
      </c>
      <c r="I3602" s="195" t="e">
        <f>TIMEVALUE(RTATimings[[#This Row],[Dep Tm Txt]])</f>
        <v>#VALUE!</v>
      </c>
      <c r="N36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03" spans="1:14" x14ac:dyDescent="0.35">
      <c r="A3603" s="113"/>
      <c r="B3603" s="119"/>
      <c r="C3603" s="119"/>
      <c r="D3603" s="185" t="e">
        <f>IF(ISBLANK(RTATimings[[#This Row],[Vehicle No.]]), VLOOKUP(RTATimings[[#This Row],[Rotation Group]], Table9[#All], 4, FALSE), VLOOKUP(RTATimings[[#This Row],[Vehicle No.]], VehLicense,2,FALSE))</f>
        <v>#N/A</v>
      </c>
      <c r="E3603" s="126"/>
      <c r="F3603" s="185" t="e">
        <f>VLOOKUP(RTATimings[[#This Row],[Route Code]], TrueRouteCodes[], 2, FALSE)</f>
        <v>#N/A</v>
      </c>
      <c r="H3603" s="194" t="str">
        <f>REPLACE(SUBSTITUTE(SUBSTITUTE(SUBSTITUTE(SUBSTITUTE(SUBSTITUTE(TRIM(RTATimings[[#This Row],[Dep Txt]]), ": ",":"), "a.m", "AM",1), "p.m", "PM"),"  AM"," AM"),"  PM", " PM"), 9,100,"")</f>
        <v/>
      </c>
      <c r="I3603" s="195" t="e">
        <f>TIMEVALUE(RTATimings[[#This Row],[Dep Tm Txt]])</f>
        <v>#VALUE!</v>
      </c>
      <c r="N36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04" spans="1:14" x14ac:dyDescent="0.35">
      <c r="A3604" s="113"/>
      <c r="B3604" s="119"/>
      <c r="C3604" s="119"/>
      <c r="D3604" s="185" t="e">
        <f>IF(ISBLANK(RTATimings[[#This Row],[Vehicle No.]]), VLOOKUP(RTATimings[[#This Row],[Rotation Group]], Table9[#All], 4, FALSE), VLOOKUP(RTATimings[[#This Row],[Vehicle No.]], VehLicense,2,FALSE))</f>
        <v>#N/A</v>
      </c>
      <c r="E3604" s="126"/>
      <c r="F3604" s="185" t="e">
        <f>VLOOKUP(RTATimings[[#This Row],[Route Code]], TrueRouteCodes[], 2, FALSE)</f>
        <v>#N/A</v>
      </c>
      <c r="H3604" s="194" t="str">
        <f>REPLACE(SUBSTITUTE(SUBSTITUTE(SUBSTITUTE(SUBSTITUTE(SUBSTITUTE(TRIM(RTATimings[[#This Row],[Dep Txt]]), ": ",":"), "a.m", "AM",1), "p.m", "PM"),"  AM"," AM"),"  PM", " PM"), 9,100,"")</f>
        <v/>
      </c>
      <c r="I3604" s="195" t="e">
        <f>TIMEVALUE(RTATimings[[#This Row],[Dep Tm Txt]])</f>
        <v>#VALUE!</v>
      </c>
      <c r="N36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05" spans="1:14" x14ac:dyDescent="0.35">
      <c r="A3605" s="113"/>
      <c r="B3605" s="119"/>
      <c r="C3605" s="119"/>
      <c r="D3605" s="185" t="e">
        <f>IF(ISBLANK(RTATimings[[#This Row],[Vehicle No.]]), VLOOKUP(RTATimings[[#This Row],[Rotation Group]], Table9[#All], 4, FALSE), VLOOKUP(RTATimings[[#This Row],[Vehicle No.]], VehLicense,2,FALSE))</f>
        <v>#N/A</v>
      </c>
      <c r="E3605" s="126"/>
      <c r="F3605" s="185" t="e">
        <f>VLOOKUP(RTATimings[[#This Row],[Route Code]], TrueRouteCodes[], 2, FALSE)</f>
        <v>#N/A</v>
      </c>
      <c r="H3605" s="194" t="str">
        <f>REPLACE(SUBSTITUTE(SUBSTITUTE(SUBSTITUTE(SUBSTITUTE(SUBSTITUTE(TRIM(RTATimings[[#This Row],[Dep Txt]]), ": ",":"), "a.m", "AM",1), "p.m", "PM"),"  AM"," AM"),"  PM", " PM"), 9,100,"")</f>
        <v/>
      </c>
      <c r="I3605" s="195" t="e">
        <f>TIMEVALUE(RTATimings[[#This Row],[Dep Tm Txt]])</f>
        <v>#VALUE!</v>
      </c>
      <c r="N36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06" spans="1:14" x14ac:dyDescent="0.35">
      <c r="A3606" s="113"/>
      <c r="B3606" s="119"/>
      <c r="C3606" s="119"/>
      <c r="D3606" s="185" t="e">
        <f>IF(ISBLANK(RTATimings[[#This Row],[Vehicle No.]]), VLOOKUP(RTATimings[[#This Row],[Rotation Group]], Table9[#All], 4, FALSE), VLOOKUP(RTATimings[[#This Row],[Vehicle No.]], VehLicense,2,FALSE))</f>
        <v>#N/A</v>
      </c>
      <c r="E3606" s="126"/>
      <c r="F3606" s="185" t="e">
        <f>VLOOKUP(RTATimings[[#This Row],[Route Code]], TrueRouteCodes[], 2, FALSE)</f>
        <v>#N/A</v>
      </c>
      <c r="H3606" s="194" t="str">
        <f>REPLACE(SUBSTITUTE(SUBSTITUTE(SUBSTITUTE(SUBSTITUTE(SUBSTITUTE(TRIM(RTATimings[[#This Row],[Dep Txt]]), ": ",":"), "a.m", "AM",1), "p.m", "PM"),"  AM"," AM"),"  PM", " PM"), 9,100,"")</f>
        <v/>
      </c>
      <c r="I3606" s="195" t="e">
        <f>TIMEVALUE(RTATimings[[#This Row],[Dep Tm Txt]])</f>
        <v>#VALUE!</v>
      </c>
      <c r="N36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07" spans="1:14" x14ac:dyDescent="0.35">
      <c r="A3607" s="113"/>
      <c r="B3607" s="119"/>
      <c r="C3607" s="119"/>
      <c r="D3607" s="185" t="e">
        <f>IF(ISBLANK(RTATimings[[#This Row],[Vehicle No.]]), VLOOKUP(RTATimings[[#This Row],[Rotation Group]], Table9[#All], 4, FALSE), VLOOKUP(RTATimings[[#This Row],[Vehicle No.]], VehLicense,2,FALSE))</f>
        <v>#N/A</v>
      </c>
      <c r="E3607" s="126"/>
      <c r="F3607" s="185" t="e">
        <f>VLOOKUP(RTATimings[[#This Row],[Route Code]], TrueRouteCodes[], 2, FALSE)</f>
        <v>#N/A</v>
      </c>
      <c r="H3607" s="194" t="str">
        <f>REPLACE(SUBSTITUTE(SUBSTITUTE(SUBSTITUTE(SUBSTITUTE(SUBSTITUTE(TRIM(RTATimings[[#This Row],[Dep Txt]]), ": ",":"), "a.m", "AM",1), "p.m", "PM"),"  AM"," AM"),"  PM", " PM"), 9,100,"")</f>
        <v/>
      </c>
      <c r="I3607" s="195" t="e">
        <f>TIMEVALUE(RTATimings[[#This Row],[Dep Tm Txt]])</f>
        <v>#VALUE!</v>
      </c>
      <c r="N36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08" spans="1:14" x14ac:dyDescent="0.35">
      <c r="A3608" s="113"/>
      <c r="B3608" s="119"/>
      <c r="C3608" s="119"/>
      <c r="D3608" s="185" t="e">
        <f>IF(ISBLANK(RTATimings[[#This Row],[Vehicle No.]]), VLOOKUP(RTATimings[[#This Row],[Rotation Group]], Table9[#All], 4, FALSE), VLOOKUP(RTATimings[[#This Row],[Vehicle No.]], VehLicense,2,FALSE))</f>
        <v>#N/A</v>
      </c>
      <c r="E3608" s="126"/>
      <c r="F3608" s="185" t="e">
        <f>VLOOKUP(RTATimings[[#This Row],[Route Code]], TrueRouteCodes[], 2, FALSE)</f>
        <v>#N/A</v>
      </c>
      <c r="H3608" s="194" t="str">
        <f>REPLACE(SUBSTITUTE(SUBSTITUTE(SUBSTITUTE(SUBSTITUTE(SUBSTITUTE(TRIM(RTATimings[[#This Row],[Dep Txt]]), ": ",":"), "a.m", "AM",1), "p.m", "PM"),"  AM"," AM"),"  PM", " PM"), 9,100,"")</f>
        <v/>
      </c>
      <c r="I3608" s="195" t="e">
        <f>TIMEVALUE(RTATimings[[#This Row],[Dep Tm Txt]])</f>
        <v>#VALUE!</v>
      </c>
      <c r="N36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09" spans="1:14" x14ac:dyDescent="0.35">
      <c r="A3609" s="113"/>
      <c r="B3609" s="119"/>
      <c r="C3609" s="119"/>
      <c r="D3609" s="185" t="e">
        <f>IF(ISBLANK(RTATimings[[#This Row],[Vehicle No.]]), VLOOKUP(RTATimings[[#This Row],[Rotation Group]], Table9[#All], 4, FALSE), VLOOKUP(RTATimings[[#This Row],[Vehicle No.]], VehLicense,2,FALSE))</f>
        <v>#N/A</v>
      </c>
      <c r="E3609" s="126"/>
      <c r="F3609" s="185" t="e">
        <f>VLOOKUP(RTATimings[[#This Row],[Route Code]], TrueRouteCodes[], 2, FALSE)</f>
        <v>#N/A</v>
      </c>
      <c r="H3609" s="194" t="str">
        <f>REPLACE(SUBSTITUTE(SUBSTITUTE(SUBSTITUTE(SUBSTITUTE(SUBSTITUTE(TRIM(RTATimings[[#This Row],[Dep Txt]]), ": ",":"), "a.m", "AM",1), "p.m", "PM"),"  AM"," AM"),"  PM", " PM"), 9,100,"")</f>
        <v/>
      </c>
      <c r="I3609" s="195" t="e">
        <f>TIMEVALUE(RTATimings[[#This Row],[Dep Tm Txt]])</f>
        <v>#VALUE!</v>
      </c>
      <c r="N36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10" spans="1:14" x14ac:dyDescent="0.35">
      <c r="A3610" s="113"/>
      <c r="B3610" s="119"/>
      <c r="C3610" s="119"/>
      <c r="D3610" s="185" t="e">
        <f>IF(ISBLANK(RTATimings[[#This Row],[Vehicle No.]]), VLOOKUP(RTATimings[[#This Row],[Rotation Group]], Table9[#All], 4, FALSE), VLOOKUP(RTATimings[[#This Row],[Vehicle No.]], VehLicense,2,FALSE))</f>
        <v>#N/A</v>
      </c>
      <c r="E3610" s="126"/>
      <c r="F3610" s="185" t="e">
        <f>VLOOKUP(RTATimings[[#This Row],[Route Code]], TrueRouteCodes[], 2, FALSE)</f>
        <v>#N/A</v>
      </c>
      <c r="H3610" s="194" t="str">
        <f>REPLACE(SUBSTITUTE(SUBSTITUTE(SUBSTITUTE(SUBSTITUTE(SUBSTITUTE(TRIM(RTATimings[[#This Row],[Dep Txt]]), ": ",":"), "a.m", "AM",1), "p.m", "PM"),"  AM"," AM"),"  PM", " PM"), 9,100,"")</f>
        <v/>
      </c>
      <c r="I3610" s="195" t="e">
        <f>TIMEVALUE(RTATimings[[#This Row],[Dep Tm Txt]])</f>
        <v>#VALUE!</v>
      </c>
      <c r="N36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11" spans="1:14" x14ac:dyDescent="0.35">
      <c r="A3611" s="113"/>
      <c r="B3611" s="119"/>
      <c r="C3611" s="119"/>
      <c r="D3611" s="185" t="e">
        <f>IF(ISBLANK(RTATimings[[#This Row],[Vehicle No.]]), VLOOKUP(RTATimings[[#This Row],[Rotation Group]], Table9[#All], 4, FALSE), VLOOKUP(RTATimings[[#This Row],[Vehicle No.]], VehLicense,2,FALSE))</f>
        <v>#N/A</v>
      </c>
      <c r="E3611" s="126"/>
      <c r="F3611" s="185" t="e">
        <f>VLOOKUP(RTATimings[[#This Row],[Route Code]], TrueRouteCodes[], 2, FALSE)</f>
        <v>#N/A</v>
      </c>
      <c r="H3611" s="194" t="str">
        <f>REPLACE(SUBSTITUTE(SUBSTITUTE(SUBSTITUTE(SUBSTITUTE(SUBSTITUTE(TRIM(RTATimings[[#This Row],[Dep Txt]]), ": ",":"), "a.m", "AM",1), "p.m", "PM"),"  AM"," AM"),"  PM", " PM"), 9,100,"")</f>
        <v/>
      </c>
      <c r="I3611" s="195" t="e">
        <f>TIMEVALUE(RTATimings[[#This Row],[Dep Tm Txt]])</f>
        <v>#VALUE!</v>
      </c>
      <c r="N36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12" spans="1:14" x14ac:dyDescent="0.35">
      <c r="A3612" s="113"/>
      <c r="B3612" s="119"/>
      <c r="C3612" s="119"/>
      <c r="D3612" s="185" t="e">
        <f>IF(ISBLANK(RTATimings[[#This Row],[Vehicle No.]]), VLOOKUP(RTATimings[[#This Row],[Rotation Group]], Table9[#All], 4, FALSE), VLOOKUP(RTATimings[[#This Row],[Vehicle No.]], VehLicense,2,FALSE))</f>
        <v>#N/A</v>
      </c>
      <c r="E3612" s="126"/>
      <c r="F3612" s="185" t="e">
        <f>VLOOKUP(RTATimings[[#This Row],[Route Code]], TrueRouteCodes[], 2, FALSE)</f>
        <v>#N/A</v>
      </c>
      <c r="H3612" s="194" t="str">
        <f>REPLACE(SUBSTITUTE(SUBSTITUTE(SUBSTITUTE(SUBSTITUTE(SUBSTITUTE(TRIM(RTATimings[[#This Row],[Dep Txt]]), ": ",":"), "a.m", "AM",1), "p.m", "PM"),"  AM"," AM"),"  PM", " PM"), 9,100,"")</f>
        <v/>
      </c>
      <c r="I3612" s="195" t="e">
        <f>TIMEVALUE(RTATimings[[#This Row],[Dep Tm Txt]])</f>
        <v>#VALUE!</v>
      </c>
      <c r="N36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13" spans="1:14" x14ac:dyDescent="0.35">
      <c r="A3613" s="113"/>
      <c r="B3613" s="119"/>
      <c r="C3613" s="119"/>
      <c r="D3613" s="185" t="e">
        <f>IF(ISBLANK(RTATimings[[#This Row],[Vehicle No.]]), VLOOKUP(RTATimings[[#This Row],[Rotation Group]], Table9[#All], 4, FALSE), VLOOKUP(RTATimings[[#This Row],[Vehicle No.]], VehLicense,2,FALSE))</f>
        <v>#N/A</v>
      </c>
      <c r="E3613" s="126"/>
      <c r="F3613" s="185" t="e">
        <f>VLOOKUP(RTATimings[[#This Row],[Route Code]], TrueRouteCodes[], 2, FALSE)</f>
        <v>#N/A</v>
      </c>
      <c r="H3613" s="194" t="str">
        <f>REPLACE(SUBSTITUTE(SUBSTITUTE(SUBSTITUTE(SUBSTITUTE(SUBSTITUTE(TRIM(RTATimings[[#This Row],[Dep Txt]]), ": ",":"), "a.m", "AM",1), "p.m", "PM"),"  AM"," AM"),"  PM", " PM"), 9,100,"")</f>
        <v/>
      </c>
      <c r="I3613" s="195" t="e">
        <f>TIMEVALUE(RTATimings[[#This Row],[Dep Tm Txt]])</f>
        <v>#VALUE!</v>
      </c>
      <c r="N36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14" spans="1:14" x14ac:dyDescent="0.35">
      <c r="A3614" s="113"/>
      <c r="B3614" s="119"/>
      <c r="C3614" s="119"/>
      <c r="D3614" s="185" t="e">
        <f>IF(ISBLANK(RTATimings[[#This Row],[Vehicle No.]]), VLOOKUP(RTATimings[[#This Row],[Rotation Group]], Table9[#All], 4, FALSE), VLOOKUP(RTATimings[[#This Row],[Vehicle No.]], VehLicense,2,FALSE))</f>
        <v>#N/A</v>
      </c>
      <c r="E3614" s="126"/>
      <c r="F3614" s="185" t="e">
        <f>VLOOKUP(RTATimings[[#This Row],[Route Code]], TrueRouteCodes[], 2, FALSE)</f>
        <v>#N/A</v>
      </c>
      <c r="H3614" s="194" t="str">
        <f>REPLACE(SUBSTITUTE(SUBSTITUTE(SUBSTITUTE(SUBSTITUTE(SUBSTITUTE(TRIM(RTATimings[[#This Row],[Dep Txt]]), ": ",":"), "a.m", "AM",1), "p.m", "PM"),"  AM"," AM"),"  PM", " PM"), 9,100,"")</f>
        <v/>
      </c>
      <c r="I3614" s="195" t="e">
        <f>TIMEVALUE(RTATimings[[#This Row],[Dep Tm Txt]])</f>
        <v>#VALUE!</v>
      </c>
      <c r="N36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15" spans="1:14" x14ac:dyDescent="0.35">
      <c r="A3615" s="113"/>
      <c r="B3615" s="119"/>
      <c r="C3615" s="119"/>
      <c r="D3615" s="185" t="e">
        <f>IF(ISBLANK(RTATimings[[#This Row],[Vehicle No.]]), VLOOKUP(RTATimings[[#This Row],[Rotation Group]], Table9[#All], 4, FALSE), VLOOKUP(RTATimings[[#This Row],[Vehicle No.]], VehLicense,2,FALSE))</f>
        <v>#N/A</v>
      </c>
      <c r="E3615" s="126"/>
      <c r="F3615" s="185" t="e">
        <f>VLOOKUP(RTATimings[[#This Row],[Route Code]], TrueRouteCodes[], 2, FALSE)</f>
        <v>#N/A</v>
      </c>
      <c r="H3615" s="194" t="str">
        <f>REPLACE(SUBSTITUTE(SUBSTITUTE(SUBSTITUTE(SUBSTITUTE(SUBSTITUTE(TRIM(RTATimings[[#This Row],[Dep Txt]]), ": ",":"), "a.m", "AM",1), "p.m", "PM"),"  AM"," AM"),"  PM", " PM"), 9,100,"")</f>
        <v/>
      </c>
      <c r="I3615" s="195" t="e">
        <f>TIMEVALUE(RTATimings[[#This Row],[Dep Tm Txt]])</f>
        <v>#VALUE!</v>
      </c>
      <c r="N36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16" spans="1:14" x14ac:dyDescent="0.35">
      <c r="A3616" s="113"/>
      <c r="B3616" s="119"/>
      <c r="C3616" s="119"/>
      <c r="D3616" s="185" t="e">
        <f>IF(ISBLANK(RTATimings[[#This Row],[Vehicle No.]]), VLOOKUP(RTATimings[[#This Row],[Rotation Group]], Table9[#All], 4, FALSE), VLOOKUP(RTATimings[[#This Row],[Vehicle No.]], VehLicense,2,FALSE))</f>
        <v>#N/A</v>
      </c>
      <c r="E3616" s="126"/>
      <c r="F3616" s="185" t="e">
        <f>VLOOKUP(RTATimings[[#This Row],[Route Code]], TrueRouteCodes[], 2, FALSE)</f>
        <v>#N/A</v>
      </c>
      <c r="H3616" s="194" t="str">
        <f>REPLACE(SUBSTITUTE(SUBSTITUTE(SUBSTITUTE(SUBSTITUTE(SUBSTITUTE(TRIM(RTATimings[[#This Row],[Dep Txt]]), ": ",":"), "a.m", "AM",1), "p.m", "PM"),"  AM"," AM"),"  PM", " PM"), 9,100,"")</f>
        <v/>
      </c>
      <c r="I3616" s="195" t="e">
        <f>TIMEVALUE(RTATimings[[#This Row],[Dep Tm Txt]])</f>
        <v>#VALUE!</v>
      </c>
      <c r="N36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17" spans="1:14" x14ac:dyDescent="0.35">
      <c r="A3617" s="113"/>
      <c r="B3617" s="119"/>
      <c r="C3617" s="119"/>
      <c r="D3617" s="185" t="e">
        <f>IF(ISBLANK(RTATimings[[#This Row],[Vehicle No.]]), VLOOKUP(RTATimings[[#This Row],[Rotation Group]], Table9[#All], 4, FALSE), VLOOKUP(RTATimings[[#This Row],[Vehicle No.]], VehLicense,2,FALSE))</f>
        <v>#N/A</v>
      </c>
      <c r="E3617" s="126"/>
      <c r="F3617" s="185" t="e">
        <f>VLOOKUP(RTATimings[[#This Row],[Route Code]], TrueRouteCodes[], 2, FALSE)</f>
        <v>#N/A</v>
      </c>
      <c r="H3617" s="194" t="str">
        <f>REPLACE(SUBSTITUTE(SUBSTITUTE(SUBSTITUTE(SUBSTITUTE(SUBSTITUTE(TRIM(RTATimings[[#This Row],[Dep Txt]]), ": ",":"), "a.m", "AM",1), "p.m", "PM"),"  AM"," AM"),"  PM", " PM"), 9,100,"")</f>
        <v/>
      </c>
      <c r="I3617" s="195" t="e">
        <f>TIMEVALUE(RTATimings[[#This Row],[Dep Tm Txt]])</f>
        <v>#VALUE!</v>
      </c>
      <c r="N36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18" spans="1:14" x14ac:dyDescent="0.35">
      <c r="A3618" s="113"/>
      <c r="B3618" s="119"/>
      <c r="C3618" s="119"/>
      <c r="D3618" s="185" t="e">
        <f>IF(ISBLANK(RTATimings[[#This Row],[Vehicle No.]]), VLOOKUP(RTATimings[[#This Row],[Rotation Group]], Table9[#All], 4, FALSE), VLOOKUP(RTATimings[[#This Row],[Vehicle No.]], VehLicense,2,FALSE))</f>
        <v>#N/A</v>
      </c>
      <c r="E3618" s="126"/>
      <c r="F3618" s="185" t="e">
        <f>VLOOKUP(RTATimings[[#This Row],[Route Code]], TrueRouteCodes[], 2, FALSE)</f>
        <v>#N/A</v>
      </c>
      <c r="H3618" s="194" t="str">
        <f>REPLACE(SUBSTITUTE(SUBSTITUTE(SUBSTITUTE(SUBSTITUTE(SUBSTITUTE(TRIM(RTATimings[[#This Row],[Dep Txt]]), ": ",":"), "a.m", "AM",1), "p.m", "PM"),"  AM"," AM"),"  PM", " PM"), 9,100,"")</f>
        <v/>
      </c>
      <c r="I3618" s="195" t="e">
        <f>TIMEVALUE(RTATimings[[#This Row],[Dep Tm Txt]])</f>
        <v>#VALUE!</v>
      </c>
      <c r="N36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19" spans="1:14" x14ac:dyDescent="0.35">
      <c r="A3619" s="113"/>
      <c r="B3619" s="119"/>
      <c r="C3619" s="119"/>
      <c r="D3619" s="185" t="e">
        <f>IF(ISBLANK(RTATimings[[#This Row],[Vehicle No.]]), VLOOKUP(RTATimings[[#This Row],[Rotation Group]], Table9[#All], 4, FALSE), VLOOKUP(RTATimings[[#This Row],[Vehicle No.]], VehLicense,2,FALSE))</f>
        <v>#N/A</v>
      </c>
      <c r="E3619" s="126"/>
      <c r="F3619" s="185" t="e">
        <f>VLOOKUP(RTATimings[[#This Row],[Route Code]], TrueRouteCodes[], 2, FALSE)</f>
        <v>#N/A</v>
      </c>
      <c r="H3619" s="194" t="str">
        <f>REPLACE(SUBSTITUTE(SUBSTITUTE(SUBSTITUTE(SUBSTITUTE(SUBSTITUTE(TRIM(RTATimings[[#This Row],[Dep Txt]]), ": ",":"), "a.m", "AM",1), "p.m", "PM"),"  AM"," AM"),"  PM", " PM"), 9,100,"")</f>
        <v/>
      </c>
      <c r="I3619" s="195" t="e">
        <f>TIMEVALUE(RTATimings[[#This Row],[Dep Tm Txt]])</f>
        <v>#VALUE!</v>
      </c>
      <c r="N36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20" spans="1:14" x14ac:dyDescent="0.35">
      <c r="A3620" s="113"/>
      <c r="B3620" s="119"/>
      <c r="C3620" s="119"/>
      <c r="D3620" s="185" t="e">
        <f>IF(ISBLANK(RTATimings[[#This Row],[Vehicle No.]]), VLOOKUP(RTATimings[[#This Row],[Rotation Group]], Table9[#All], 4, FALSE), VLOOKUP(RTATimings[[#This Row],[Vehicle No.]], VehLicense,2,FALSE))</f>
        <v>#N/A</v>
      </c>
      <c r="E3620" s="126"/>
      <c r="F3620" s="185" t="e">
        <f>VLOOKUP(RTATimings[[#This Row],[Route Code]], TrueRouteCodes[], 2, FALSE)</f>
        <v>#N/A</v>
      </c>
      <c r="H3620" s="194" t="str">
        <f>REPLACE(SUBSTITUTE(SUBSTITUTE(SUBSTITUTE(SUBSTITUTE(SUBSTITUTE(TRIM(RTATimings[[#This Row],[Dep Txt]]), ": ",":"), "a.m", "AM",1), "p.m", "PM"),"  AM"," AM"),"  PM", " PM"), 9,100,"")</f>
        <v/>
      </c>
      <c r="I3620" s="195" t="e">
        <f>TIMEVALUE(RTATimings[[#This Row],[Dep Tm Txt]])</f>
        <v>#VALUE!</v>
      </c>
      <c r="N36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21" spans="1:14" x14ac:dyDescent="0.35">
      <c r="A3621" s="113"/>
      <c r="B3621" s="119"/>
      <c r="C3621" s="119"/>
      <c r="D3621" s="185" t="e">
        <f>IF(ISBLANK(RTATimings[[#This Row],[Vehicle No.]]), VLOOKUP(RTATimings[[#This Row],[Rotation Group]], Table9[#All], 4, FALSE), VLOOKUP(RTATimings[[#This Row],[Vehicle No.]], VehLicense,2,FALSE))</f>
        <v>#N/A</v>
      </c>
      <c r="E3621" s="126"/>
      <c r="F3621" s="185" t="e">
        <f>VLOOKUP(RTATimings[[#This Row],[Route Code]], TrueRouteCodes[], 2, FALSE)</f>
        <v>#N/A</v>
      </c>
      <c r="H3621" s="194" t="str">
        <f>REPLACE(SUBSTITUTE(SUBSTITUTE(SUBSTITUTE(SUBSTITUTE(SUBSTITUTE(TRIM(RTATimings[[#This Row],[Dep Txt]]), ": ",":"), "a.m", "AM",1), "p.m", "PM"),"  AM"," AM"),"  PM", " PM"), 9,100,"")</f>
        <v/>
      </c>
      <c r="I3621" s="195" t="e">
        <f>TIMEVALUE(RTATimings[[#This Row],[Dep Tm Txt]])</f>
        <v>#VALUE!</v>
      </c>
      <c r="N36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22" spans="1:14" x14ac:dyDescent="0.35">
      <c r="A3622" s="113"/>
      <c r="B3622" s="119"/>
      <c r="C3622" s="119"/>
      <c r="D3622" s="185" t="e">
        <f>IF(ISBLANK(RTATimings[[#This Row],[Vehicle No.]]), VLOOKUP(RTATimings[[#This Row],[Rotation Group]], Table9[#All], 4, FALSE), VLOOKUP(RTATimings[[#This Row],[Vehicle No.]], VehLicense,2,FALSE))</f>
        <v>#N/A</v>
      </c>
      <c r="E3622" s="126"/>
      <c r="F3622" s="185" t="e">
        <f>VLOOKUP(RTATimings[[#This Row],[Route Code]], TrueRouteCodes[], 2, FALSE)</f>
        <v>#N/A</v>
      </c>
      <c r="H3622" s="194" t="str">
        <f>REPLACE(SUBSTITUTE(SUBSTITUTE(SUBSTITUTE(SUBSTITUTE(SUBSTITUTE(TRIM(RTATimings[[#This Row],[Dep Txt]]), ": ",":"), "a.m", "AM",1), "p.m", "PM"),"  AM"," AM"),"  PM", " PM"), 9,100,"")</f>
        <v/>
      </c>
      <c r="I3622" s="195" t="e">
        <f>TIMEVALUE(RTATimings[[#This Row],[Dep Tm Txt]])</f>
        <v>#VALUE!</v>
      </c>
      <c r="N36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23" spans="1:14" x14ac:dyDescent="0.35">
      <c r="A3623" s="113"/>
      <c r="B3623" s="119"/>
      <c r="C3623" s="119"/>
      <c r="D3623" s="185" t="e">
        <f>IF(ISBLANK(RTATimings[[#This Row],[Vehicle No.]]), VLOOKUP(RTATimings[[#This Row],[Rotation Group]], Table9[#All], 4, FALSE), VLOOKUP(RTATimings[[#This Row],[Vehicle No.]], VehLicense,2,FALSE))</f>
        <v>#N/A</v>
      </c>
      <c r="E3623" s="126"/>
      <c r="F3623" s="185" t="e">
        <f>VLOOKUP(RTATimings[[#This Row],[Route Code]], TrueRouteCodes[], 2, FALSE)</f>
        <v>#N/A</v>
      </c>
      <c r="H3623" s="194" t="str">
        <f>REPLACE(SUBSTITUTE(SUBSTITUTE(SUBSTITUTE(SUBSTITUTE(SUBSTITUTE(TRIM(RTATimings[[#This Row],[Dep Txt]]), ": ",":"), "a.m", "AM",1), "p.m", "PM"),"  AM"," AM"),"  PM", " PM"), 9,100,"")</f>
        <v/>
      </c>
      <c r="I3623" s="195" t="e">
        <f>TIMEVALUE(RTATimings[[#This Row],[Dep Tm Txt]])</f>
        <v>#VALUE!</v>
      </c>
      <c r="N36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24" spans="1:14" x14ac:dyDescent="0.35">
      <c r="A3624" s="113"/>
      <c r="B3624" s="119"/>
      <c r="C3624" s="119"/>
      <c r="D3624" s="185" t="e">
        <f>IF(ISBLANK(RTATimings[[#This Row],[Vehicle No.]]), VLOOKUP(RTATimings[[#This Row],[Rotation Group]], Table9[#All], 4, FALSE), VLOOKUP(RTATimings[[#This Row],[Vehicle No.]], VehLicense,2,FALSE))</f>
        <v>#N/A</v>
      </c>
      <c r="E3624" s="126"/>
      <c r="F3624" s="185" t="e">
        <f>VLOOKUP(RTATimings[[#This Row],[Route Code]], TrueRouteCodes[], 2, FALSE)</f>
        <v>#N/A</v>
      </c>
      <c r="H3624" s="194" t="str">
        <f>REPLACE(SUBSTITUTE(SUBSTITUTE(SUBSTITUTE(SUBSTITUTE(SUBSTITUTE(TRIM(RTATimings[[#This Row],[Dep Txt]]), ": ",":"), "a.m", "AM",1), "p.m", "PM"),"  AM"," AM"),"  PM", " PM"), 9,100,"")</f>
        <v/>
      </c>
      <c r="I3624" s="195" t="e">
        <f>TIMEVALUE(RTATimings[[#This Row],[Dep Tm Txt]])</f>
        <v>#VALUE!</v>
      </c>
      <c r="N36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25" spans="1:14" x14ac:dyDescent="0.35">
      <c r="A3625" s="113"/>
      <c r="B3625" s="119"/>
      <c r="C3625" s="119"/>
      <c r="D3625" s="185" t="e">
        <f>IF(ISBLANK(RTATimings[[#This Row],[Vehicle No.]]), VLOOKUP(RTATimings[[#This Row],[Rotation Group]], Table9[#All], 4, FALSE), VLOOKUP(RTATimings[[#This Row],[Vehicle No.]], VehLicense,2,FALSE))</f>
        <v>#N/A</v>
      </c>
      <c r="E3625" s="126"/>
      <c r="F3625" s="185" t="e">
        <f>VLOOKUP(RTATimings[[#This Row],[Route Code]], TrueRouteCodes[], 2, FALSE)</f>
        <v>#N/A</v>
      </c>
      <c r="H3625" s="194" t="str">
        <f>REPLACE(SUBSTITUTE(SUBSTITUTE(SUBSTITUTE(SUBSTITUTE(SUBSTITUTE(TRIM(RTATimings[[#This Row],[Dep Txt]]), ": ",":"), "a.m", "AM",1), "p.m", "PM"),"  AM"," AM"),"  PM", " PM"), 9,100,"")</f>
        <v/>
      </c>
      <c r="I3625" s="195" t="e">
        <f>TIMEVALUE(RTATimings[[#This Row],[Dep Tm Txt]])</f>
        <v>#VALUE!</v>
      </c>
      <c r="N36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26" spans="1:14" x14ac:dyDescent="0.35">
      <c r="A3626" s="113"/>
      <c r="B3626" s="119"/>
      <c r="C3626" s="119"/>
      <c r="D3626" s="185" t="e">
        <f>IF(ISBLANK(RTATimings[[#This Row],[Vehicle No.]]), VLOOKUP(RTATimings[[#This Row],[Rotation Group]], Table9[#All], 4, FALSE), VLOOKUP(RTATimings[[#This Row],[Vehicle No.]], VehLicense,2,FALSE))</f>
        <v>#N/A</v>
      </c>
      <c r="E3626" s="126"/>
      <c r="F3626" s="185" t="e">
        <f>VLOOKUP(RTATimings[[#This Row],[Route Code]], TrueRouteCodes[], 2, FALSE)</f>
        <v>#N/A</v>
      </c>
      <c r="H3626" s="194" t="str">
        <f>REPLACE(SUBSTITUTE(SUBSTITUTE(SUBSTITUTE(SUBSTITUTE(SUBSTITUTE(TRIM(RTATimings[[#This Row],[Dep Txt]]), ": ",":"), "a.m", "AM",1), "p.m", "PM"),"  AM"," AM"),"  PM", " PM"), 9,100,"")</f>
        <v/>
      </c>
      <c r="I3626" s="195" t="e">
        <f>TIMEVALUE(RTATimings[[#This Row],[Dep Tm Txt]])</f>
        <v>#VALUE!</v>
      </c>
      <c r="N36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27" spans="1:14" x14ac:dyDescent="0.35">
      <c r="A3627" s="113"/>
      <c r="B3627" s="119"/>
      <c r="C3627" s="119"/>
      <c r="D3627" s="185" t="e">
        <f>IF(ISBLANK(RTATimings[[#This Row],[Vehicle No.]]), VLOOKUP(RTATimings[[#This Row],[Rotation Group]], Table9[#All], 4, FALSE), VLOOKUP(RTATimings[[#This Row],[Vehicle No.]], VehLicense,2,FALSE))</f>
        <v>#N/A</v>
      </c>
      <c r="E3627" s="126"/>
      <c r="F3627" s="185" t="e">
        <f>VLOOKUP(RTATimings[[#This Row],[Route Code]], TrueRouteCodes[], 2, FALSE)</f>
        <v>#N/A</v>
      </c>
      <c r="H3627" s="194" t="str">
        <f>REPLACE(SUBSTITUTE(SUBSTITUTE(SUBSTITUTE(SUBSTITUTE(SUBSTITUTE(TRIM(RTATimings[[#This Row],[Dep Txt]]), ": ",":"), "a.m", "AM",1), "p.m", "PM"),"  AM"," AM"),"  PM", " PM"), 9,100,"")</f>
        <v/>
      </c>
      <c r="I3627" s="195" t="e">
        <f>TIMEVALUE(RTATimings[[#This Row],[Dep Tm Txt]])</f>
        <v>#VALUE!</v>
      </c>
      <c r="N36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28" spans="1:14" x14ac:dyDescent="0.35">
      <c r="A3628" s="113"/>
      <c r="B3628" s="119"/>
      <c r="C3628" s="119"/>
      <c r="D3628" s="185" t="e">
        <f>IF(ISBLANK(RTATimings[[#This Row],[Vehicle No.]]), VLOOKUP(RTATimings[[#This Row],[Rotation Group]], Table9[#All], 4, FALSE), VLOOKUP(RTATimings[[#This Row],[Vehicle No.]], VehLicense,2,FALSE))</f>
        <v>#N/A</v>
      </c>
      <c r="E3628" s="126"/>
      <c r="F3628" s="185" t="e">
        <f>VLOOKUP(RTATimings[[#This Row],[Route Code]], TrueRouteCodes[], 2, FALSE)</f>
        <v>#N/A</v>
      </c>
      <c r="H3628" s="194" t="str">
        <f>REPLACE(SUBSTITUTE(SUBSTITUTE(SUBSTITUTE(SUBSTITUTE(SUBSTITUTE(TRIM(RTATimings[[#This Row],[Dep Txt]]), ": ",":"), "a.m", "AM",1), "p.m", "PM"),"  AM"," AM"),"  PM", " PM"), 9,100,"")</f>
        <v/>
      </c>
      <c r="I3628" s="195" t="e">
        <f>TIMEVALUE(RTATimings[[#This Row],[Dep Tm Txt]])</f>
        <v>#VALUE!</v>
      </c>
      <c r="N36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29" spans="1:14" x14ac:dyDescent="0.35">
      <c r="A3629" s="113"/>
      <c r="B3629" s="119"/>
      <c r="C3629" s="119"/>
      <c r="D3629" s="185" t="e">
        <f>IF(ISBLANK(RTATimings[[#This Row],[Vehicle No.]]), VLOOKUP(RTATimings[[#This Row],[Rotation Group]], Table9[#All], 4, FALSE), VLOOKUP(RTATimings[[#This Row],[Vehicle No.]], VehLicense,2,FALSE))</f>
        <v>#N/A</v>
      </c>
      <c r="E3629" s="126"/>
      <c r="F3629" s="185" t="e">
        <f>VLOOKUP(RTATimings[[#This Row],[Route Code]], TrueRouteCodes[], 2, FALSE)</f>
        <v>#N/A</v>
      </c>
      <c r="H3629" s="194" t="str">
        <f>REPLACE(SUBSTITUTE(SUBSTITUTE(SUBSTITUTE(SUBSTITUTE(SUBSTITUTE(TRIM(RTATimings[[#This Row],[Dep Txt]]), ": ",":"), "a.m", "AM",1), "p.m", "PM"),"  AM"," AM"),"  PM", " PM"), 9,100,"")</f>
        <v/>
      </c>
      <c r="I3629" s="195" t="e">
        <f>TIMEVALUE(RTATimings[[#This Row],[Dep Tm Txt]])</f>
        <v>#VALUE!</v>
      </c>
      <c r="N36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30" spans="1:14" x14ac:dyDescent="0.35">
      <c r="A3630" s="113"/>
      <c r="B3630" s="119"/>
      <c r="C3630" s="119"/>
      <c r="D3630" s="185" t="e">
        <f>IF(ISBLANK(RTATimings[[#This Row],[Vehicle No.]]), VLOOKUP(RTATimings[[#This Row],[Rotation Group]], Table9[#All], 4, FALSE), VLOOKUP(RTATimings[[#This Row],[Vehicle No.]], VehLicense,2,FALSE))</f>
        <v>#N/A</v>
      </c>
      <c r="E3630" s="126"/>
      <c r="F3630" s="185" t="e">
        <f>VLOOKUP(RTATimings[[#This Row],[Route Code]], TrueRouteCodes[], 2, FALSE)</f>
        <v>#N/A</v>
      </c>
      <c r="H3630" s="194" t="str">
        <f>REPLACE(SUBSTITUTE(SUBSTITUTE(SUBSTITUTE(SUBSTITUTE(SUBSTITUTE(TRIM(RTATimings[[#This Row],[Dep Txt]]), ": ",":"), "a.m", "AM",1), "p.m", "PM"),"  AM"," AM"),"  PM", " PM"), 9,100,"")</f>
        <v/>
      </c>
      <c r="I3630" s="195" t="e">
        <f>TIMEVALUE(RTATimings[[#This Row],[Dep Tm Txt]])</f>
        <v>#VALUE!</v>
      </c>
      <c r="N36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31" spans="1:14" x14ac:dyDescent="0.35">
      <c r="A3631" s="113"/>
      <c r="B3631" s="119"/>
      <c r="C3631" s="119"/>
      <c r="D3631" s="185" t="e">
        <f>IF(ISBLANK(RTATimings[[#This Row],[Vehicle No.]]), VLOOKUP(RTATimings[[#This Row],[Rotation Group]], Table9[#All], 4, FALSE), VLOOKUP(RTATimings[[#This Row],[Vehicle No.]], VehLicense,2,FALSE))</f>
        <v>#N/A</v>
      </c>
      <c r="E3631" s="126"/>
      <c r="F3631" s="185" t="e">
        <f>VLOOKUP(RTATimings[[#This Row],[Route Code]], TrueRouteCodes[], 2, FALSE)</f>
        <v>#N/A</v>
      </c>
      <c r="H3631" s="194" t="str">
        <f>REPLACE(SUBSTITUTE(SUBSTITUTE(SUBSTITUTE(SUBSTITUTE(SUBSTITUTE(TRIM(RTATimings[[#This Row],[Dep Txt]]), ": ",":"), "a.m", "AM",1), "p.m", "PM"),"  AM"," AM"),"  PM", " PM"), 9,100,"")</f>
        <v/>
      </c>
      <c r="I3631" s="195" t="e">
        <f>TIMEVALUE(RTATimings[[#This Row],[Dep Tm Txt]])</f>
        <v>#VALUE!</v>
      </c>
      <c r="N36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32" spans="1:14" x14ac:dyDescent="0.35">
      <c r="A3632" s="113"/>
      <c r="B3632" s="119"/>
      <c r="C3632" s="119"/>
      <c r="D3632" s="185" t="e">
        <f>IF(ISBLANK(RTATimings[[#This Row],[Vehicle No.]]), VLOOKUP(RTATimings[[#This Row],[Rotation Group]], Table9[#All], 4, FALSE), VLOOKUP(RTATimings[[#This Row],[Vehicle No.]], VehLicense,2,FALSE))</f>
        <v>#N/A</v>
      </c>
      <c r="E3632" s="126"/>
      <c r="F3632" s="185" t="e">
        <f>VLOOKUP(RTATimings[[#This Row],[Route Code]], TrueRouteCodes[], 2, FALSE)</f>
        <v>#N/A</v>
      </c>
      <c r="H3632" s="194" t="str">
        <f>REPLACE(SUBSTITUTE(SUBSTITUTE(SUBSTITUTE(SUBSTITUTE(SUBSTITUTE(TRIM(RTATimings[[#This Row],[Dep Txt]]), ": ",":"), "a.m", "AM",1), "p.m", "PM"),"  AM"," AM"),"  PM", " PM"), 9,100,"")</f>
        <v/>
      </c>
      <c r="I3632" s="195" t="e">
        <f>TIMEVALUE(RTATimings[[#This Row],[Dep Tm Txt]])</f>
        <v>#VALUE!</v>
      </c>
      <c r="N36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33" spans="1:14" x14ac:dyDescent="0.35">
      <c r="A3633" s="113"/>
      <c r="B3633" s="119"/>
      <c r="C3633" s="119"/>
      <c r="D3633" s="185" t="e">
        <f>IF(ISBLANK(RTATimings[[#This Row],[Vehicle No.]]), VLOOKUP(RTATimings[[#This Row],[Rotation Group]], Table9[#All], 4, FALSE), VLOOKUP(RTATimings[[#This Row],[Vehicle No.]], VehLicense,2,FALSE))</f>
        <v>#N/A</v>
      </c>
      <c r="E3633" s="126"/>
      <c r="F3633" s="185" t="e">
        <f>VLOOKUP(RTATimings[[#This Row],[Route Code]], TrueRouteCodes[], 2, FALSE)</f>
        <v>#N/A</v>
      </c>
      <c r="H3633" s="194" t="str">
        <f>REPLACE(SUBSTITUTE(SUBSTITUTE(SUBSTITUTE(SUBSTITUTE(SUBSTITUTE(TRIM(RTATimings[[#This Row],[Dep Txt]]), ": ",":"), "a.m", "AM",1), "p.m", "PM"),"  AM"," AM"),"  PM", " PM"), 9,100,"")</f>
        <v/>
      </c>
      <c r="I3633" s="195" t="e">
        <f>TIMEVALUE(RTATimings[[#This Row],[Dep Tm Txt]])</f>
        <v>#VALUE!</v>
      </c>
      <c r="N36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34" spans="1:14" x14ac:dyDescent="0.35">
      <c r="A3634" s="113"/>
      <c r="B3634" s="119"/>
      <c r="C3634" s="119"/>
      <c r="D3634" s="185" t="e">
        <f>IF(ISBLANK(RTATimings[[#This Row],[Vehicle No.]]), VLOOKUP(RTATimings[[#This Row],[Rotation Group]], Table9[#All], 4, FALSE), VLOOKUP(RTATimings[[#This Row],[Vehicle No.]], VehLicense,2,FALSE))</f>
        <v>#N/A</v>
      </c>
      <c r="E3634" s="126"/>
      <c r="F3634" s="185" t="e">
        <f>VLOOKUP(RTATimings[[#This Row],[Route Code]], TrueRouteCodes[], 2, FALSE)</f>
        <v>#N/A</v>
      </c>
      <c r="H3634" s="194" t="str">
        <f>REPLACE(SUBSTITUTE(SUBSTITUTE(SUBSTITUTE(SUBSTITUTE(SUBSTITUTE(TRIM(RTATimings[[#This Row],[Dep Txt]]), ": ",":"), "a.m", "AM",1), "p.m", "PM"),"  AM"," AM"),"  PM", " PM"), 9,100,"")</f>
        <v/>
      </c>
      <c r="I3634" s="195" t="e">
        <f>TIMEVALUE(RTATimings[[#This Row],[Dep Tm Txt]])</f>
        <v>#VALUE!</v>
      </c>
      <c r="N36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35" spans="1:14" x14ac:dyDescent="0.35">
      <c r="A3635" s="113"/>
      <c r="B3635" s="119"/>
      <c r="C3635" s="119"/>
      <c r="D3635" s="185" t="e">
        <f>IF(ISBLANK(RTATimings[[#This Row],[Vehicle No.]]), VLOOKUP(RTATimings[[#This Row],[Rotation Group]], Table9[#All], 4, FALSE), VLOOKUP(RTATimings[[#This Row],[Vehicle No.]], VehLicense,2,FALSE))</f>
        <v>#N/A</v>
      </c>
      <c r="E3635" s="126"/>
      <c r="F3635" s="185" t="e">
        <f>VLOOKUP(RTATimings[[#This Row],[Route Code]], TrueRouteCodes[], 2, FALSE)</f>
        <v>#N/A</v>
      </c>
      <c r="H3635" s="194" t="str">
        <f>REPLACE(SUBSTITUTE(SUBSTITUTE(SUBSTITUTE(SUBSTITUTE(SUBSTITUTE(TRIM(RTATimings[[#This Row],[Dep Txt]]), ": ",":"), "a.m", "AM",1), "p.m", "PM"),"  AM"," AM"),"  PM", " PM"), 9,100,"")</f>
        <v/>
      </c>
      <c r="I3635" s="195" t="e">
        <f>TIMEVALUE(RTATimings[[#This Row],[Dep Tm Txt]])</f>
        <v>#VALUE!</v>
      </c>
      <c r="N36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36" spans="1:14" x14ac:dyDescent="0.35">
      <c r="A3636" s="113"/>
      <c r="B3636" s="119"/>
      <c r="C3636" s="119"/>
      <c r="D3636" s="185" t="e">
        <f>IF(ISBLANK(RTATimings[[#This Row],[Vehicle No.]]), VLOOKUP(RTATimings[[#This Row],[Rotation Group]], Table9[#All], 4, FALSE), VLOOKUP(RTATimings[[#This Row],[Vehicle No.]], VehLicense,2,FALSE))</f>
        <v>#N/A</v>
      </c>
      <c r="E3636" s="126"/>
      <c r="F3636" s="185" t="e">
        <f>VLOOKUP(RTATimings[[#This Row],[Route Code]], TrueRouteCodes[], 2, FALSE)</f>
        <v>#N/A</v>
      </c>
      <c r="H3636" s="194" t="str">
        <f>REPLACE(SUBSTITUTE(SUBSTITUTE(SUBSTITUTE(SUBSTITUTE(SUBSTITUTE(TRIM(RTATimings[[#This Row],[Dep Txt]]), ": ",":"), "a.m", "AM",1), "p.m", "PM"),"  AM"," AM"),"  PM", " PM"), 9,100,"")</f>
        <v/>
      </c>
      <c r="I3636" s="195" t="e">
        <f>TIMEVALUE(RTATimings[[#This Row],[Dep Tm Txt]])</f>
        <v>#VALUE!</v>
      </c>
      <c r="N36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37" spans="1:14" x14ac:dyDescent="0.35">
      <c r="A3637" s="113"/>
      <c r="B3637" s="119"/>
      <c r="C3637" s="119"/>
      <c r="D3637" s="185" t="e">
        <f>IF(ISBLANK(RTATimings[[#This Row],[Vehicle No.]]), VLOOKUP(RTATimings[[#This Row],[Rotation Group]], Table9[#All], 4, FALSE), VLOOKUP(RTATimings[[#This Row],[Vehicle No.]], VehLicense,2,FALSE))</f>
        <v>#N/A</v>
      </c>
      <c r="E3637" s="126"/>
      <c r="F3637" s="185" t="e">
        <f>VLOOKUP(RTATimings[[#This Row],[Route Code]], TrueRouteCodes[], 2, FALSE)</f>
        <v>#N/A</v>
      </c>
      <c r="H3637" s="194" t="str">
        <f>REPLACE(SUBSTITUTE(SUBSTITUTE(SUBSTITUTE(SUBSTITUTE(SUBSTITUTE(TRIM(RTATimings[[#This Row],[Dep Txt]]), ": ",":"), "a.m", "AM",1), "p.m", "PM"),"  AM"," AM"),"  PM", " PM"), 9,100,"")</f>
        <v/>
      </c>
      <c r="I3637" s="195" t="e">
        <f>TIMEVALUE(RTATimings[[#This Row],[Dep Tm Txt]])</f>
        <v>#VALUE!</v>
      </c>
      <c r="N36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38" spans="1:14" x14ac:dyDescent="0.35">
      <c r="A3638" s="113"/>
      <c r="B3638" s="119"/>
      <c r="C3638" s="119"/>
      <c r="D3638" s="185" t="e">
        <f>IF(ISBLANK(RTATimings[[#This Row],[Vehicle No.]]), VLOOKUP(RTATimings[[#This Row],[Rotation Group]], Table9[#All], 4, FALSE), VLOOKUP(RTATimings[[#This Row],[Vehicle No.]], VehLicense,2,FALSE))</f>
        <v>#N/A</v>
      </c>
      <c r="E3638" s="126"/>
      <c r="F3638" s="185" t="e">
        <f>VLOOKUP(RTATimings[[#This Row],[Route Code]], TrueRouteCodes[], 2, FALSE)</f>
        <v>#N/A</v>
      </c>
      <c r="H3638" s="194" t="str">
        <f>REPLACE(SUBSTITUTE(SUBSTITUTE(SUBSTITUTE(SUBSTITUTE(SUBSTITUTE(TRIM(RTATimings[[#This Row],[Dep Txt]]), ": ",":"), "a.m", "AM",1), "p.m", "PM"),"  AM"," AM"),"  PM", " PM"), 9,100,"")</f>
        <v/>
      </c>
      <c r="I3638" s="195" t="e">
        <f>TIMEVALUE(RTATimings[[#This Row],[Dep Tm Txt]])</f>
        <v>#VALUE!</v>
      </c>
      <c r="N36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39" spans="1:14" x14ac:dyDescent="0.35">
      <c r="A3639" s="113"/>
      <c r="B3639" s="119"/>
      <c r="C3639" s="119"/>
      <c r="D3639" s="185" t="e">
        <f>IF(ISBLANK(RTATimings[[#This Row],[Vehicle No.]]), VLOOKUP(RTATimings[[#This Row],[Rotation Group]], Table9[#All], 4, FALSE), VLOOKUP(RTATimings[[#This Row],[Vehicle No.]], VehLicense,2,FALSE))</f>
        <v>#N/A</v>
      </c>
      <c r="E3639" s="126"/>
      <c r="F3639" s="185" t="e">
        <f>VLOOKUP(RTATimings[[#This Row],[Route Code]], TrueRouteCodes[], 2, FALSE)</f>
        <v>#N/A</v>
      </c>
      <c r="H3639" s="194" t="str">
        <f>REPLACE(SUBSTITUTE(SUBSTITUTE(SUBSTITUTE(SUBSTITUTE(SUBSTITUTE(TRIM(RTATimings[[#This Row],[Dep Txt]]), ": ",":"), "a.m", "AM",1), "p.m", "PM"),"  AM"," AM"),"  PM", " PM"), 9,100,"")</f>
        <v/>
      </c>
      <c r="I3639" s="195" t="e">
        <f>TIMEVALUE(RTATimings[[#This Row],[Dep Tm Txt]])</f>
        <v>#VALUE!</v>
      </c>
      <c r="N36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40" spans="1:14" x14ac:dyDescent="0.35">
      <c r="A3640" s="113"/>
      <c r="B3640" s="119"/>
      <c r="C3640" s="119"/>
      <c r="D3640" s="185" t="e">
        <f>IF(ISBLANK(RTATimings[[#This Row],[Vehicle No.]]), VLOOKUP(RTATimings[[#This Row],[Rotation Group]], Table9[#All], 4, FALSE), VLOOKUP(RTATimings[[#This Row],[Vehicle No.]], VehLicense,2,FALSE))</f>
        <v>#N/A</v>
      </c>
      <c r="E3640" s="126"/>
      <c r="F3640" s="185" t="e">
        <f>VLOOKUP(RTATimings[[#This Row],[Route Code]], TrueRouteCodes[], 2, FALSE)</f>
        <v>#N/A</v>
      </c>
      <c r="H3640" s="194" t="str">
        <f>REPLACE(SUBSTITUTE(SUBSTITUTE(SUBSTITUTE(SUBSTITUTE(SUBSTITUTE(TRIM(RTATimings[[#This Row],[Dep Txt]]), ": ",":"), "a.m", "AM",1), "p.m", "PM"),"  AM"," AM"),"  PM", " PM"), 9,100,"")</f>
        <v/>
      </c>
      <c r="I3640" s="195" t="e">
        <f>TIMEVALUE(RTATimings[[#This Row],[Dep Tm Txt]])</f>
        <v>#VALUE!</v>
      </c>
      <c r="N36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41" spans="1:14" x14ac:dyDescent="0.35">
      <c r="A3641" s="113"/>
      <c r="B3641" s="119"/>
      <c r="C3641" s="119"/>
      <c r="D3641" s="185" t="e">
        <f>IF(ISBLANK(RTATimings[[#This Row],[Vehicle No.]]), VLOOKUP(RTATimings[[#This Row],[Rotation Group]], Table9[#All], 4, FALSE), VLOOKUP(RTATimings[[#This Row],[Vehicle No.]], VehLicense,2,FALSE))</f>
        <v>#N/A</v>
      </c>
      <c r="E3641" s="126"/>
      <c r="F3641" s="185" t="e">
        <f>VLOOKUP(RTATimings[[#This Row],[Route Code]], TrueRouteCodes[], 2, FALSE)</f>
        <v>#N/A</v>
      </c>
      <c r="H3641" s="194" t="str">
        <f>REPLACE(SUBSTITUTE(SUBSTITUTE(SUBSTITUTE(SUBSTITUTE(SUBSTITUTE(TRIM(RTATimings[[#This Row],[Dep Txt]]), ": ",":"), "a.m", "AM",1), "p.m", "PM"),"  AM"," AM"),"  PM", " PM"), 9,100,"")</f>
        <v/>
      </c>
      <c r="I3641" s="195" t="e">
        <f>TIMEVALUE(RTATimings[[#This Row],[Dep Tm Txt]])</f>
        <v>#VALUE!</v>
      </c>
      <c r="N36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42" spans="1:14" x14ac:dyDescent="0.35">
      <c r="A3642" s="113"/>
      <c r="B3642" s="119"/>
      <c r="C3642" s="119"/>
      <c r="D3642" s="185" t="e">
        <f>IF(ISBLANK(RTATimings[[#This Row],[Vehicle No.]]), VLOOKUP(RTATimings[[#This Row],[Rotation Group]], Table9[#All], 4, FALSE), VLOOKUP(RTATimings[[#This Row],[Vehicle No.]], VehLicense,2,FALSE))</f>
        <v>#N/A</v>
      </c>
      <c r="E3642" s="126"/>
      <c r="F3642" s="185" t="e">
        <f>VLOOKUP(RTATimings[[#This Row],[Route Code]], TrueRouteCodes[], 2, FALSE)</f>
        <v>#N/A</v>
      </c>
      <c r="H3642" s="194" t="str">
        <f>REPLACE(SUBSTITUTE(SUBSTITUTE(SUBSTITUTE(SUBSTITUTE(SUBSTITUTE(TRIM(RTATimings[[#This Row],[Dep Txt]]), ": ",":"), "a.m", "AM",1), "p.m", "PM"),"  AM"," AM"),"  PM", " PM"), 9,100,"")</f>
        <v/>
      </c>
      <c r="I3642" s="195" t="e">
        <f>TIMEVALUE(RTATimings[[#This Row],[Dep Tm Txt]])</f>
        <v>#VALUE!</v>
      </c>
      <c r="N36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43" spans="1:14" x14ac:dyDescent="0.35">
      <c r="A3643" s="113"/>
      <c r="B3643" s="119"/>
      <c r="C3643" s="119"/>
      <c r="D3643" s="185" t="e">
        <f>IF(ISBLANK(RTATimings[[#This Row],[Vehicle No.]]), VLOOKUP(RTATimings[[#This Row],[Rotation Group]], Table9[#All], 4, FALSE), VLOOKUP(RTATimings[[#This Row],[Vehicle No.]], VehLicense,2,FALSE))</f>
        <v>#N/A</v>
      </c>
      <c r="E3643" s="126"/>
      <c r="F3643" s="185" t="e">
        <f>VLOOKUP(RTATimings[[#This Row],[Route Code]], TrueRouteCodes[], 2, FALSE)</f>
        <v>#N/A</v>
      </c>
      <c r="H3643" s="194" t="str">
        <f>REPLACE(SUBSTITUTE(SUBSTITUTE(SUBSTITUTE(SUBSTITUTE(SUBSTITUTE(TRIM(RTATimings[[#This Row],[Dep Txt]]), ": ",":"), "a.m", "AM",1), "p.m", "PM"),"  AM"," AM"),"  PM", " PM"), 9,100,"")</f>
        <v/>
      </c>
      <c r="I3643" s="195" t="e">
        <f>TIMEVALUE(RTATimings[[#This Row],[Dep Tm Txt]])</f>
        <v>#VALUE!</v>
      </c>
      <c r="N36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44" spans="1:14" x14ac:dyDescent="0.35">
      <c r="A3644" s="113"/>
      <c r="B3644" s="119"/>
      <c r="C3644" s="119"/>
      <c r="D3644" s="185" t="e">
        <f>IF(ISBLANK(RTATimings[[#This Row],[Vehicle No.]]), VLOOKUP(RTATimings[[#This Row],[Rotation Group]], Table9[#All], 4, FALSE), VLOOKUP(RTATimings[[#This Row],[Vehicle No.]], VehLicense,2,FALSE))</f>
        <v>#N/A</v>
      </c>
      <c r="E3644" s="126"/>
      <c r="F3644" s="185" t="e">
        <f>VLOOKUP(RTATimings[[#This Row],[Route Code]], TrueRouteCodes[], 2, FALSE)</f>
        <v>#N/A</v>
      </c>
      <c r="H3644" s="194" t="str">
        <f>REPLACE(SUBSTITUTE(SUBSTITUTE(SUBSTITUTE(SUBSTITUTE(SUBSTITUTE(TRIM(RTATimings[[#This Row],[Dep Txt]]), ": ",":"), "a.m", "AM",1), "p.m", "PM"),"  AM"," AM"),"  PM", " PM"), 9,100,"")</f>
        <v/>
      </c>
      <c r="I3644" s="195" t="e">
        <f>TIMEVALUE(RTATimings[[#This Row],[Dep Tm Txt]])</f>
        <v>#VALUE!</v>
      </c>
      <c r="N36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45" spans="1:14" x14ac:dyDescent="0.35">
      <c r="A3645" s="113"/>
      <c r="B3645" s="119"/>
      <c r="C3645" s="119"/>
      <c r="D3645" s="185" t="e">
        <f>IF(ISBLANK(RTATimings[[#This Row],[Vehicle No.]]), VLOOKUP(RTATimings[[#This Row],[Rotation Group]], Table9[#All], 4, FALSE), VLOOKUP(RTATimings[[#This Row],[Vehicle No.]], VehLicense,2,FALSE))</f>
        <v>#N/A</v>
      </c>
      <c r="E3645" s="126"/>
      <c r="F3645" s="185" t="e">
        <f>VLOOKUP(RTATimings[[#This Row],[Route Code]], TrueRouteCodes[], 2, FALSE)</f>
        <v>#N/A</v>
      </c>
      <c r="H3645" s="194" t="str">
        <f>REPLACE(SUBSTITUTE(SUBSTITUTE(SUBSTITUTE(SUBSTITUTE(SUBSTITUTE(TRIM(RTATimings[[#This Row],[Dep Txt]]), ": ",":"), "a.m", "AM",1), "p.m", "PM"),"  AM"," AM"),"  PM", " PM"), 9,100,"")</f>
        <v/>
      </c>
      <c r="I3645" s="195" t="e">
        <f>TIMEVALUE(RTATimings[[#This Row],[Dep Tm Txt]])</f>
        <v>#VALUE!</v>
      </c>
      <c r="N36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46" spans="1:14" x14ac:dyDescent="0.35">
      <c r="A3646" s="113"/>
      <c r="B3646" s="119"/>
      <c r="C3646" s="119"/>
      <c r="D3646" s="185" t="e">
        <f>IF(ISBLANK(RTATimings[[#This Row],[Vehicle No.]]), VLOOKUP(RTATimings[[#This Row],[Rotation Group]], Table9[#All], 4, FALSE), VLOOKUP(RTATimings[[#This Row],[Vehicle No.]], VehLicense,2,FALSE))</f>
        <v>#N/A</v>
      </c>
      <c r="E3646" s="126"/>
      <c r="F3646" s="185" t="e">
        <f>VLOOKUP(RTATimings[[#This Row],[Route Code]], TrueRouteCodes[], 2, FALSE)</f>
        <v>#N/A</v>
      </c>
      <c r="H3646" s="194" t="str">
        <f>REPLACE(SUBSTITUTE(SUBSTITUTE(SUBSTITUTE(SUBSTITUTE(SUBSTITUTE(TRIM(RTATimings[[#This Row],[Dep Txt]]), ": ",":"), "a.m", "AM",1), "p.m", "PM"),"  AM"," AM"),"  PM", " PM"), 9,100,"")</f>
        <v/>
      </c>
      <c r="I3646" s="195" t="e">
        <f>TIMEVALUE(RTATimings[[#This Row],[Dep Tm Txt]])</f>
        <v>#VALUE!</v>
      </c>
      <c r="N36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47" spans="1:14" x14ac:dyDescent="0.35">
      <c r="A3647" s="113"/>
      <c r="B3647" s="119"/>
      <c r="C3647" s="119"/>
      <c r="D3647" s="185" t="e">
        <f>IF(ISBLANK(RTATimings[[#This Row],[Vehicle No.]]), VLOOKUP(RTATimings[[#This Row],[Rotation Group]], Table9[#All], 4, FALSE), VLOOKUP(RTATimings[[#This Row],[Vehicle No.]], VehLicense,2,FALSE))</f>
        <v>#N/A</v>
      </c>
      <c r="E3647" s="126"/>
      <c r="F3647" s="185" t="e">
        <f>VLOOKUP(RTATimings[[#This Row],[Route Code]], TrueRouteCodes[], 2, FALSE)</f>
        <v>#N/A</v>
      </c>
      <c r="H3647" s="194" t="str">
        <f>REPLACE(SUBSTITUTE(SUBSTITUTE(SUBSTITUTE(SUBSTITUTE(SUBSTITUTE(TRIM(RTATimings[[#This Row],[Dep Txt]]), ": ",":"), "a.m", "AM",1), "p.m", "PM"),"  AM"," AM"),"  PM", " PM"), 9,100,"")</f>
        <v/>
      </c>
      <c r="I3647" s="195" t="e">
        <f>TIMEVALUE(RTATimings[[#This Row],[Dep Tm Txt]])</f>
        <v>#VALUE!</v>
      </c>
      <c r="N36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48" spans="1:14" x14ac:dyDescent="0.35">
      <c r="A3648" s="113"/>
      <c r="B3648" s="119"/>
      <c r="C3648" s="119"/>
      <c r="D3648" s="185" t="e">
        <f>IF(ISBLANK(RTATimings[[#This Row],[Vehicle No.]]), VLOOKUP(RTATimings[[#This Row],[Rotation Group]], Table9[#All], 4, FALSE), VLOOKUP(RTATimings[[#This Row],[Vehicle No.]], VehLicense,2,FALSE))</f>
        <v>#N/A</v>
      </c>
      <c r="E3648" s="126"/>
      <c r="F3648" s="185" t="e">
        <f>VLOOKUP(RTATimings[[#This Row],[Route Code]], TrueRouteCodes[], 2, FALSE)</f>
        <v>#N/A</v>
      </c>
      <c r="H3648" s="194" t="str">
        <f>REPLACE(SUBSTITUTE(SUBSTITUTE(SUBSTITUTE(SUBSTITUTE(SUBSTITUTE(TRIM(RTATimings[[#This Row],[Dep Txt]]), ": ",":"), "a.m", "AM",1), "p.m", "PM"),"  AM"," AM"),"  PM", " PM"), 9,100,"")</f>
        <v/>
      </c>
      <c r="I3648" s="195" t="e">
        <f>TIMEVALUE(RTATimings[[#This Row],[Dep Tm Txt]])</f>
        <v>#VALUE!</v>
      </c>
      <c r="N36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49" spans="1:14" x14ac:dyDescent="0.35">
      <c r="A3649" s="113"/>
      <c r="B3649" s="119"/>
      <c r="C3649" s="119"/>
      <c r="D3649" s="185" t="e">
        <f>IF(ISBLANK(RTATimings[[#This Row],[Vehicle No.]]), VLOOKUP(RTATimings[[#This Row],[Rotation Group]], Table9[#All], 4, FALSE), VLOOKUP(RTATimings[[#This Row],[Vehicle No.]], VehLicense,2,FALSE))</f>
        <v>#N/A</v>
      </c>
      <c r="E3649" s="126"/>
      <c r="F3649" s="185" t="e">
        <f>VLOOKUP(RTATimings[[#This Row],[Route Code]], TrueRouteCodes[], 2, FALSE)</f>
        <v>#N/A</v>
      </c>
      <c r="H3649" s="194" t="str">
        <f>REPLACE(SUBSTITUTE(SUBSTITUTE(SUBSTITUTE(SUBSTITUTE(SUBSTITUTE(TRIM(RTATimings[[#This Row],[Dep Txt]]), ": ",":"), "a.m", "AM",1), "p.m", "PM"),"  AM"," AM"),"  PM", " PM"), 9,100,"")</f>
        <v/>
      </c>
      <c r="I3649" s="195" t="e">
        <f>TIMEVALUE(RTATimings[[#This Row],[Dep Tm Txt]])</f>
        <v>#VALUE!</v>
      </c>
      <c r="N36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50" spans="1:14" x14ac:dyDescent="0.35">
      <c r="A3650" s="113"/>
      <c r="B3650" s="119"/>
      <c r="C3650" s="119"/>
      <c r="D3650" s="185" t="e">
        <f>IF(ISBLANK(RTATimings[[#This Row],[Vehicle No.]]), VLOOKUP(RTATimings[[#This Row],[Rotation Group]], Table9[#All], 4, FALSE), VLOOKUP(RTATimings[[#This Row],[Vehicle No.]], VehLicense,2,FALSE))</f>
        <v>#N/A</v>
      </c>
      <c r="E3650" s="126"/>
      <c r="F3650" s="185" t="e">
        <f>VLOOKUP(RTATimings[[#This Row],[Route Code]], TrueRouteCodes[], 2, FALSE)</f>
        <v>#N/A</v>
      </c>
      <c r="H3650" s="194" t="str">
        <f>REPLACE(SUBSTITUTE(SUBSTITUTE(SUBSTITUTE(SUBSTITUTE(SUBSTITUTE(TRIM(RTATimings[[#This Row],[Dep Txt]]), ": ",":"), "a.m", "AM",1), "p.m", "PM"),"  AM"," AM"),"  PM", " PM"), 9,100,"")</f>
        <v/>
      </c>
      <c r="I3650" s="195" t="e">
        <f>TIMEVALUE(RTATimings[[#This Row],[Dep Tm Txt]])</f>
        <v>#VALUE!</v>
      </c>
      <c r="N36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51" spans="1:14" x14ac:dyDescent="0.35">
      <c r="A3651" s="113"/>
      <c r="B3651" s="119"/>
      <c r="C3651" s="119"/>
      <c r="D3651" s="185" t="e">
        <f>IF(ISBLANK(RTATimings[[#This Row],[Vehicle No.]]), VLOOKUP(RTATimings[[#This Row],[Rotation Group]], Table9[#All], 4, FALSE), VLOOKUP(RTATimings[[#This Row],[Vehicle No.]], VehLicense,2,FALSE))</f>
        <v>#N/A</v>
      </c>
      <c r="E3651" s="126"/>
      <c r="F3651" s="185" t="e">
        <f>VLOOKUP(RTATimings[[#This Row],[Route Code]], TrueRouteCodes[], 2, FALSE)</f>
        <v>#N/A</v>
      </c>
      <c r="H3651" s="194" t="str">
        <f>REPLACE(SUBSTITUTE(SUBSTITUTE(SUBSTITUTE(SUBSTITUTE(SUBSTITUTE(TRIM(RTATimings[[#This Row],[Dep Txt]]), ": ",":"), "a.m", "AM",1), "p.m", "PM"),"  AM"," AM"),"  PM", " PM"), 9,100,"")</f>
        <v/>
      </c>
      <c r="I3651" s="195" t="e">
        <f>TIMEVALUE(RTATimings[[#This Row],[Dep Tm Txt]])</f>
        <v>#VALUE!</v>
      </c>
      <c r="N36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52" spans="1:14" x14ac:dyDescent="0.35">
      <c r="A3652" s="113"/>
      <c r="B3652" s="119"/>
      <c r="C3652" s="119"/>
      <c r="D3652" s="185" t="e">
        <f>IF(ISBLANK(RTATimings[[#This Row],[Vehicle No.]]), VLOOKUP(RTATimings[[#This Row],[Rotation Group]], Table9[#All], 4, FALSE), VLOOKUP(RTATimings[[#This Row],[Vehicle No.]], VehLicense,2,FALSE))</f>
        <v>#N/A</v>
      </c>
      <c r="E3652" s="126"/>
      <c r="F3652" s="185" t="e">
        <f>VLOOKUP(RTATimings[[#This Row],[Route Code]], TrueRouteCodes[], 2, FALSE)</f>
        <v>#N/A</v>
      </c>
      <c r="H3652" s="194" t="str">
        <f>REPLACE(SUBSTITUTE(SUBSTITUTE(SUBSTITUTE(SUBSTITUTE(SUBSTITUTE(TRIM(RTATimings[[#This Row],[Dep Txt]]), ": ",":"), "a.m", "AM",1), "p.m", "PM"),"  AM"," AM"),"  PM", " PM"), 9,100,"")</f>
        <v/>
      </c>
      <c r="I3652" s="195" t="e">
        <f>TIMEVALUE(RTATimings[[#This Row],[Dep Tm Txt]])</f>
        <v>#VALUE!</v>
      </c>
      <c r="N36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53" spans="1:14" x14ac:dyDescent="0.35">
      <c r="A3653" s="113"/>
      <c r="B3653" s="119"/>
      <c r="C3653" s="119"/>
      <c r="D3653" s="185" t="e">
        <f>IF(ISBLANK(RTATimings[[#This Row],[Vehicle No.]]), VLOOKUP(RTATimings[[#This Row],[Rotation Group]], Table9[#All], 4, FALSE), VLOOKUP(RTATimings[[#This Row],[Vehicle No.]], VehLicense,2,FALSE))</f>
        <v>#N/A</v>
      </c>
      <c r="E3653" s="126"/>
      <c r="F3653" s="185" t="e">
        <f>VLOOKUP(RTATimings[[#This Row],[Route Code]], TrueRouteCodes[], 2, FALSE)</f>
        <v>#N/A</v>
      </c>
      <c r="H3653" s="194" t="str">
        <f>REPLACE(SUBSTITUTE(SUBSTITUTE(SUBSTITUTE(SUBSTITUTE(SUBSTITUTE(TRIM(RTATimings[[#This Row],[Dep Txt]]), ": ",":"), "a.m", "AM",1), "p.m", "PM"),"  AM"," AM"),"  PM", " PM"), 9,100,"")</f>
        <v/>
      </c>
      <c r="I3653" s="195" t="e">
        <f>TIMEVALUE(RTATimings[[#This Row],[Dep Tm Txt]])</f>
        <v>#VALUE!</v>
      </c>
      <c r="N36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54" spans="1:14" x14ac:dyDescent="0.35">
      <c r="A3654" s="113"/>
      <c r="B3654" s="119"/>
      <c r="C3654" s="119"/>
      <c r="D3654" s="185" t="e">
        <f>IF(ISBLANK(RTATimings[[#This Row],[Vehicle No.]]), VLOOKUP(RTATimings[[#This Row],[Rotation Group]], Table9[#All], 4, FALSE), VLOOKUP(RTATimings[[#This Row],[Vehicle No.]], VehLicense,2,FALSE))</f>
        <v>#N/A</v>
      </c>
      <c r="E3654" s="126"/>
      <c r="F3654" s="185" t="e">
        <f>VLOOKUP(RTATimings[[#This Row],[Route Code]], TrueRouteCodes[], 2, FALSE)</f>
        <v>#N/A</v>
      </c>
      <c r="H3654" s="194" t="str">
        <f>REPLACE(SUBSTITUTE(SUBSTITUTE(SUBSTITUTE(SUBSTITUTE(SUBSTITUTE(TRIM(RTATimings[[#This Row],[Dep Txt]]), ": ",":"), "a.m", "AM",1), "p.m", "PM"),"  AM"," AM"),"  PM", " PM"), 9,100,"")</f>
        <v/>
      </c>
      <c r="I3654" s="195" t="e">
        <f>TIMEVALUE(RTATimings[[#This Row],[Dep Tm Txt]])</f>
        <v>#VALUE!</v>
      </c>
      <c r="N36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55" spans="1:14" x14ac:dyDescent="0.35">
      <c r="A3655" s="113"/>
      <c r="B3655" s="119"/>
      <c r="C3655" s="119"/>
      <c r="D3655" s="185" t="e">
        <f>IF(ISBLANK(RTATimings[[#This Row],[Vehicle No.]]), VLOOKUP(RTATimings[[#This Row],[Rotation Group]], Table9[#All], 4, FALSE), VLOOKUP(RTATimings[[#This Row],[Vehicle No.]], VehLicense,2,FALSE))</f>
        <v>#N/A</v>
      </c>
      <c r="E3655" s="126"/>
      <c r="F3655" s="185" t="e">
        <f>VLOOKUP(RTATimings[[#This Row],[Route Code]], TrueRouteCodes[], 2, FALSE)</f>
        <v>#N/A</v>
      </c>
      <c r="H3655" s="194" t="str">
        <f>REPLACE(SUBSTITUTE(SUBSTITUTE(SUBSTITUTE(SUBSTITUTE(SUBSTITUTE(TRIM(RTATimings[[#This Row],[Dep Txt]]), ": ",":"), "a.m", "AM",1), "p.m", "PM"),"  AM"," AM"),"  PM", " PM"), 9,100,"")</f>
        <v/>
      </c>
      <c r="I3655" s="195" t="e">
        <f>TIMEVALUE(RTATimings[[#This Row],[Dep Tm Txt]])</f>
        <v>#VALUE!</v>
      </c>
      <c r="N36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56" spans="1:14" x14ac:dyDescent="0.35">
      <c r="A3656" s="113"/>
      <c r="B3656" s="119"/>
      <c r="C3656" s="119"/>
      <c r="D3656" s="185" t="e">
        <f>IF(ISBLANK(RTATimings[[#This Row],[Vehicle No.]]), VLOOKUP(RTATimings[[#This Row],[Rotation Group]], Table9[#All], 4, FALSE), VLOOKUP(RTATimings[[#This Row],[Vehicle No.]], VehLicense,2,FALSE))</f>
        <v>#N/A</v>
      </c>
      <c r="E3656" s="126"/>
      <c r="F3656" s="185" t="e">
        <f>VLOOKUP(RTATimings[[#This Row],[Route Code]], TrueRouteCodes[], 2, FALSE)</f>
        <v>#N/A</v>
      </c>
      <c r="H3656" s="194" t="str">
        <f>REPLACE(SUBSTITUTE(SUBSTITUTE(SUBSTITUTE(SUBSTITUTE(SUBSTITUTE(TRIM(RTATimings[[#This Row],[Dep Txt]]), ": ",":"), "a.m", "AM",1), "p.m", "PM"),"  AM"," AM"),"  PM", " PM"), 9,100,"")</f>
        <v/>
      </c>
      <c r="I3656" s="195" t="e">
        <f>TIMEVALUE(RTATimings[[#This Row],[Dep Tm Txt]])</f>
        <v>#VALUE!</v>
      </c>
      <c r="N36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57" spans="1:14" x14ac:dyDescent="0.35">
      <c r="A3657" s="113"/>
      <c r="B3657" s="119"/>
      <c r="C3657" s="119"/>
      <c r="D3657" s="185" t="e">
        <f>IF(ISBLANK(RTATimings[[#This Row],[Vehicle No.]]), VLOOKUP(RTATimings[[#This Row],[Rotation Group]], Table9[#All], 4, FALSE), VLOOKUP(RTATimings[[#This Row],[Vehicle No.]], VehLicense,2,FALSE))</f>
        <v>#N/A</v>
      </c>
      <c r="E3657" s="126"/>
      <c r="F3657" s="185" t="e">
        <f>VLOOKUP(RTATimings[[#This Row],[Route Code]], TrueRouteCodes[], 2, FALSE)</f>
        <v>#N/A</v>
      </c>
      <c r="H3657" s="194" t="str">
        <f>REPLACE(SUBSTITUTE(SUBSTITUTE(SUBSTITUTE(SUBSTITUTE(SUBSTITUTE(TRIM(RTATimings[[#This Row],[Dep Txt]]), ": ",":"), "a.m", "AM",1), "p.m", "PM"),"  AM"," AM"),"  PM", " PM"), 9,100,"")</f>
        <v/>
      </c>
      <c r="I3657" s="195" t="e">
        <f>TIMEVALUE(RTATimings[[#This Row],[Dep Tm Txt]])</f>
        <v>#VALUE!</v>
      </c>
      <c r="N36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58" spans="1:14" x14ac:dyDescent="0.35">
      <c r="A3658" s="113"/>
      <c r="B3658" s="119"/>
      <c r="C3658" s="119"/>
      <c r="D3658" s="185" t="e">
        <f>IF(ISBLANK(RTATimings[[#This Row],[Vehicle No.]]), VLOOKUP(RTATimings[[#This Row],[Rotation Group]], Table9[#All], 4, FALSE), VLOOKUP(RTATimings[[#This Row],[Vehicle No.]], VehLicense,2,FALSE))</f>
        <v>#N/A</v>
      </c>
      <c r="E3658" s="126"/>
      <c r="F3658" s="185" t="e">
        <f>VLOOKUP(RTATimings[[#This Row],[Route Code]], TrueRouteCodes[], 2, FALSE)</f>
        <v>#N/A</v>
      </c>
      <c r="H3658" s="194" t="str">
        <f>REPLACE(SUBSTITUTE(SUBSTITUTE(SUBSTITUTE(SUBSTITUTE(SUBSTITUTE(TRIM(RTATimings[[#This Row],[Dep Txt]]), ": ",":"), "a.m", "AM",1), "p.m", "PM"),"  AM"," AM"),"  PM", " PM"), 9,100,"")</f>
        <v/>
      </c>
      <c r="I3658" s="195" t="e">
        <f>TIMEVALUE(RTATimings[[#This Row],[Dep Tm Txt]])</f>
        <v>#VALUE!</v>
      </c>
      <c r="N36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59" spans="1:14" x14ac:dyDescent="0.35">
      <c r="A3659" s="113"/>
      <c r="B3659" s="119"/>
      <c r="C3659" s="119"/>
      <c r="D3659" s="185" t="e">
        <f>IF(ISBLANK(RTATimings[[#This Row],[Vehicle No.]]), VLOOKUP(RTATimings[[#This Row],[Rotation Group]], Table9[#All], 4, FALSE), VLOOKUP(RTATimings[[#This Row],[Vehicle No.]], VehLicense,2,FALSE))</f>
        <v>#N/A</v>
      </c>
      <c r="E3659" s="126"/>
      <c r="F3659" s="185" t="e">
        <f>VLOOKUP(RTATimings[[#This Row],[Route Code]], TrueRouteCodes[], 2, FALSE)</f>
        <v>#N/A</v>
      </c>
      <c r="H3659" s="194" t="str">
        <f>REPLACE(SUBSTITUTE(SUBSTITUTE(SUBSTITUTE(SUBSTITUTE(SUBSTITUTE(TRIM(RTATimings[[#This Row],[Dep Txt]]), ": ",":"), "a.m", "AM",1), "p.m", "PM"),"  AM"," AM"),"  PM", " PM"), 9,100,"")</f>
        <v/>
      </c>
      <c r="I3659" s="195" t="e">
        <f>TIMEVALUE(RTATimings[[#This Row],[Dep Tm Txt]])</f>
        <v>#VALUE!</v>
      </c>
      <c r="N36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60" spans="1:14" x14ac:dyDescent="0.35">
      <c r="A3660" s="113"/>
      <c r="B3660" s="119"/>
      <c r="C3660" s="119"/>
      <c r="D3660" s="185" t="e">
        <f>IF(ISBLANK(RTATimings[[#This Row],[Vehicle No.]]), VLOOKUP(RTATimings[[#This Row],[Rotation Group]], Table9[#All], 4, FALSE), VLOOKUP(RTATimings[[#This Row],[Vehicle No.]], VehLicense,2,FALSE))</f>
        <v>#N/A</v>
      </c>
      <c r="E3660" s="126"/>
      <c r="F3660" s="185" t="e">
        <f>VLOOKUP(RTATimings[[#This Row],[Route Code]], TrueRouteCodes[], 2, FALSE)</f>
        <v>#N/A</v>
      </c>
      <c r="H3660" s="194" t="str">
        <f>REPLACE(SUBSTITUTE(SUBSTITUTE(SUBSTITUTE(SUBSTITUTE(SUBSTITUTE(TRIM(RTATimings[[#This Row],[Dep Txt]]), ": ",":"), "a.m", "AM",1), "p.m", "PM"),"  AM"," AM"),"  PM", " PM"), 9,100,"")</f>
        <v/>
      </c>
      <c r="I3660" s="195" t="e">
        <f>TIMEVALUE(RTATimings[[#This Row],[Dep Tm Txt]])</f>
        <v>#VALUE!</v>
      </c>
      <c r="N36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61" spans="1:14" x14ac:dyDescent="0.35">
      <c r="A3661" s="113"/>
      <c r="B3661" s="119"/>
      <c r="C3661" s="119"/>
      <c r="D3661" s="185" t="e">
        <f>IF(ISBLANK(RTATimings[[#This Row],[Vehicle No.]]), VLOOKUP(RTATimings[[#This Row],[Rotation Group]], Table9[#All], 4, FALSE), VLOOKUP(RTATimings[[#This Row],[Vehicle No.]], VehLicense,2,FALSE))</f>
        <v>#N/A</v>
      </c>
      <c r="E3661" s="126"/>
      <c r="F3661" s="185" t="e">
        <f>VLOOKUP(RTATimings[[#This Row],[Route Code]], TrueRouteCodes[], 2, FALSE)</f>
        <v>#N/A</v>
      </c>
      <c r="H3661" s="194" t="str">
        <f>REPLACE(SUBSTITUTE(SUBSTITUTE(SUBSTITUTE(SUBSTITUTE(SUBSTITUTE(TRIM(RTATimings[[#This Row],[Dep Txt]]), ": ",":"), "a.m", "AM",1), "p.m", "PM"),"  AM"," AM"),"  PM", " PM"), 9,100,"")</f>
        <v/>
      </c>
      <c r="I3661" s="195" t="e">
        <f>TIMEVALUE(RTATimings[[#This Row],[Dep Tm Txt]])</f>
        <v>#VALUE!</v>
      </c>
      <c r="N36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62" spans="1:14" x14ac:dyDescent="0.35">
      <c r="A3662" s="113"/>
      <c r="B3662" s="119"/>
      <c r="C3662" s="119"/>
      <c r="D3662" s="185" t="e">
        <f>IF(ISBLANK(RTATimings[[#This Row],[Vehicle No.]]), VLOOKUP(RTATimings[[#This Row],[Rotation Group]], Table9[#All], 4, FALSE), VLOOKUP(RTATimings[[#This Row],[Vehicle No.]], VehLicense,2,FALSE))</f>
        <v>#N/A</v>
      </c>
      <c r="E3662" s="126"/>
      <c r="F3662" s="185" t="e">
        <f>VLOOKUP(RTATimings[[#This Row],[Route Code]], TrueRouteCodes[], 2, FALSE)</f>
        <v>#N/A</v>
      </c>
      <c r="H3662" s="194" t="str">
        <f>REPLACE(SUBSTITUTE(SUBSTITUTE(SUBSTITUTE(SUBSTITUTE(SUBSTITUTE(TRIM(RTATimings[[#This Row],[Dep Txt]]), ": ",":"), "a.m", "AM",1), "p.m", "PM"),"  AM"," AM"),"  PM", " PM"), 9,100,"")</f>
        <v/>
      </c>
      <c r="I3662" s="195" t="e">
        <f>TIMEVALUE(RTATimings[[#This Row],[Dep Tm Txt]])</f>
        <v>#VALUE!</v>
      </c>
      <c r="N36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63" spans="1:14" x14ac:dyDescent="0.35">
      <c r="A3663" s="113"/>
      <c r="B3663" s="119"/>
      <c r="C3663" s="119"/>
      <c r="D3663" s="185" t="e">
        <f>IF(ISBLANK(RTATimings[[#This Row],[Vehicle No.]]), VLOOKUP(RTATimings[[#This Row],[Rotation Group]], Table9[#All], 4, FALSE), VLOOKUP(RTATimings[[#This Row],[Vehicle No.]], VehLicense,2,FALSE))</f>
        <v>#N/A</v>
      </c>
      <c r="E3663" s="126"/>
      <c r="F3663" s="185" t="e">
        <f>VLOOKUP(RTATimings[[#This Row],[Route Code]], TrueRouteCodes[], 2, FALSE)</f>
        <v>#N/A</v>
      </c>
      <c r="H3663" s="194" t="str">
        <f>REPLACE(SUBSTITUTE(SUBSTITUTE(SUBSTITUTE(SUBSTITUTE(SUBSTITUTE(TRIM(RTATimings[[#This Row],[Dep Txt]]), ": ",":"), "a.m", "AM",1), "p.m", "PM"),"  AM"," AM"),"  PM", " PM"), 9,100,"")</f>
        <v/>
      </c>
      <c r="I3663" s="195" t="e">
        <f>TIMEVALUE(RTATimings[[#This Row],[Dep Tm Txt]])</f>
        <v>#VALUE!</v>
      </c>
      <c r="N36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64" spans="1:14" x14ac:dyDescent="0.35">
      <c r="A3664" s="113"/>
      <c r="B3664" s="119"/>
      <c r="C3664" s="119"/>
      <c r="D3664" s="185" t="e">
        <f>IF(ISBLANK(RTATimings[[#This Row],[Vehicle No.]]), VLOOKUP(RTATimings[[#This Row],[Rotation Group]], Table9[#All], 4, FALSE), VLOOKUP(RTATimings[[#This Row],[Vehicle No.]], VehLicense,2,FALSE))</f>
        <v>#N/A</v>
      </c>
      <c r="E3664" s="126"/>
      <c r="F3664" s="185" t="e">
        <f>VLOOKUP(RTATimings[[#This Row],[Route Code]], TrueRouteCodes[], 2, FALSE)</f>
        <v>#N/A</v>
      </c>
      <c r="H3664" s="194" t="str">
        <f>REPLACE(SUBSTITUTE(SUBSTITUTE(SUBSTITUTE(SUBSTITUTE(SUBSTITUTE(TRIM(RTATimings[[#This Row],[Dep Txt]]), ": ",":"), "a.m", "AM",1), "p.m", "PM"),"  AM"," AM"),"  PM", " PM"), 9,100,"")</f>
        <v/>
      </c>
      <c r="I3664" s="195" t="e">
        <f>TIMEVALUE(RTATimings[[#This Row],[Dep Tm Txt]])</f>
        <v>#VALUE!</v>
      </c>
      <c r="N36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65" spans="1:14" x14ac:dyDescent="0.35">
      <c r="A3665" s="113"/>
      <c r="B3665" s="119"/>
      <c r="C3665" s="119"/>
      <c r="D3665" s="185" t="e">
        <f>IF(ISBLANK(RTATimings[[#This Row],[Vehicle No.]]), VLOOKUP(RTATimings[[#This Row],[Rotation Group]], Table9[#All], 4, FALSE), VLOOKUP(RTATimings[[#This Row],[Vehicle No.]], VehLicense,2,FALSE))</f>
        <v>#N/A</v>
      </c>
      <c r="E3665" s="126"/>
      <c r="F3665" s="185" t="e">
        <f>VLOOKUP(RTATimings[[#This Row],[Route Code]], TrueRouteCodes[], 2, FALSE)</f>
        <v>#N/A</v>
      </c>
      <c r="H3665" s="194" t="str">
        <f>REPLACE(SUBSTITUTE(SUBSTITUTE(SUBSTITUTE(SUBSTITUTE(SUBSTITUTE(TRIM(RTATimings[[#This Row],[Dep Txt]]), ": ",":"), "a.m", "AM",1), "p.m", "PM"),"  AM"," AM"),"  PM", " PM"), 9,100,"")</f>
        <v/>
      </c>
      <c r="I3665" s="195" t="e">
        <f>TIMEVALUE(RTATimings[[#This Row],[Dep Tm Txt]])</f>
        <v>#VALUE!</v>
      </c>
      <c r="N36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66" spans="1:14" x14ac:dyDescent="0.35">
      <c r="A3666" s="113"/>
      <c r="B3666" s="119"/>
      <c r="C3666" s="119"/>
      <c r="D3666" s="185" t="e">
        <f>IF(ISBLANK(RTATimings[[#This Row],[Vehicle No.]]), VLOOKUP(RTATimings[[#This Row],[Rotation Group]], Table9[#All], 4, FALSE), VLOOKUP(RTATimings[[#This Row],[Vehicle No.]], VehLicense,2,FALSE))</f>
        <v>#N/A</v>
      </c>
      <c r="E3666" s="126"/>
      <c r="F3666" s="185" t="e">
        <f>VLOOKUP(RTATimings[[#This Row],[Route Code]], TrueRouteCodes[], 2, FALSE)</f>
        <v>#N/A</v>
      </c>
      <c r="H3666" s="194" t="str">
        <f>REPLACE(SUBSTITUTE(SUBSTITUTE(SUBSTITUTE(SUBSTITUTE(SUBSTITUTE(TRIM(RTATimings[[#This Row],[Dep Txt]]), ": ",":"), "a.m", "AM",1), "p.m", "PM"),"  AM"," AM"),"  PM", " PM"), 9,100,"")</f>
        <v/>
      </c>
      <c r="I3666" s="195" t="e">
        <f>TIMEVALUE(RTATimings[[#This Row],[Dep Tm Txt]])</f>
        <v>#VALUE!</v>
      </c>
      <c r="N36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67" spans="1:14" x14ac:dyDescent="0.35">
      <c r="A3667" s="113"/>
      <c r="B3667" s="119"/>
      <c r="C3667" s="119"/>
      <c r="D3667" s="185" t="e">
        <f>IF(ISBLANK(RTATimings[[#This Row],[Vehicle No.]]), VLOOKUP(RTATimings[[#This Row],[Rotation Group]], Table9[#All], 4, FALSE), VLOOKUP(RTATimings[[#This Row],[Vehicle No.]], VehLicense,2,FALSE))</f>
        <v>#N/A</v>
      </c>
      <c r="E3667" s="126"/>
      <c r="F3667" s="185" t="e">
        <f>VLOOKUP(RTATimings[[#This Row],[Route Code]], TrueRouteCodes[], 2, FALSE)</f>
        <v>#N/A</v>
      </c>
      <c r="H3667" s="194" t="str">
        <f>REPLACE(SUBSTITUTE(SUBSTITUTE(SUBSTITUTE(SUBSTITUTE(SUBSTITUTE(TRIM(RTATimings[[#This Row],[Dep Txt]]), ": ",":"), "a.m", "AM",1), "p.m", "PM"),"  AM"," AM"),"  PM", " PM"), 9,100,"")</f>
        <v/>
      </c>
      <c r="I3667" s="195" t="e">
        <f>TIMEVALUE(RTATimings[[#This Row],[Dep Tm Txt]])</f>
        <v>#VALUE!</v>
      </c>
      <c r="N36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68" spans="1:14" x14ac:dyDescent="0.35">
      <c r="A3668" s="113"/>
      <c r="B3668" s="119"/>
      <c r="C3668" s="119"/>
      <c r="D3668" s="185" t="e">
        <f>IF(ISBLANK(RTATimings[[#This Row],[Vehicle No.]]), VLOOKUP(RTATimings[[#This Row],[Rotation Group]], Table9[#All], 4, FALSE), VLOOKUP(RTATimings[[#This Row],[Vehicle No.]], VehLicense,2,FALSE))</f>
        <v>#N/A</v>
      </c>
      <c r="E3668" s="126"/>
      <c r="F3668" s="185" t="e">
        <f>VLOOKUP(RTATimings[[#This Row],[Route Code]], TrueRouteCodes[], 2, FALSE)</f>
        <v>#N/A</v>
      </c>
      <c r="H3668" s="194" t="str">
        <f>REPLACE(SUBSTITUTE(SUBSTITUTE(SUBSTITUTE(SUBSTITUTE(SUBSTITUTE(TRIM(RTATimings[[#This Row],[Dep Txt]]), ": ",":"), "a.m", "AM",1), "p.m", "PM"),"  AM"," AM"),"  PM", " PM"), 9,100,"")</f>
        <v/>
      </c>
      <c r="I3668" s="195" t="e">
        <f>TIMEVALUE(RTATimings[[#This Row],[Dep Tm Txt]])</f>
        <v>#VALUE!</v>
      </c>
      <c r="N36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69" spans="1:14" x14ac:dyDescent="0.35">
      <c r="A3669" s="113"/>
      <c r="B3669" s="119"/>
      <c r="C3669" s="119"/>
      <c r="D3669" s="185" t="e">
        <f>IF(ISBLANK(RTATimings[[#This Row],[Vehicle No.]]), VLOOKUP(RTATimings[[#This Row],[Rotation Group]], Table9[#All], 4, FALSE), VLOOKUP(RTATimings[[#This Row],[Vehicle No.]], VehLicense,2,FALSE))</f>
        <v>#N/A</v>
      </c>
      <c r="E3669" s="126"/>
      <c r="F3669" s="185" t="e">
        <f>VLOOKUP(RTATimings[[#This Row],[Route Code]], TrueRouteCodes[], 2, FALSE)</f>
        <v>#N/A</v>
      </c>
      <c r="H3669" s="194" t="str">
        <f>REPLACE(SUBSTITUTE(SUBSTITUTE(SUBSTITUTE(SUBSTITUTE(SUBSTITUTE(TRIM(RTATimings[[#This Row],[Dep Txt]]), ": ",":"), "a.m", "AM",1), "p.m", "PM"),"  AM"," AM"),"  PM", " PM"), 9,100,"")</f>
        <v/>
      </c>
      <c r="I3669" s="195" t="e">
        <f>TIMEVALUE(RTATimings[[#This Row],[Dep Tm Txt]])</f>
        <v>#VALUE!</v>
      </c>
      <c r="N36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70" spans="1:14" x14ac:dyDescent="0.35">
      <c r="A3670" s="113"/>
      <c r="B3670" s="119"/>
      <c r="C3670" s="119"/>
      <c r="D3670" s="185" t="e">
        <f>IF(ISBLANK(RTATimings[[#This Row],[Vehicle No.]]), VLOOKUP(RTATimings[[#This Row],[Rotation Group]], Table9[#All], 4, FALSE), VLOOKUP(RTATimings[[#This Row],[Vehicle No.]], VehLicense,2,FALSE))</f>
        <v>#N/A</v>
      </c>
      <c r="E3670" s="126"/>
      <c r="F3670" s="185" t="e">
        <f>VLOOKUP(RTATimings[[#This Row],[Route Code]], TrueRouteCodes[], 2, FALSE)</f>
        <v>#N/A</v>
      </c>
      <c r="H3670" s="194" t="str">
        <f>REPLACE(SUBSTITUTE(SUBSTITUTE(SUBSTITUTE(SUBSTITUTE(SUBSTITUTE(TRIM(RTATimings[[#This Row],[Dep Txt]]), ": ",":"), "a.m", "AM",1), "p.m", "PM"),"  AM"," AM"),"  PM", " PM"), 9,100,"")</f>
        <v/>
      </c>
      <c r="I3670" s="195" t="e">
        <f>TIMEVALUE(RTATimings[[#This Row],[Dep Tm Txt]])</f>
        <v>#VALUE!</v>
      </c>
      <c r="N36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71" spans="1:14" x14ac:dyDescent="0.35">
      <c r="A3671" s="113"/>
      <c r="B3671" s="119"/>
      <c r="C3671" s="119"/>
      <c r="D3671" s="185" t="e">
        <f>IF(ISBLANK(RTATimings[[#This Row],[Vehicle No.]]), VLOOKUP(RTATimings[[#This Row],[Rotation Group]], Table9[#All], 4, FALSE), VLOOKUP(RTATimings[[#This Row],[Vehicle No.]], VehLicense,2,FALSE))</f>
        <v>#N/A</v>
      </c>
      <c r="E3671" s="126"/>
      <c r="F3671" s="185" t="e">
        <f>VLOOKUP(RTATimings[[#This Row],[Route Code]], TrueRouteCodes[], 2, FALSE)</f>
        <v>#N/A</v>
      </c>
      <c r="H3671" s="194" t="str">
        <f>REPLACE(SUBSTITUTE(SUBSTITUTE(SUBSTITUTE(SUBSTITUTE(SUBSTITUTE(TRIM(RTATimings[[#This Row],[Dep Txt]]), ": ",":"), "a.m", "AM",1), "p.m", "PM"),"  AM"," AM"),"  PM", " PM"), 9,100,"")</f>
        <v/>
      </c>
      <c r="I3671" s="195" t="e">
        <f>TIMEVALUE(RTATimings[[#This Row],[Dep Tm Txt]])</f>
        <v>#VALUE!</v>
      </c>
      <c r="N36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72" spans="1:14" x14ac:dyDescent="0.35">
      <c r="A3672" s="113"/>
      <c r="B3672" s="119"/>
      <c r="C3672" s="119"/>
      <c r="D3672" s="185" t="e">
        <f>IF(ISBLANK(RTATimings[[#This Row],[Vehicle No.]]), VLOOKUP(RTATimings[[#This Row],[Rotation Group]], Table9[#All], 4, FALSE), VLOOKUP(RTATimings[[#This Row],[Vehicle No.]], VehLicense,2,FALSE))</f>
        <v>#N/A</v>
      </c>
      <c r="E3672" s="126"/>
      <c r="F3672" s="185" t="e">
        <f>VLOOKUP(RTATimings[[#This Row],[Route Code]], TrueRouteCodes[], 2, FALSE)</f>
        <v>#N/A</v>
      </c>
      <c r="H3672" s="194" t="str">
        <f>REPLACE(SUBSTITUTE(SUBSTITUTE(SUBSTITUTE(SUBSTITUTE(SUBSTITUTE(TRIM(RTATimings[[#This Row],[Dep Txt]]), ": ",":"), "a.m", "AM",1), "p.m", "PM"),"  AM"," AM"),"  PM", " PM"), 9,100,"")</f>
        <v/>
      </c>
      <c r="I3672" s="195" t="e">
        <f>TIMEVALUE(RTATimings[[#This Row],[Dep Tm Txt]])</f>
        <v>#VALUE!</v>
      </c>
      <c r="N36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73" spans="1:14" x14ac:dyDescent="0.35">
      <c r="A3673" s="113"/>
      <c r="B3673" s="119"/>
      <c r="C3673" s="119"/>
      <c r="D3673" s="185" t="e">
        <f>IF(ISBLANK(RTATimings[[#This Row],[Vehicle No.]]), VLOOKUP(RTATimings[[#This Row],[Rotation Group]], Table9[#All], 4, FALSE), VLOOKUP(RTATimings[[#This Row],[Vehicle No.]], VehLicense,2,FALSE))</f>
        <v>#N/A</v>
      </c>
      <c r="E3673" s="126"/>
      <c r="F3673" s="185" t="e">
        <f>VLOOKUP(RTATimings[[#This Row],[Route Code]], TrueRouteCodes[], 2, FALSE)</f>
        <v>#N/A</v>
      </c>
      <c r="H3673" s="194" t="str">
        <f>REPLACE(SUBSTITUTE(SUBSTITUTE(SUBSTITUTE(SUBSTITUTE(SUBSTITUTE(TRIM(RTATimings[[#This Row],[Dep Txt]]), ": ",":"), "a.m", "AM",1), "p.m", "PM"),"  AM"," AM"),"  PM", " PM"), 9,100,"")</f>
        <v/>
      </c>
      <c r="I3673" s="195" t="e">
        <f>TIMEVALUE(RTATimings[[#This Row],[Dep Tm Txt]])</f>
        <v>#VALUE!</v>
      </c>
      <c r="N36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74" spans="1:14" x14ac:dyDescent="0.35">
      <c r="A3674" s="113"/>
      <c r="B3674" s="119"/>
      <c r="C3674" s="119"/>
      <c r="D3674" s="185" t="e">
        <f>IF(ISBLANK(RTATimings[[#This Row],[Vehicle No.]]), VLOOKUP(RTATimings[[#This Row],[Rotation Group]], Table9[#All], 4, FALSE), VLOOKUP(RTATimings[[#This Row],[Vehicle No.]], VehLicense,2,FALSE))</f>
        <v>#N/A</v>
      </c>
      <c r="E3674" s="126"/>
      <c r="F3674" s="185" t="e">
        <f>VLOOKUP(RTATimings[[#This Row],[Route Code]], TrueRouteCodes[], 2, FALSE)</f>
        <v>#N/A</v>
      </c>
      <c r="H3674" s="194" t="str">
        <f>REPLACE(SUBSTITUTE(SUBSTITUTE(SUBSTITUTE(SUBSTITUTE(SUBSTITUTE(TRIM(RTATimings[[#This Row],[Dep Txt]]), ": ",":"), "a.m", "AM",1), "p.m", "PM"),"  AM"," AM"),"  PM", " PM"), 9,100,"")</f>
        <v/>
      </c>
      <c r="I3674" s="195" t="e">
        <f>TIMEVALUE(RTATimings[[#This Row],[Dep Tm Txt]])</f>
        <v>#VALUE!</v>
      </c>
      <c r="N36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75" spans="1:14" x14ac:dyDescent="0.35">
      <c r="A3675" s="113"/>
      <c r="B3675" s="119"/>
      <c r="C3675" s="119"/>
      <c r="D3675" s="185" t="e">
        <f>IF(ISBLANK(RTATimings[[#This Row],[Vehicle No.]]), VLOOKUP(RTATimings[[#This Row],[Rotation Group]], Table9[#All], 4, FALSE), VLOOKUP(RTATimings[[#This Row],[Vehicle No.]], VehLicense,2,FALSE))</f>
        <v>#N/A</v>
      </c>
      <c r="E3675" s="126"/>
      <c r="F3675" s="185" t="e">
        <f>VLOOKUP(RTATimings[[#This Row],[Route Code]], TrueRouteCodes[], 2, FALSE)</f>
        <v>#N/A</v>
      </c>
      <c r="H3675" s="194" t="str">
        <f>REPLACE(SUBSTITUTE(SUBSTITUTE(SUBSTITUTE(SUBSTITUTE(SUBSTITUTE(TRIM(RTATimings[[#This Row],[Dep Txt]]), ": ",":"), "a.m", "AM",1), "p.m", "PM"),"  AM"," AM"),"  PM", " PM"), 9,100,"")</f>
        <v/>
      </c>
      <c r="I3675" s="195" t="e">
        <f>TIMEVALUE(RTATimings[[#This Row],[Dep Tm Txt]])</f>
        <v>#VALUE!</v>
      </c>
      <c r="N36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76" spans="1:14" x14ac:dyDescent="0.35">
      <c r="A3676" s="113"/>
      <c r="B3676" s="119"/>
      <c r="C3676" s="119"/>
      <c r="D3676" s="185" t="e">
        <f>IF(ISBLANK(RTATimings[[#This Row],[Vehicle No.]]), VLOOKUP(RTATimings[[#This Row],[Rotation Group]], Table9[#All], 4, FALSE), VLOOKUP(RTATimings[[#This Row],[Vehicle No.]], VehLicense,2,FALSE))</f>
        <v>#N/A</v>
      </c>
      <c r="E3676" s="126"/>
      <c r="F3676" s="185" t="e">
        <f>VLOOKUP(RTATimings[[#This Row],[Route Code]], TrueRouteCodes[], 2, FALSE)</f>
        <v>#N/A</v>
      </c>
      <c r="H3676" s="194" t="str">
        <f>REPLACE(SUBSTITUTE(SUBSTITUTE(SUBSTITUTE(SUBSTITUTE(SUBSTITUTE(TRIM(RTATimings[[#This Row],[Dep Txt]]), ": ",":"), "a.m", "AM",1), "p.m", "PM"),"  AM"," AM"),"  PM", " PM"), 9,100,"")</f>
        <v/>
      </c>
      <c r="I3676" s="195" t="e">
        <f>TIMEVALUE(RTATimings[[#This Row],[Dep Tm Txt]])</f>
        <v>#VALUE!</v>
      </c>
      <c r="N36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77" spans="1:14" x14ac:dyDescent="0.35">
      <c r="A3677" s="113"/>
      <c r="B3677" s="119"/>
      <c r="C3677" s="119"/>
      <c r="D3677" s="185" t="e">
        <f>IF(ISBLANK(RTATimings[[#This Row],[Vehicle No.]]), VLOOKUP(RTATimings[[#This Row],[Rotation Group]], Table9[#All], 4, FALSE), VLOOKUP(RTATimings[[#This Row],[Vehicle No.]], VehLicense,2,FALSE))</f>
        <v>#N/A</v>
      </c>
      <c r="E3677" s="126"/>
      <c r="F3677" s="185" t="e">
        <f>VLOOKUP(RTATimings[[#This Row],[Route Code]], TrueRouteCodes[], 2, FALSE)</f>
        <v>#N/A</v>
      </c>
      <c r="H3677" s="194" t="str">
        <f>REPLACE(SUBSTITUTE(SUBSTITUTE(SUBSTITUTE(SUBSTITUTE(SUBSTITUTE(TRIM(RTATimings[[#This Row],[Dep Txt]]), ": ",":"), "a.m", "AM",1), "p.m", "PM"),"  AM"," AM"),"  PM", " PM"), 9,100,"")</f>
        <v/>
      </c>
      <c r="I3677" s="195" t="e">
        <f>TIMEVALUE(RTATimings[[#This Row],[Dep Tm Txt]])</f>
        <v>#VALUE!</v>
      </c>
      <c r="N36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78" spans="1:14" x14ac:dyDescent="0.35">
      <c r="A3678" s="113"/>
      <c r="B3678" s="119"/>
      <c r="C3678" s="119"/>
      <c r="D3678" s="185" t="e">
        <f>IF(ISBLANK(RTATimings[[#This Row],[Vehicle No.]]), VLOOKUP(RTATimings[[#This Row],[Rotation Group]], Table9[#All], 4, FALSE), VLOOKUP(RTATimings[[#This Row],[Vehicle No.]], VehLicense,2,FALSE))</f>
        <v>#N/A</v>
      </c>
      <c r="E3678" s="126"/>
      <c r="F3678" s="185" t="e">
        <f>VLOOKUP(RTATimings[[#This Row],[Route Code]], TrueRouteCodes[], 2, FALSE)</f>
        <v>#N/A</v>
      </c>
      <c r="H3678" s="194" t="str">
        <f>REPLACE(SUBSTITUTE(SUBSTITUTE(SUBSTITUTE(SUBSTITUTE(SUBSTITUTE(TRIM(RTATimings[[#This Row],[Dep Txt]]), ": ",":"), "a.m", "AM",1), "p.m", "PM"),"  AM"," AM"),"  PM", " PM"), 9,100,"")</f>
        <v/>
      </c>
      <c r="I3678" s="195" t="e">
        <f>TIMEVALUE(RTATimings[[#This Row],[Dep Tm Txt]])</f>
        <v>#VALUE!</v>
      </c>
      <c r="N36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79" spans="1:14" x14ac:dyDescent="0.35">
      <c r="A3679" s="113"/>
      <c r="B3679" s="119"/>
      <c r="C3679" s="119"/>
      <c r="D3679" s="185" t="e">
        <f>IF(ISBLANK(RTATimings[[#This Row],[Vehicle No.]]), VLOOKUP(RTATimings[[#This Row],[Rotation Group]], Table9[#All], 4, FALSE), VLOOKUP(RTATimings[[#This Row],[Vehicle No.]], VehLicense,2,FALSE))</f>
        <v>#N/A</v>
      </c>
      <c r="E3679" s="126"/>
      <c r="F3679" s="185" t="e">
        <f>VLOOKUP(RTATimings[[#This Row],[Route Code]], TrueRouteCodes[], 2, FALSE)</f>
        <v>#N/A</v>
      </c>
      <c r="H3679" s="194" t="str">
        <f>REPLACE(SUBSTITUTE(SUBSTITUTE(SUBSTITUTE(SUBSTITUTE(SUBSTITUTE(TRIM(RTATimings[[#This Row],[Dep Txt]]), ": ",":"), "a.m", "AM",1), "p.m", "PM"),"  AM"," AM"),"  PM", " PM"), 9,100,"")</f>
        <v/>
      </c>
      <c r="I3679" s="195" t="e">
        <f>TIMEVALUE(RTATimings[[#This Row],[Dep Tm Txt]])</f>
        <v>#VALUE!</v>
      </c>
      <c r="N36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80" spans="1:14" x14ac:dyDescent="0.35">
      <c r="A3680" s="113"/>
      <c r="B3680" s="119"/>
      <c r="C3680" s="119"/>
      <c r="D3680" s="185" t="e">
        <f>IF(ISBLANK(RTATimings[[#This Row],[Vehicle No.]]), VLOOKUP(RTATimings[[#This Row],[Rotation Group]], Table9[#All], 4, FALSE), VLOOKUP(RTATimings[[#This Row],[Vehicle No.]], VehLicense,2,FALSE))</f>
        <v>#N/A</v>
      </c>
      <c r="E3680" s="126"/>
      <c r="F3680" s="185" t="e">
        <f>VLOOKUP(RTATimings[[#This Row],[Route Code]], TrueRouteCodes[], 2, FALSE)</f>
        <v>#N/A</v>
      </c>
      <c r="H3680" s="194" t="str">
        <f>REPLACE(SUBSTITUTE(SUBSTITUTE(SUBSTITUTE(SUBSTITUTE(SUBSTITUTE(TRIM(RTATimings[[#This Row],[Dep Txt]]), ": ",":"), "a.m", "AM",1), "p.m", "PM"),"  AM"," AM"),"  PM", " PM"), 9,100,"")</f>
        <v/>
      </c>
      <c r="I3680" s="195" t="e">
        <f>TIMEVALUE(RTATimings[[#This Row],[Dep Tm Txt]])</f>
        <v>#VALUE!</v>
      </c>
      <c r="N36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81" spans="1:14" x14ac:dyDescent="0.35">
      <c r="A3681" s="113"/>
      <c r="B3681" s="119"/>
      <c r="C3681" s="119"/>
      <c r="D3681" s="185" t="e">
        <f>IF(ISBLANK(RTATimings[[#This Row],[Vehicle No.]]), VLOOKUP(RTATimings[[#This Row],[Rotation Group]], Table9[#All], 4, FALSE), VLOOKUP(RTATimings[[#This Row],[Vehicle No.]], VehLicense,2,FALSE))</f>
        <v>#N/A</v>
      </c>
      <c r="E3681" s="126"/>
      <c r="F3681" s="185" t="e">
        <f>VLOOKUP(RTATimings[[#This Row],[Route Code]], TrueRouteCodes[], 2, FALSE)</f>
        <v>#N/A</v>
      </c>
      <c r="H3681" s="194" t="str">
        <f>REPLACE(SUBSTITUTE(SUBSTITUTE(SUBSTITUTE(SUBSTITUTE(SUBSTITUTE(TRIM(RTATimings[[#This Row],[Dep Txt]]), ": ",":"), "a.m", "AM",1), "p.m", "PM"),"  AM"," AM"),"  PM", " PM"), 9,100,"")</f>
        <v/>
      </c>
      <c r="I3681" s="195" t="e">
        <f>TIMEVALUE(RTATimings[[#This Row],[Dep Tm Txt]])</f>
        <v>#VALUE!</v>
      </c>
      <c r="N36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82" spans="1:14" x14ac:dyDescent="0.35">
      <c r="A3682" s="113"/>
      <c r="B3682" s="119"/>
      <c r="C3682" s="119"/>
      <c r="D3682" s="185" t="e">
        <f>IF(ISBLANK(RTATimings[[#This Row],[Vehicle No.]]), VLOOKUP(RTATimings[[#This Row],[Rotation Group]], Table9[#All], 4, FALSE), VLOOKUP(RTATimings[[#This Row],[Vehicle No.]], VehLicense,2,FALSE))</f>
        <v>#N/A</v>
      </c>
      <c r="E3682" s="126"/>
      <c r="F3682" s="185" t="e">
        <f>VLOOKUP(RTATimings[[#This Row],[Route Code]], TrueRouteCodes[], 2, FALSE)</f>
        <v>#N/A</v>
      </c>
      <c r="H3682" s="194" t="str">
        <f>REPLACE(SUBSTITUTE(SUBSTITUTE(SUBSTITUTE(SUBSTITUTE(SUBSTITUTE(TRIM(RTATimings[[#This Row],[Dep Txt]]), ": ",":"), "a.m", "AM",1), "p.m", "PM"),"  AM"," AM"),"  PM", " PM"), 9,100,"")</f>
        <v/>
      </c>
      <c r="I3682" s="195" t="e">
        <f>TIMEVALUE(RTATimings[[#This Row],[Dep Tm Txt]])</f>
        <v>#VALUE!</v>
      </c>
      <c r="N36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83" spans="1:14" x14ac:dyDescent="0.35">
      <c r="A3683" s="113"/>
      <c r="B3683" s="119"/>
      <c r="C3683" s="119"/>
      <c r="D3683" s="185" t="e">
        <f>IF(ISBLANK(RTATimings[[#This Row],[Vehicle No.]]), VLOOKUP(RTATimings[[#This Row],[Rotation Group]], Table9[#All], 4, FALSE), VLOOKUP(RTATimings[[#This Row],[Vehicle No.]], VehLicense,2,FALSE))</f>
        <v>#N/A</v>
      </c>
      <c r="E3683" s="126"/>
      <c r="F3683" s="185" t="e">
        <f>VLOOKUP(RTATimings[[#This Row],[Route Code]], TrueRouteCodes[], 2, FALSE)</f>
        <v>#N/A</v>
      </c>
      <c r="H3683" s="194" t="str">
        <f>REPLACE(SUBSTITUTE(SUBSTITUTE(SUBSTITUTE(SUBSTITUTE(SUBSTITUTE(TRIM(RTATimings[[#This Row],[Dep Txt]]), ": ",":"), "a.m", "AM",1), "p.m", "PM"),"  AM"," AM"),"  PM", " PM"), 9,100,"")</f>
        <v/>
      </c>
      <c r="I3683" s="195" t="e">
        <f>TIMEVALUE(RTATimings[[#This Row],[Dep Tm Txt]])</f>
        <v>#VALUE!</v>
      </c>
      <c r="N36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84" spans="1:14" x14ac:dyDescent="0.35">
      <c r="A3684" s="113"/>
      <c r="B3684" s="119"/>
      <c r="C3684" s="119"/>
      <c r="D3684" s="185" t="e">
        <f>IF(ISBLANK(RTATimings[[#This Row],[Vehicle No.]]), VLOOKUP(RTATimings[[#This Row],[Rotation Group]], Table9[#All], 4, FALSE), VLOOKUP(RTATimings[[#This Row],[Vehicle No.]], VehLicense,2,FALSE))</f>
        <v>#N/A</v>
      </c>
      <c r="E3684" s="126"/>
      <c r="F3684" s="185" t="e">
        <f>VLOOKUP(RTATimings[[#This Row],[Route Code]], TrueRouteCodes[], 2, FALSE)</f>
        <v>#N/A</v>
      </c>
      <c r="H3684" s="194" t="str">
        <f>REPLACE(SUBSTITUTE(SUBSTITUTE(SUBSTITUTE(SUBSTITUTE(SUBSTITUTE(TRIM(RTATimings[[#This Row],[Dep Txt]]), ": ",":"), "a.m", "AM",1), "p.m", "PM"),"  AM"," AM"),"  PM", " PM"), 9,100,"")</f>
        <v/>
      </c>
      <c r="I3684" s="195" t="e">
        <f>TIMEVALUE(RTATimings[[#This Row],[Dep Tm Txt]])</f>
        <v>#VALUE!</v>
      </c>
      <c r="N36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85" spans="1:14" x14ac:dyDescent="0.35">
      <c r="A3685" s="113"/>
      <c r="B3685" s="119"/>
      <c r="C3685" s="119"/>
      <c r="D3685" s="185" t="e">
        <f>IF(ISBLANK(RTATimings[[#This Row],[Vehicle No.]]), VLOOKUP(RTATimings[[#This Row],[Rotation Group]], Table9[#All], 4, FALSE), VLOOKUP(RTATimings[[#This Row],[Vehicle No.]], VehLicense,2,FALSE))</f>
        <v>#N/A</v>
      </c>
      <c r="E3685" s="126"/>
      <c r="F3685" s="185" t="e">
        <f>VLOOKUP(RTATimings[[#This Row],[Route Code]], TrueRouteCodes[], 2, FALSE)</f>
        <v>#N/A</v>
      </c>
      <c r="H3685" s="194" t="str">
        <f>REPLACE(SUBSTITUTE(SUBSTITUTE(SUBSTITUTE(SUBSTITUTE(SUBSTITUTE(TRIM(RTATimings[[#This Row],[Dep Txt]]), ": ",":"), "a.m", "AM",1), "p.m", "PM"),"  AM"," AM"),"  PM", " PM"), 9,100,"")</f>
        <v/>
      </c>
      <c r="I3685" s="195" t="e">
        <f>TIMEVALUE(RTATimings[[#This Row],[Dep Tm Txt]])</f>
        <v>#VALUE!</v>
      </c>
      <c r="N36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86" spans="1:14" x14ac:dyDescent="0.35">
      <c r="A3686" s="113"/>
      <c r="B3686" s="119"/>
      <c r="C3686" s="119"/>
      <c r="D3686" s="185" t="e">
        <f>IF(ISBLANK(RTATimings[[#This Row],[Vehicle No.]]), VLOOKUP(RTATimings[[#This Row],[Rotation Group]], Table9[#All], 4, FALSE), VLOOKUP(RTATimings[[#This Row],[Vehicle No.]], VehLicense,2,FALSE))</f>
        <v>#N/A</v>
      </c>
      <c r="E3686" s="126"/>
      <c r="F3686" s="185" t="e">
        <f>VLOOKUP(RTATimings[[#This Row],[Route Code]], TrueRouteCodes[], 2, FALSE)</f>
        <v>#N/A</v>
      </c>
      <c r="H3686" s="194" t="str">
        <f>REPLACE(SUBSTITUTE(SUBSTITUTE(SUBSTITUTE(SUBSTITUTE(SUBSTITUTE(TRIM(RTATimings[[#This Row],[Dep Txt]]), ": ",":"), "a.m", "AM",1), "p.m", "PM"),"  AM"," AM"),"  PM", " PM"), 9,100,"")</f>
        <v/>
      </c>
      <c r="I3686" s="195" t="e">
        <f>TIMEVALUE(RTATimings[[#This Row],[Dep Tm Txt]])</f>
        <v>#VALUE!</v>
      </c>
      <c r="N36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87" spans="1:14" x14ac:dyDescent="0.35">
      <c r="A3687" s="113"/>
      <c r="B3687" s="119"/>
      <c r="C3687" s="119"/>
      <c r="D3687" s="185" t="e">
        <f>IF(ISBLANK(RTATimings[[#This Row],[Vehicle No.]]), VLOOKUP(RTATimings[[#This Row],[Rotation Group]], Table9[#All], 4, FALSE), VLOOKUP(RTATimings[[#This Row],[Vehicle No.]], VehLicense,2,FALSE))</f>
        <v>#N/A</v>
      </c>
      <c r="E3687" s="126"/>
      <c r="F3687" s="185" t="e">
        <f>VLOOKUP(RTATimings[[#This Row],[Route Code]], TrueRouteCodes[], 2, FALSE)</f>
        <v>#N/A</v>
      </c>
      <c r="H3687" s="194" t="str">
        <f>REPLACE(SUBSTITUTE(SUBSTITUTE(SUBSTITUTE(SUBSTITUTE(SUBSTITUTE(TRIM(RTATimings[[#This Row],[Dep Txt]]), ": ",":"), "a.m", "AM",1), "p.m", "PM"),"  AM"," AM"),"  PM", " PM"), 9,100,"")</f>
        <v/>
      </c>
      <c r="I3687" s="195" t="e">
        <f>TIMEVALUE(RTATimings[[#This Row],[Dep Tm Txt]])</f>
        <v>#VALUE!</v>
      </c>
      <c r="N36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88" spans="1:14" x14ac:dyDescent="0.35">
      <c r="A3688" s="113"/>
      <c r="B3688" s="119"/>
      <c r="C3688" s="119"/>
      <c r="D3688" s="185" t="e">
        <f>IF(ISBLANK(RTATimings[[#This Row],[Vehicle No.]]), VLOOKUP(RTATimings[[#This Row],[Rotation Group]], Table9[#All], 4, FALSE), VLOOKUP(RTATimings[[#This Row],[Vehicle No.]], VehLicense,2,FALSE))</f>
        <v>#N/A</v>
      </c>
      <c r="E3688" s="126"/>
      <c r="F3688" s="185" t="e">
        <f>VLOOKUP(RTATimings[[#This Row],[Route Code]], TrueRouteCodes[], 2, FALSE)</f>
        <v>#N/A</v>
      </c>
      <c r="H3688" s="194" t="str">
        <f>REPLACE(SUBSTITUTE(SUBSTITUTE(SUBSTITUTE(SUBSTITUTE(SUBSTITUTE(TRIM(RTATimings[[#This Row],[Dep Txt]]), ": ",":"), "a.m", "AM",1), "p.m", "PM"),"  AM"," AM"),"  PM", " PM"), 9,100,"")</f>
        <v/>
      </c>
      <c r="I3688" s="195" t="e">
        <f>TIMEVALUE(RTATimings[[#This Row],[Dep Tm Txt]])</f>
        <v>#VALUE!</v>
      </c>
      <c r="N36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89" spans="1:14" x14ac:dyDescent="0.35">
      <c r="A3689" s="113"/>
      <c r="B3689" s="119"/>
      <c r="C3689" s="119"/>
      <c r="D3689" s="185" t="e">
        <f>IF(ISBLANK(RTATimings[[#This Row],[Vehicle No.]]), VLOOKUP(RTATimings[[#This Row],[Rotation Group]], Table9[#All], 4, FALSE), VLOOKUP(RTATimings[[#This Row],[Vehicle No.]], VehLicense,2,FALSE))</f>
        <v>#N/A</v>
      </c>
      <c r="E3689" s="126"/>
      <c r="F3689" s="185" t="e">
        <f>VLOOKUP(RTATimings[[#This Row],[Route Code]], TrueRouteCodes[], 2, FALSE)</f>
        <v>#N/A</v>
      </c>
      <c r="H3689" s="194" t="str">
        <f>REPLACE(SUBSTITUTE(SUBSTITUTE(SUBSTITUTE(SUBSTITUTE(SUBSTITUTE(TRIM(RTATimings[[#This Row],[Dep Txt]]), ": ",":"), "a.m", "AM",1), "p.m", "PM"),"  AM"," AM"),"  PM", " PM"), 9,100,"")</f>
        <v/>
      </c>
      <c r="I3689" s="195" t="e">
        <f>TIMEVALUE(RTATimings[[#This Row],[Dep Tm Txt]])</f>
        <v>#VALUE!</v>
      </c>
      <c r="N36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90" spans="1:14" x14ac:dyDescent="0.35">
      <c r="A3690" s="113"/>
      <c r="B3690" s="119"/>
      <c r="C3690" s="119"/>
      <c r="D3690" s="185" t="e">
        <f>IF(ISBLANK(RTATimings[[#This Row],[Vehicle No.]]), VLOOKUP(RTATimings[[#This Row],[Rotation Group]], Table9[#All], 4, FALSE), VLOOKUP(RTATimings[[#This Row],[Vehicle No.]], VehLicense,2,FALSE))</f>
        <v>#N/A</v>
      </c>
      <c r="E3690" s="126"/>
      <c r="F3690" s="185" t="e">
        <f>VLOOKUP(RTATimings[[#This Row],[Route Code]], TrueRouteCodes[], 2, FALSE)</f>
        <v>#N/A</v>
      </c>
      <c r="H3690" s="194" t="str">
        <f>REPLACE(SUBSTITUTE(SUBSTITUTE(SUBSTITUTE(SUBSTITUTE(SUBSTITUTE(TRIM(RTATimings[[#This Row],[Dep Txt]]), ": ",":"), "a.m", "AM",1), "p.m", "PM"),"  AM"," AM"),"  PM", " PM"), 9,100,"")</f>
        <v/>
      </c>
      <c r="I3690" s="195" t="e">
        <f>TIMEVALUE(RTATimings[[#This Row],[Dep Tm Txt]])</f>
        <v>#VALUE!</v>
      </c>
      <c r="N36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91" spans="1:14" x14ac:dyDescent="0.35">
      <c r="A3691" s="113"/>
      <c r="B3691" s="119"/>
      <c r="C3691" s="119"/>
      <c r="D3691" s="185" t="e">
        <f>IF(ISBLANK(RTATimings[[#This Row],[Vehicle No.]]), VLOOKUP(RTATimings[[#This Row],[Rotation Group]], Table9[#All], 4, FALSE), VLOOKUP(RTATimings[[#This Row],[Vehicle No.]], VehLicense,2,FALSE))</f>
        <v>#N/A</v>
      </c>
      <c r="E3691" s="126"/>
      <c r="F3691" s="185" t="e">
        <f>VLOOKUP(RTATimings[[#This Row],[Route Code]], TrueRouteCodes[], 2, FALSE)</f>
        <v>#N/A</v>
      </c>
      <c r="H3691" s="194" t="str">
        <f>REPLACE(SUBSTITUTE(SUBSTITUTE(SUBSTITUTE(SUBSTITUTE(SUBSTITUTE(TRIM(RTATimings[[#This Row],[Dep Txt]]), ": ",":"), "a.m", "AM",1), "p.m", "PM"),"  AM"," AM"),"  PM", " PM"), 9,100,"")</f>
        <v/>
      </c>
      <c r="I3691" s="195" t="e">
        <f>TIMEVALUE(RTATimings[[#This Row],[Dep Tm Txt]])</f>
        <v>#VALUE!</v>
      </c>
      <c r="N36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92" spans="1:14" x14ac:dyDescent="0.35">
      <c r="A3692" s="113"/>
      <c r="B3692" s="119"/>
      <c r="C3692" s="119"/>
      <c r="D3692" s="185" t="e">
        <f>IF(ISBLANK(RTATimings[[#This Row],[Vehicle No.]]), VLOOKUP(RTATimings[[#This Row],[Rotation Group]], Table9[#All], 4, FALSE), VLOOKUP(RTATimings[[#This Row],[Vehicle No.]], VehLicense,2,FALSE))</f>
        <v>#N/A</v>
      </c>
      <c r="E3692" s="126"/>
      <c r="F3692" s="185" t="e">
        <f>VLOOKUP(RTATimings[[#This Row],[Route Code]], TrueRouteCodes[], 2, FALSE)</f>
        <v>#N/A</v>
      </c>
      <c r="H3692" s="194" t="str">
        <f>REPLACE(SUBSTITUTE(SUBSTITUTE(SUBSTITUTE(SUBSTITUTE(SUBSTITUTE(TRIM(RTATimings[[#This Row],[Dep Txt]]), ": ",":"), "a.m", "AM",1), "p.m", "PM"),"  AM"," AM"),"  PM", " PM"), 9,100,"")</f>
        <v/>
      </c>
      <c r="I3692" s="195" t="e">
        <f>TIMEVALUE(RTATimings[[#This Row],[Dep Tm Txt]])</f>
        <v>#VALUE!</v>
      </c>
      <c r="N36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93" spans="1:14" x14ac:dyDescent="0.35">
      <c r="A3693" s="113"/>
      <c r="B3693" s="119"/>
      <c r="C3693" s="119"/>
      <c r="D3693" s="185" t="e">
        <f>IF(ISBLANK(RTATimings[[#This Row],[Vehicle No.]]), VLOOKUP(RTATimings[[#This Row],[Rotation Group]], Table9[#All], 4, FALSE), VLOOKUP(RTATimings[[#This Row],[Vehicle No.]], VehLicense,2,FALSE))</f>
        <v>#N/A</v>
      </c>
      <c r="E3693" s="126"/>
      <c r="F3693" s="185" t="e">
        <f>VLOOKUP(RTATimings[[#This Row],[Route Code]], TrueRouteCodes[], 2, FALSE)</f>
        <v>#N/A</v>
      </c>
      <c r="H3693" s="194" t="str">
        <f>REPLACE(SUBSTITUTE(SUBSTITUTE(SUBSTITUTE(SUBSTITUTE(SUBSTITUTE(TRIM(RTATimings[[#This Row],[Dep Txt]]), ": ",":"), "a.m", "AM",1), "p.m", "PM"),"  AM"," AM"),"  PM", " PM"), 9,100,"")</f>
        <v/>
      </c>
      <c r="I3693" s="195" t="e">
        <f>TIMEVALUE(RTATimings[[#This Row],[Dep Tm Txt]])</f>
        <v>#VALUE!</v>
      </c>
      <c r="N36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94" spans="1:14" x14ac:dyDescent="0.35">
      <c r="A3694" s="113"/>
      <c r="B3694" s="119"/>
      <c r="C3694" s="119"/>
      <c r="D3694" s="185" t="e">
        <f>IF(ISBLANK(RTATimings[[#This Row],[Vehicle No.]]), VLOOKUP(RTATimings[[#This Row],[Rotation Group]], Table9[#All], 4, FALSE), VLOOKUP(RTATimings[[#This Row],[Vehicle No.]], VehLicense,2,FALSE))</f>
        <v>#N/A</v>
      </c>
      <c r="E3694" s="126"/>
      <c r="F3694" s="185" t="e">
        <f>VLOOKUP(RTATimings[[#This Row],[Route Code]], TrueRouteCodes[], 2, FALSE)</f>
        <v>#N/A</v>
      </c>
      <c r="H3694" s="194" t="str">
        <f>REPLACE(SUBSTITUTE(SUBSTITUTE(SUBSTITUTE(SUBSTITUTE(SUBSTITUTE(TRIM(RTATimings[[#This Row],[Dep Txt]]), ": ",":"), "a.m", "AM",1), "p.m", "PM"),"  AM"," AM"),"  PM", " PM"), 9,100,"")</f>
        <v/>
      </c>
      <c r="I3694" s="195" t="e">
        <f>TIMEVALUE(RTATimings[[#This Row],[Dep Tm Txt]])</f>
        <v>#VALUE!</v>
      </c>
      <c r="N36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95" spans="1:14" x14ac:dyDescent="0.35">
      <c r="A3695" s="113"/>
      <c r="B3695" s="119"/>
      <c r="C3695" s="119"/>
      <c r="D3695" s="185" t="e">
        <f>IF(ISBLANK(RTATimings[[#This Row],[Vehicle No.]]), VLOOKUP(RTATimings[[#This Row],[Rotation Group]], Table9[#All], 4, FALSE), VLOOKUP(RTATimings[[#This Row],[Vehicle No.]], VehLicense,2,FALSE))</f>
        <v>#N/A</v>
      </c>
      <c r="E3695" s="126"/>
      <c r="F3695" s="185" t="e">
        <f>VLOOKUP(RTATimings[[#This Row],[Route Code]], TrueRouteCodes[], 2, FALSE)</f>
        <v>#N/A</v>
      </c>
      <c r="H3695" s="194" t="str">
        <f>REPLACE(SUBSTITUTE(SUBSTITUTE(SUBSTITUTE(SUBSTITUTE(SUBSTITUTE(TRIM(RTATimings[[#This Row],[Dep Txt]]), ": ",":"), "a.m", "AM",1), "p.m", "PM"),"  AM"," AM"),"  PM", " PM"), 9,100,"")</f>
        <v/>
      </c>
      <c r="I3695" s="195" t="e">
        <f>TIMEVALUE(RTATimings[[#This Row],[Dep Tm Txt]])</f>
        <v>#VALUE!</v>
      </c>
      <c r="N36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96" spans="1:14" x14ac:dyDescent="0.35">
      <c r="A3696" s="113"/>
      <c r="B3696" s="119"/>
      <c r="C3696" s="119"/>
      <c r="D3696" s="185" t="e">
        <f>IF(ISBLANK(RTATimings[[#This Row],[Vehicle No.]]), VLOOKUP(RTATimings[[#This Row],[Rotation Group]], Table9[#All], 4, FALSE), VLOOKUP(RTATimings[[#This Row],[Vehicle No.]], VehLicense,2,FALSE))</f>
        <v>#N/A</v>
      </c>
      <c r="E3696" s="126"/>
      <c r="F3696" s="185" t="e">
        <f>VLOOKUP(RTATimings[[#This Row],[Route Code]], TrueRouteCodes[], 2, FALSE)</f>
        <v>#N/A</v>
      </c>
      <c r="H3696" s="194" t="str">
        <f>REPLACE(SUBSTITUTE(SUBSTITUTE(SUBSTITUTE(SUBSTITUTE(SUBSTITUTE(TRIM(RTATimings[[#This Row],[Dep Txt]]), ": ",":"), "a.m", "AM",1), "p.m", "PM"),"  AM"," AM"),"  PM", " PM"), 9,100,"")</f>
        <v/>
      </c>
      <c r="I3696" s="195" t="e">
        <f>TIMEVALUE(RTATimings[[#This Row],[Dep Tm Txt]])</f>
        <v>#VALUE!</v>
      </c>
      <c r="N36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97" spans="1:14" x14ac:dyDescent="0.35">
      <c r="A3697" s="113"/>
      <c r="B3697" s="119"/>
      <c r="C3697" s="119"/>
      <c r="D3697" s="185" t="e">
        <f>IF(ISBLANK(RTATimings[[#This Row],[Vehicle No.]]), VLOOKUP(RTATimings[[#This Row],[Rotation Group]], Table9[#All], 4, FALSE), VLOOKUP(RTATimings[[#This Row],[Vehicle No.]], VehLicense,2,FALSE))</f>
        <v>#N/A</v>
      </c>
      <c r="E3697" s="126"/>
      <c r="F3697" s="185" t="e">
        <f>VLOOKUP(RTATimings[[#This Row],[Route Code]], TrueRouteCodes[], 2, FALSE)</f>
        <v>#N/A</v>
      </c>
      <c r="H3697" s="194" t="str">
        <f>REPLACE(SUBSTITUTE(SUBSTITUTE(SUBSTITUTE(SUBSTITUTE(SUBSTITUTE(TRIM(RTATimings[[#This Row],[Dep Txt]]), ": ",":"), "a.m", "AM",1), "p.m", "PM"),"  AM"," AM"),"  PM", " PM"), 9,100,"")</f>
        <v/>
      </c>
      <c r="I3697" s="195" t="e">
        <f>TIMEVALUE(RTATimings[[#This Row],[Dep Tm Txt]])</f>
        <v>#VALUE!</v>
      </c>
      <c r="N36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98" spans="1:14" x14ac:dyDescent="0.35">
      <c r="A3698" s="113"/>
      <c r="B3698" s="119"/>
      <c r="C3698" s="119"/>
      <c r="D3698" s="185" t="e">
        <f>IF(ISBLANK(RTATimings[[#This Row],[Vehicle No.]]), VLOOKUP(RTATimings[[#This Row],[Rotation Group]], Table9[#All], 4, FALSE), VLOOKUP(RTATimings[[#This Row],[Vehicle No.]], VehLicense,2,FALSE))</f>
        <v>#N/A</v>
      </c>
      <c r="E3698" s="126"/>
      <c r="F3698" s="185" t="e">
        <f>VLOOKUP(RTATimings[[#This Row],[Route Code]], TrueRouteCodes[], 2, FALSE)</f>
        <v>#N/A</v>
      </c>
      <c r="H3698" s="194" t="str">
        <f>REPLACE(SUBSTITUTE(SUBSTITUTE(SUBSTITUTE(SUBSTITUTE(SUBSTITUTE(TRIM(RTATimings[[#This Row],[Dep Txt]]), ": ",":"), "a.m", "AM",1), "p.m", "PM"),"  AM"," AM"),"  PM", " PM"), 9,100,"")</f>
        <v/>
      </c>
      <c r="I3698" s="195" t="e">
        <f>TIMEVALUE(RTATimings[[#This Row],[Dep Tm Txt]])</f>
        <v>#VALUE!</v>
      </c>
      <c r="N36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699" spans="1:14" x14ac:dyDescent="0.35">
      <c r="A3699" s="113"/>
      <c r="B3699" s="119"/>
      <c r="C3699" s="119"/>
      <c r="D3699" s="185" t="e">
        <f>IF(ISBLANK(RTATimings[[#This Row],[Vehicle No.]]), VLOOKUP(RTATimings[[#This Row],[Rotation Group]], Table9[#All], 4, FALSE), VLOOKUP(RTATimings[[#This Row],[Vehicle No.]], VehLicense,2,FALSE))</f>
        <v>#N/A</v>
      </c>
      <c r="E3699" s="126"/>
      <c r="F3699" s="185" t="e">
        <f>VLOOKUP(RTATimings[[#This Row],[Route Code]], TrueRouteCodes[], 2, FALSE)</f>
        <v>#N/A</v>
      </c>
      <c r="H3699" s="194" t="str">
        <f>REPLACE(SUBSTITUTE(SUBSTITUTE(SUBSTITUTE(SUBSTITUTE(SUBSTITUTE(TRIM(RTATimings[[#This Row],[Dep Txt]]), ": ",":"), "a.m", "AM",1), "p.m", "PM"),"  AM"," AM"),"  PM", " PM"), 9,100,"")</f>
        <v/>
      </c>
      <c r="I3699" s="195" t="e">
        <f>TIMEVALUE(RTATimings[[#This Row],[Dep Tm Txt]])</f>
        <v>#VALUE!</v>
      </c>
      <c r="N36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00" spans="1:14" x14ac:dyDescent="0.35">
      <c r="A3700" s="113"/>
      <c r="B3700" s="119"/>
      <c r="C3700" s="119"/>
      <c r="D3700" s="185" t="e">
        <f>IF(ISBLANK(RTATimings[[#This Row],[Vehicle No.]]), VLOOKUP(RTATimings[[#This Row],[Rotation Group]], Table9[#All], 4, FALSE), VLOOKUP(RTATimings[[#This Row],[Vehicle No.]], VehLicense,2,FALSE))</f>
        <v>#N/A</v>
      </c>
      <c r="E3700" s="126"/>
      <c r="F3700" s="185" t="e">
        <f>VLOOKUP(RTATimings[[#This Row],[Route Code]], TrueRouteCodes[], 2, FALSE)</f>
        <v>#N/A</v>
      </c>
      <c r="H3700" s="194" t="str">
        <f>REPLACE(SUBSTITUTE(SUBSTITUTE(SUBSTITUTE(SUBSTITUTE(SUBSTITUTE(TRIM(RTATimings[[#This Row],[Dep Txt]]), ": ",":"), "a.m", "AM",1), "p.m", "PM"),"  AM"," AM"),"  PM", " PM"), 9,100,"")</f>
        <v/>
      </c>
      <c r="I3700" s="195" t="e">
        <f>TIMEVALUE(RTATimings[[#This Row],[Dep Tm Txt]])</f>
        <v>#VALUE!</v>
      </c>
      <c r="N37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01" spans="1:14" x14ac:dyDescent="0.35">
      <c r="A3701" s="113"/>
      <c r="B3701" s="119"/>
      <c r="C3701" s="119"/>
      <c r="D3701" s="185" t="e">
        <f>IF(ISBLANK(RTATimings[[#This Row],[Vehicle No.]]), VLOOKUP(RTATimings[[#This Row],[Rotation Group]], Table9[#All], 4, FALSE), VLOOKUP(RTATimings[[#This Row],[Vehicle No.]], VehLicense,2,FALSE))</f>
        <v>#N/A</v>
      </c>
      <c r="E3701" s="126"/>
      <c r="F3701" s="185" t="e">
        <f>VLOOKUP(RTATimings[[#This Row],[Route Code]], TrueRouteCodes[], 2, FALSE)</f>
        <v>#N/A</v>
      </c>
      <c r="H3701" s="194" t="str">
        <f>REPLACE(SUBSTITUTE(SUBSTITUTE(SUBSTITUTE(SUBSTITUTE(SUBSTITUTE(TRIM(RTATimings[[#This Row],[Dep Txt]]), ": ",":"), "a.m", "AM",1), "p.m", "PM"),"  AM"," AM"),"  PM", " PM"), 9,100,"")</f>
        <v/>
      </c>
      <c r="I3701" s="195" t="e">
        <f>TIMEVALUE(RTATimings[[#This Row],[Dep Tm Txt]])</f>
        <v>#VALUE!</v>
      </c>
      <c r="N37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02" spans="1:14" x14ac:dyDescent="0.35">
      <c r="A3702" s="113"/>
      <c r="B3702" s="119"/>
      <c r="C3702" s="119"/>
      <c r="D3702" s="185" t="e">
        <f>IF(ISBLANK(RTATimings[[#This Row],[Vehicle No.]]), VLOOKUP(RTATimings[[#This Row],[Rotation Group]], Table9[#All], 4, FALSE), VLOOKUP(RTATimings[[#This Row],[Vehicle No.]], VehLicense,2,FALSE))</f>
        <v>#N/A</v>
      </c>
      <c r="E3702" s="126"/>
      <c r="F3702" s="185" t="e">
        <f>VLOOKUP(RTATimings[[#This Row],[Route Code]], TrueRouteCodes[], 2, FALSE)</f>
        <v>#N/A</v>
      </c>
      <c r="H3702" s="194" t="str">
        <f>REPLACE(SUBSTITUTE(SUBSTITUTE(SUBSTITUTE(SUBSTITUTE(SUBSTITUTE(TRIM(RTATimings[[#This Row],[Dep Txt]]), ": ",":"), "a.m", "AM",1), "p.m", "PM"),"  AM"," AM"),"  PM", " PM"), 9,100,"")</f>
        <v/>
      </c>
      <c r="I3702" s="195" t="e">
        <f>TIMEVALUE(RTATimings[[#This Row],[Dep Tm Txt]])</f>
        <v>#VALUE!</v>
      </c>
      <c r="N37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03" spans="1:14" x14ac:dyDescent="0.35">
      <c r="A3703" s="113"/>
      <c r="B3703" s="119"/>
      <c r="C3703" s="119"/>
      <c r="D3703" s="185" t="e">
        <f>IF(ISBLANK(RTATimings[[#This Row],[Vehicle No.]]), VLOOKUP(RTATimings[[#This Row],[Rotation Group]], Table9[#All], 4, FALSE), VLOOKUP(RTATimings[[#This Row],[Vehicle No.]], VehLicense,2,FALSE))</f>
        <v>#N/A</v>
      </c>
      <c r="E3703" s="126"/>
      <c r="F3703" s="185" t="e">
        <f>VLOOKUP(RTATimings[[#This Row],[Route Code]], TrueRouteCodes[], 2, FALSE)</f>
        <v>#N/A</v>
      </c>
      <c r="H3703" s="194" t="str">
        <f>REPLACE(SUBSTITUTE(SUBSTITUTE(SUBSTITUTE(SUBSTITUTE(SUBSTITUTE(TRIM(RTATimings[[#This Row],[Dep Txt]]), ": ",":"), "a.m", "AM",1), "p.m", "PM"),"  AM"," AM"),"  PM", " PM"), 9,100,"")</f>
        <v/>
      </c>
      <c r="I3703" s="195" t="e">
        <f>TIMEVALUE(RTATimings[[#This Row],[Dep Tm Txt]])</f>
        <v>#VALUE!</v>
      </c>
      <c r="N37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04" spans="1:14" x14ac:dyDescent="0.35">
      <c r="A3704" s="113"/>
      <c r="B3704" s="119"/>
      <c r="C3704" s="119"/>
      <c r="D3704" s="185" t="e">
        <f>IF(ISBLANK(RTATimings[[#This Row],[Vehicle No.]]), VLOOKUP(RTATimings[[#This Row],[Rotation Group]], Table9[#All], 4, FALSE), VLOOKUP(RTATimings[[#This Row],[Vehicle No.]], VehLicense,2,FALSE))</f>
        <v>#N/A</v>
      </c>
      <c r="E3704" s="126"/>
      <c r="F3704" s="185" t="e">
        <f>VLOOKUP(RTATimings[[#This Row],[Route Code]], TrueRouteCodes[], 2, FALSE)</f>
        <v>#N/A</v>
      </c>
      <c r="H3704" s="194" t="str">
        <f>REPLACE(SUBSTITUTE(SUBSTITUTE(SUBSTITUTE(SUBSTITUTE(SUBSTITUTE(TRIM(RTATimings[[#This Row],[Dep Txt]]), ": ",":"), "a.m", "AM",1), "p.m", "PM"),"  AM"," AM"),"  PM", " PM"), 9,100,"")</f>
        <v/>
      </c>
      <c r="I3704" s="195" t="e">
        <f>TIMEVALUE(RTATimings[[#This Row],[Dep Tm Txt]])</f>
        <v>#VALUE!</v>
      </c>
      <c r="N37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05" spans="1:14" x14ac:dyDescent="0.35">
      <c r="A3705" s="113"/>
      <c r="B3705" s="119"/>
      <c r="C3705" s="119"/>
      <c r="D3705" s="185" t="e">
        <f>IF(ISBLANK(RTATimings[[#This Row],[Vehicle No.]]), VLOOKUP(RTATimings[[#This Row],[Rotation Group]], Table9[#All], 4, FALSE), VLOOKUP(RTATimings[[#This Row],[Vehicle No.]], VehLicense,2,FALSE))</f>
        <v>#N/A</v>
      </c>
      <c r="E3705" s="126"/>
      <c r="F3705" s="185" t="e">
        <f>VLOOKUP(RTATimings[[#This Row],[Route Code]], TrueRouteCodes[], 2, FALSE)</f>
        <v>#N/A</v>
      </c>
      <c r="H3705" s="194" t="str">
        <f>REPLACE(SUBSTITUTE(SUBSTITUTE(SUBSTITUTE(SUBSTITUTE(SUBSTITUTE(TRIM(RTATimings[[#This Row],[Dep Txt]]), ": ",":"), "a.m", "AM",1), "p.m", "PM"),"  AM"," AM"),"  PM", " PM"), 9,100,"")</f>
        <v/>
      </c>
      <c r="I3705" s="195" t="e">
        <f>TIMEVALUE(RTATimings[[#This Row],[Dep Tm Txt]])</f>
        <v>#VALUE!</v>
      </c>
      <c r="N37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06" spans="1:14" x14ac:dyDescent="0.35">
      <c r="A3706" s="113"/>
      <c r="B3706" s="119"/>
      <c r="C3706" s="119"/>
      <c r="D3706" s="185" t="e">
        <f>IF(ISBLANK(RTATimings[[#This Row],[Vehicle No.]]), VLOOKUP(RTATimings[[#This Row],[Rotation Group]], Table9[#All], 4, FALSE), VLOOKUP(RTATimings[[#This Row],[Vehicle No.]], VehLicense,2,FALSE))</f>
        <v>#N/A</v>
      </c>
      <c r="E3706" s="126"/>
      <c r="F3706" s="185" t="e">
        <f>VLOOKUP(RTATimings[[#This Row],[Route Code]], TrueRouteCodes[], 2, FALSE)</f>
        <v>#N/A</v>
      </c>
      <c r="H3706" s="194" t="str">
        <f>REPLACE(SUBSTITUTE(SUBSTITUTE(SUBSTITUTE(SUBSTITUTE(SUBSTITUTE(TRIM(RTATimings[[#This Row],[Dep Txt]]), ": ",":"), "a.m", "AM",1), "p.m", "PM"),"  AM"," AM"),"  PM", " PM"), 9,100,"")</f>
        <v/>
      </c>
      <c r="I3706" s="195" t="e">
        <f>TIMEVALUE(RTATimings[[#This Row],[Dep Tm Txt]])</f>
        <v>#VALUE!</v>
      </c>
      <c r="N37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07" spans="1:14" x14ac:dyDescent="0.35">
      <c r="A3707" s="113"/>
      <c r="B3707" s="119"/>
      <c r="C3707" s="119"/>
      <c r="D3707" s="185" t="e">
        <f>IF(ISBLANK(RTATimings[[#This Row],[Vehicle No.]]), VLOOKUP(RTATimings[[#This Row],[Rotation Group]], Table9[#All], 4, FALSE), VLOOKUP(RTATimings[[#This Row],[Vehicle No.]], VehLicense,2,FALSE))</f>
        <v>#N/A</v>
      </c>
      <c r="E3707" s="126"/>
      <c r="F3707" s="185" t="e">
        <f>VLOOKUP(RTATimings[[#This Row],[Route Code]], TrueRouteCodes[], 2, FALSE)</f>
        <v>#N/A</v>
      </c>
      <c r="H3707" s="194" t="str">
        <f>REPLACE(SUBSTITUTE(SUBSTITUTE(SUBSTITUTE(SUBSTITUTE(SUBSTITUTE(TRIM(RTATimings[[#This Row],[Dep Txt]]), ": ",":"), "a.m", "AM",1), "p.m", "PM"),"  AM"," AM"),"  PM", " PM"), 9,100,"")</f>
        <v/>
      </c>
      <c r="I3707" s="195" t="e">
        <f>TIMEVALUE(RTATimings[[#This Row],[Dep Tm Txt]])</f>
        <v>#VALUE!</v>
      </c>
      <c r="N37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08" spans="1:14" x14ac:dyDescent="0.35">
      <c r="A3708" s="113"/>
      <c r="B3708" s="119"/>
      <c r="C3708" s="119"/>
      <c r="D3708" s="185" t="e">
        <f>IF(ISBLANK(RTATimings[[#This Row],[Vehicle No.]]), VLOOKUP(RTATimings[[#This Row],[Rotation Group]], Table9[#All], 4, FALSE), VLOOKUP(RTATimings[[#This Row],[Vehicle No.]], VehLicense,2,FALSE))</f>
        <v>#N/A</v>
      </c>
      <c r="E3708" s="126"/>
      <c r="F3708" s="185" t="e">
        <f>VLOOKUP(RTATimings[[#This Row],[Route Code]], TrueRouteCodes[], 2, FALSE)</f>
        <v>#N/A</v>
      </c>
      <c r="H3708" s="194" t="str">
        <f>REPLACE(SUBSTITUTE(SUBSTITUTE(SUBSTITUTE(SUBSTITUTE(SUBSTITUTE(TRIM(RTATimings[[#This Row],[Dep Txt]]), ": ",":"), "a.m", "AM",1), "p.m", "PM"),"  AM"," AM"),"  PM", " PM"), 9,100,"")</f>
        <v/>
      </c>
      <c r="I3708" s="195" t="e">
        <f>TIMEVALUE(RTATimings[[#This Row],[Dep Tm Txt]])</f>
        <v>#VALUE!</v>
      </c>
      <c r="N37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09" spans="1:14" x14ac:dyDescent="0.35">
      <c r="A3709" s="113"/>
      <c r="B3709" s="119"/>
      <c r="C3709" s="119"/>
      <c r="D3709" s="185" t="e">
        <f>IF(ISBLANK(RTATimings[[#This Row],[Vehicle No.]]), VLOOKUP(RTATimings[[#This Row],[Rotation Group]], Table9[#All], 4, FALSE), VLOOKUP(RTATimings[[#This Row],[Vehicle No.]], VehLicense,2,FALSE))</f>
        <v>#N/A</v>
      </c>
      <c r="E3709" s="126"/>
      <c r="F3709" s="185" t="e">
        <f>VLOOKUP(RTATimings[[#This Row],[Route Code]], TrueRouteCodes[], 2, FALSE)</f>
        <v>#N/A</v>
      </c>
      <c r="H3709" s="194" t="str">
        <f>REPLACE(SUBSTITUTE(SUBSTITUTE(SUBSTITUTE(SUBSTITUTE(SUBSTITUTE(TRIM(RTATimings[[#This Row],[Dep Txt]]), ": ",":"), "a.m", "AM",1), "p.m", "PM"),"  AM"," AM"),"  PM", " PM"), 9,100,"")</f>
        <v/>
      </c>
      <c r="I3709" s="195" t="e">
        <f>TIMEVALUE(RTATimings[[#This Row],[Dep Tm Txt]])</f>
        <v>#VALUE!</v>
      </c>
      <c r="N37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10" spans="1:14" x14ac:dyDescent="0.35">
      <c r="A3710" s="113"/>
      <c r="B3710" s="119"/>
      <c r="C3710" s="119"/>
      <c r="D3710" s="185" t="e">
        <f>IF(ISBLANK(RTATimings[[#This Row],[Vehicle No.]]), VLOOKUP(RTATimings[[#This Row],[Rotation Group]], Table9[#All], 4, FALSE), VLOOKUP(RTATimings[[#This Row],[Vehicle No.]], VehLicense,2,FALSE))</f>
        <v>#N/A</v>
      </c>
      <c r="E3710" s="126"/>
      <c r="F3710" s="185" t="e">
        <f>VLOOKUP(RTATimings[[#This Row],[Route Code]], TrueRouteCodes[], 2, FALSE)</f>
        <v>#N/A</v>
      </c>
      <c r="H3710" s="194" t="str">
        <f>REPLACE(SUBSTITUTE(SUBSTITUTE(SUBSTITUTE(SUBSTITUTE(SUBSTITUTE(TRIM(RTATimings[[#This Row],[Dep Txt]]), ": ",":"), "a.m", "AM",1), "p.m", "PM"),"  AM"," AM"),"  PM", " PM"), 9,100,"")</f>
        <v/>
      </c>
      <c r="I3710" s="195" t="e">
        <f>TIMEVALUE(RTATimings[[#This Row],[Dep Tm Txt]])</f>
        <v>#VALUE!</v>
      </c>
      <c r="N37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11" spans="1:14" x14ac:dyDescent="0.35">
      <c r="A3711" s="113"/>
      <c r="B3711" s="119"/>
      <c r="C3711" s="119"/>
      <c r="D3711" s="185" t="e">
        <f>IF(ISBLANK(RTATimings[[#This Row],[Vehicle No.]]), VLOOKUP(RTATimings[[#This Row],[Rotation Group]], Table9[#All], 4, FALSE), VLOOKUP(RTATimings[[#This Row],[Vehicle No.]], VehLicense,2,FALSE))</f>
        <v>#N/A</v>
      </c>
      <c r="E3711" s="126"/>
      <c r="F3711" s="185" t="e">
        <f>VLOOKUP(RTATimings[[#This Row],[Route Code]], TrueRouteCodes[], 2, FALSE)</f>
        <v>#N/A</v>
      </c>
      <c r="H3711" s="194" t="str">
        <f>REPLACE(SUBSTITUTE(SUBSTITUTE(SUBSTITUTE(SUBSTITUTE(SUBSTITUTE(TRIM(RTATimings[[#This Row],[Dep Txt]]), ": ",":"), "a.m", "AM",1), "p.m", "PM"),"  AM"," AM"),"  PM", " PM"), 9,100,"")</f>
        <v/>
      </c>
      <c r="I3711" s="195" t="e">
        <f>TIMEVALUE(RTATimings[[#This Row],[Dep Tm Txt]])</f>
        <v>#VALUE!</v>
      </c>
      <c r="N37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12" spans="1:14" x14ac:dyDescent="0.35">
      <c r="A3712" s="113"/>
      <c r="B3712" s="119"/>
      <c r="C3712" s="119"/>
      <c r="D3712" s="185" t="e">
        <f>IF(ISBLANK(RTATimings[[#This Row],[Vehicle No.]]), VLOOKUP(RTATimings[[#This Row],[Rotation Group]], Table9[#All], 4, FALSE), VLOOKUP(RTATimings[[#This Row],[Vehicle No.]], VehLicense,2,FALSE))</f>
        <v>#N/A</v>
      </c>
      <c r="E3712" s="126"/>
      <c r="F3712" s="185" t="e">
        <f>VLOOKUP(RTATimings[[#This Row],[Route Code]], TrueRouteCodes[], 2, FALSE)</f>
        <v>#N/A</v>
      </c>
      <c r="H3712" s="194" t="str">
        <f>REPLACE(SUBSTITUTE(SUBSTITUTE(SUBSTITUTE(SUBSTITUTE(SUBSTITUTE(TRIM(RTATimings[[#This Row],[Dep Txt]]), ": ",":"), "a.m", "AM",1), "p.m", "PM"),"  AM"," AM"),"  PM", " PM"), 9,100,"")</f>
        <v/>
      </c>
      <c r="I3712" s="195" t="e">
        <f>TIMEVALUE(RTATimings[[#This Row],[Dep Tm Txt]])</f>
        <v>#VALUE!</v>
      </c>
      <c r="N37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13" spans="1:14" x14ac:dyDescent="0.35">
      <c r="A3713" s="113"/>
      <c r="B3713" s="119"/>
      <c r="C3713" s="119"/>
      <c r="D3713" s="185" t="e">
        <f>IF(ISBLANK(RTATimings[[#This Row],[Vehicle No.]]), VLOOKUP(RTATimings[[#This Row],[Rotation Group]], Table9[#All], 4, FALSE), VLOOKUP(RTATimings[[#This Row],[Vehicle No.]], VehLicense,2,FALSE))</f>
        <v>#N/A</v>
      </c>
      <c r="E3713" s="126"/>
      <c r="F3713" s="185" t="e">
        <f>VLOOKUP(RTATimings[[#This Row],[Route Code]], TrueRouteCodes[], 2, FALSE)</f>
        <v>#N/A</v>
      </c>
      <c r="H3713" s="194" t="str">
        <f>REPLACE(SUBSTITUTE(SUBSTITUTE(SUBSTITUTE(SUBSTITUTE(SUBSTITUTE(TRIM(RTATimings[[#This Row],[Dep Txt]]), ": ",":"), "a.m", "AM",1), "p.m", "PM"),"  AM"," AM"),"  PM", " PM"), 9,100,"")</f>
        <v/>
      </c>
      <c r="I3713" s="195" t="e">
        <f>TIMEVALUE(RTATimings[[#This Row],[Dep Tm Txt]])</f>
        <v>#VALUE!</v>
      </c>
      <c r="N37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14" spans="1:14" x14ac:dyDescent="0.35">
      <c r="A3714" s="113"/>
      <c r="B3714" s="119"/>
      <c r="C3714" s="119"/>
      <c r="D3714" s="185" t="e">
        <f>IF(ISBLANK(RTATimings[[#This Row],[Vehicle No.]]), VLOOKUP(RTATimings[[#This Row],[Rotation Group]], Table9[#All], 4, FALSE), VLOOKUP(RTATimings[[#This Row],[Vehicle No.]], VehLicense,2,FALSE))</f>
        <v>#N/A</v>
      </c>
      <c r="E3714" s="126"/>
      <c r="F3714" s="185" t="e">
        <f>VLOOKUP(RTATimings[[#This Row],[Route Code]], TrueRouteCodes[], 2, FALSE)</f>
        <v>#N/A</v>
      </c>
      <c r="H3714" s="194" t="str">
        <f>REPLACE(SUBSTITUTE(SUBSTITUTE(SUBSTITUTE(SUBSTITUTE(SUBSTITUTE(TRIM(RTATimings[[#This Row],[Dep Txt]]), ": ",":"), "a.m", "AM",1), "p.m", "PM"),"  AM"," AM"),"  PM", " PM"), 9,100,"")</f>
        <v/>
      </c>
      <c r="I3714" s="195" t="e">
        <f>TIMEVALUE(RTATimings[[#This Row],[Dep Tm Txt]])</f>
        <v>#VALUE!</v>
      </c>
      <c r="N37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15" spans="1:14" x14ac:dyDescent="0.35">
      <c r="A3715" s="113"/>
      <c r="B3715" s="119"/>
      <c r="C3715" s="119"/>
      <c r="D3715" s="185" t="e">
        <f>IF(ISBLANK(RTATimings[[#This Row],[Vehicle No.]]), VLOOKUP(RTATimings[[#This Row],[Rotation Group]], Table9[#All], 4, FALSE), VLOOKUP(RTATimings[[#This Row],[Vehicle No.]], VehLicense,2,FALSE))</f>
        <v>#N/A</v>
      </c>
      <c r="E3715" s="126"/>
      <c r="F3715" s="185" t="e">
        <f>VLOOKUP(RTATimings[[#This Row],[Route Code]], TrueRouteCodes[], 2, FALSE)</f>
        <v>#N/A</v>
      </c>
      <c r="H3715" s="194" t="str">
        <f>REPLACE(SUBSTITUTE(SUBSTITUTE(SUBSTITUTE(SUBSTITUTE(SUBSTITUTE(TRIM(RTATimings[[#This Row],[Dep Txt]]), ": ",":"), "a.m", "AM",1), "p.m", "PM"),"  AM"," AM"),"  PM", " PM"), 9,100,"")</f>
        <v/>
      </c>
      <c r="I3715" s="195" t="e">
        <f>TIMEVALUE(RTATimings[[#This Row],[Dep Tm Txt]])</f>
        <v>#VALUE!</v>
      </c>
      <c r="N37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16" spans="1:14" x14ac:dyDescent="0.35">
      <c r="A3716" s="113"/>
      <c r="B3716" s="119"/>
      <c r="C3716" s="119"/>
      <c r="D3716" s="185" t="e">
        <f>IF(ISBLANK(RTATimings[[#This Row],[Vehicle No.]]), VLOOKUP(RTATimings[[#This Row],[Rotation Group]], Table9[#All], 4, FALSE), VLOOKUP(RTATimings[[#This Row],[Vehicle No.]], VehLicense,2,FALSE))</f>
        <v>#N/A</v>
      </c>
      <c r="E3716" s="126"/>
      <c r="F3716" s="185" t="e">
        <f>VLOOKUP(RTATimings[[#This Row],[Route Code]], TrueRouteCodes[], 2, FALSE)</f>
        <v>#N/A</v>
      </c>
      <c r="H3716" s="194" t="str">
        <f>REPLACE(SUBSTITUTE(SUBSTITUTE(SUBSTITUTE(SUBSTITUTE(SUBSTITUTE(TRIM(RTATimings[[#This Row],[Dep Txt]]), ": ",":"), "a.m", "AM",1), "p.m", "PM"),"  AM"," AM"),"  PM", " PM"), 9,100,"")</f>
        <v/>
      </c>
      <c r="I3716" s="195" t="e">
        <f>TIMEVALUE(RTATimings[[#This Row],[Dep Tm Txt]])</f>
        <v>#VALUE!</v>
      </c>
      <c r="N37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17" spans="1:14" x14ac:dyDescent="0.35">
      <c r="A3717" s="113"/>
      <c r="B3717" s="119"/>
      <c r="C3717" s="119"/>
      <c r="D3717" s="185" t="e">
        <f>IF(ISBLANK(RTATimings[[#This Row],[Vehicle No.]]), VLOOKUP(RTATimings[[#This Row],[Rotation Group]], Table9[#All], 4, FALSE), VLOOKUP(RTATimings[[#This Row],[Vehicle No.]], VehLicense,2,FALSE))</f>
        <v>#N/A</v>
      </c>
      <c r="E3717" s="126"/>
      <c r="F3717" s="185" t="e">
        <f>VLOOKUP(RTATimings[[#This Row],[Route Code]], TrueRouteCodes[], 2, FALSE)</f>
        <v>#N/A</v>
      </c>
      <c r="H3717" s="194" t="str">
        <f>REPLACE(SUBSTITUTE(SUBSTITUTE(SUBSTITUTE(SUBSTITUTE(SUBSTITUTE(TRIM(RTATimings[[#This Row],[Dep Txt]]), ": ",":"), "a.m", "AM",1), "p.m", "PM"),"  AM"," AM"),"  PM", " PM"), 9,100,"")</f>
        <v/>
      </c>
      <c r="I3717" s="195" t="e">
        <f>TIMEVALUE(RTATimings[[#This Row],[Dep Tm Txt]])</f>
        <v>#VALUE!</v>
      </c>
      <c r="N37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18" spans="1:14" x14ac:dyDescent="0.35">
      <c r="A3718" s="113"/>
      <c r="B3718" s="119"/>
      <c r="C3718" s="119"/>
      <c r="D3718" s="185" t="e">
        <f>IF(ISBLANK(RTATimings[[#This Row],[Vehicle No.]]), VLOOKUP(RTATimings[[#This Row],[Rotation Group]], Table9[#All], 4, FALSE), VLOOKUP(RTATimings[[#This Row],[Vehicle No.]], VehLicense,2,FALSE))</f>
        <v>#N/A</v>
      </c>
      <c r="E3718" s="126"/>
      <c r="F3718" s="185" t="e">
        <f>VLOOKUP(RTATimings[[#This Row],[Route Code]], TrueRouteCodes[], 2, FALSE)</f>
        <v>#N/A</v>
      </c>
      <c r="H3718" s="194" t="str">
        <f>REPLACE(SUBSTITUTE(SUBSTITUTE(SUBSTITUTE(SUBSTITUTE(SUBSTITUTE(TRIM(RTATimings[[#This Row],[Dep Txt]]), ": ",":"), "a.m", "AM",1), "p.m", "PM"),"  AM"," AM"),"  PM", " PM"), 9,100,"")</f>
        <v/>
      </c>
      <c r="I3718" s="195" t="e">
        <f>TIMEVALUE(RTATimings[[#This Row],[Dep Tm Txt]])</f>
        <v>#VALUE!</v>
      </c>
      <c r="N37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19" spans="1:14" x14ac:dyDescent="0.35">
      <c r="A3719" s="113"/>
      <c r="B3719" s="119"/>
      <c r="C3719" s="119"/>
      <c r="D3719" s="185" t="e">
        <f>IF(ISBLANK(RTATimings[[#This Row],[Vehicle No.]]), VLOOKUP(RTATimings[[#This Row],[Rotation Group]], Table9[#All], 4, FALSE), VLOOKUP(RTATimings[[#This Row],[Vehicle No.]], VehLicense,2,FALSE))</f>
        <v>#N/A</v>
      </c>
      <c r="E3719" s="126"/>
      <c r="F3719" s="185" t="e">
        <f>VLOOKUP(RTATimings[[#This Row],[Route Code]], TrueRouteCodes[], 2, FALSE)</f>
        <v>#N/A</v>
      </c>
      <c r="H3719" s="194" t="str">
        <f>REPLACE(SUBSTITUTE(SUBSTITUTE(SUBSTITUTE(SUBSTITUTE(SUBSTITUTE(TRIM(RTATimings[[#This Row],[Dep Txt]]), ": ",":"), "a.m", "AM",1), "p.m", "PM"),"  AM"," AM"),"  PM", " PM"), 9,100,"")</f>
        <v/>
      </c>
      <c r="I3719" s="195" t="e">
        <f>TIMEVALUE(RTATimings[[#This Row],[Dep Tm Txt]])</f>
        <v>#VALUE!</v>
      </c>
      <c r="N37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20" spans="1:14" x14ac:dyDescent="0.35">
      <c r="A3720" s="113"/>
      <c r="B3720" s="119"/>
      <c r="C3720" s="119"/>
      <c r="D3720" s="185" t="e">
        <f>IF(ISBLANK(RTATimings[[#This Row],[Vehicle No.]]), VLOOKUP(RTATimings[[#This Row],[Rotation Group]], Table9[#All], 4, FALSE), VLOOKUP(RTATimings[[#This Row],[Vehicle No.]], VehLicense,2,FALSE))</f>
        <v>#N/A</v>
      </c>
      <c r="E3720" s="126"/>
      <c r="F3720" s="185" t="e">
        <f>VLOOKUP(RTATimings[[#This Row],[Route Code]], TrueRouteCodes[], 2, FALSE)</f>
        <v>#N/A</v>
      </c>
      <c r="H3720" s="194" t="str">
        <f>REPLACE(SUBSTITUTE(SUBSTITUTE(SUBSTITUTE(SUBSTITUTE(SUBSTITUTE(TRIM(RTATimings[[#This Row],[Dep Txt]]), ": ",":"), "a.m", "AM",1), "p.m", "PM"),"  AM"," AM"),"  PM", " PM"), 9,100,"")</f>
        <v/>
      </c>
      <c r="I3720" s="195" t="e">
        <f>TIMEVALUE(RTATimings[[#This Row],[Dep Tm Txt]])</f>
        <v>#VALUE!</v>
      </c>
      <c r="N37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21" spans="1:14" x14ac:dyDescent="0.35">
      <c r="A3721" s="113"/>
      <c r="B3721" s="119"/>
      <c r="C3721" s="119"/>
      <c r="D3721" s="185" t="e">
        <f>IF(ISBLANK(RTATimings[[#This Row],[Vehicle No.]]), VLOOKUP(RTATimings[[#This Row],[Rotation Group]], Table9[#All], 4, FALSE), VLOOKUP(RTATimings[[#This Row],[Vehicle No.]], VehLicense,2,FALSE))</f>
        <v>#N/A</v>
      </c>
      <c r="E3721" s="126"/>
      <c r="F3721" s="185" t="e">
        <f>VLOOKUP(RTATimings[[#This Row],[Route Code]], TrueRouteCodes[], 2, FALSE)</f>
        <v>#N/A</v>
      </c>
      <c r="H3721" s="194" t="str">
        <f>REPLACE(SUBSTITUTE(SUBSTITUTE(SUBSTITUTE(SUBSTITUTE(SUBSTITUTE(TRIM(RTATimings[[#This Row],[Dep Txt]]), ": ",":"), "a.m", "AM",1), "p.m", "PM"),"  AM"," AM"),"  PM", " PM"), 9,100,"")</f>
        <v/>
      </c>
      <c r="I3721" s="195" t="e">
        <f>TIMEVALUE(RTATimings[[#This Row],[Dep Tm Txt]])</f>
        <v>#VALUE!</v>
      </c>
      <c r="N37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22" spans="1:14" x14ac:dyDescent="0.35">
      <c r="A3722" s="113"/>
      <c r="B3722" s="119"/>
      <c r="C3722" s="119"/>
      <c r="D3722" s="185" t="e">
        <f>IF(ISBLANK(RTATimings[[#This Row],[Vehicle No.]]), VLOOKUP(RTATimings[[#This Row],[Rotation Group]], Table9[#All], 4, FALSE), VLOOKUP(RTATimings[[#This Row],[Vehicle No.]], VehLicense,2,FALSE))</f>
        <v>#N/A</v>
      </c>
      <c r="E3722" s="126"/>
      <c r="F3722" s="185" t="e">
        <f>VLOOKUP(RTATimings[[#This Row],[Route Code]], TrueRouteCodes[], 2, FALSE)</f>
        <v>#N/A</v>
      </c>
      <c r="H3722" s="194" t="str">
        <f>REPLACE(SUBSTITUTE(SUBSTITUTE(SUBSTITUTE(SUBSTITUTE(SUBSTITUTE(TRIM(RTATimings[[#This Row],[Dep Txt]]), ": ",":"), "a.m", "AM",1), "p.m", "PM"),"  AM"," AM"),"  PM", " PM"), 9,100,"")</f>
        <v/>
      </c>
      <c r="I3722" s="195" t="e">
        <f>TIMEVALUE(RTATimings[[#This Row],[Dep Tm Txt]])</f>
        <v>#VALUE!</v>
      </c>
      <c r="N37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23" spans="1:14" x14ac:dyDescent="0.35">
      <c r="A3723" s="113"/>
      <c r="B3723" s="119"/>
      <c r="C3723" s="119"/>
      <c r="D3723" s="185" t="e">
        <f>IF(ISBLANK(RTATimings[[#This Row],[Vehicle No.]]), VLOOKUP(RTATimings[[#This Row],[Rotation Group]], Table9[#All], 4, FALSE), VLOOKUP(RTATimings[[#This Row],[Vehicle No.]], VehLicense,2,FALSE))</f>
        <v>#N/A</v>
      </c>
      <c r="E3723" s="126"/>
      <c r="F3723" s="185" t="e">
        <f>VLOOKUP(RTATimings[[#This Row],[Route Code]], TrueRouteCodes[], 2, FALSE)</f>
        <v>#N/A</v>
      </c>
      <c r="H3723" s="194" t="str">
        <f>REPLACE(SUBSTITUTE(SUBSTITUTE(SUBSTITUTE(SUBSTITUTE(SUBSTITUTE(TRIM(RTATimings[[#This Row],[Dep Txt]]), ": ",":"), "a.m", "AM",1), "p.m", "PM"),"  AM"," AM"),"  PM", " PM"), 9,100,"")</f>
        <v/>
      </c>
      <c r="I3723" s="195" t="e">
        <f>TIMEVALUE(RTATimings[[#This Row],[Dep Tm Txt]])</f>
        <v>#VALUE!</v>
      </c>
      <c r="N37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24" spans="1:14" x14ac:dyDescent="0.35">
      <c r="A3724" s="113"/>
      <c r="B3724" s="119"/>
      <c r="C3724" s="119"/>
      <c r="D3724" s="185" t="e">
        <f>IF(ISBLANK(RTATimings[[#This Row],[Vehicle No.]]), VLOOKUP(RTATimings[[#This Row],[Rotation Group]], Table9[#All], 4, FALSE), VLOOKUP(RTATimings[[#This Row],[Vehicle No.]], VehLicense,2,FALSE))</f>
        <v>#N/A</v>
      </c>
      <c r="E3724" s="126"/>
      <c r="F3724" s="185" t="e">
        <f>VLOOKUP(RTATimings[[#This Row],[Route Code]], TrueRouteCodes[], 2, FALSE)</f>
        <v>#N/A</v>
      </c>
      <c r="H3724" s="194" t="str">
        <f>REPLACE(SUBSTITUTE(SUBSTITUTE(SUBSTITUTE(SUBSTITUTE(SUBSTITUTE(TRIM(RTATimings[[#This Row],[Dep Txt]]), ": ",":"), "a.m", "AM",1), "p.m", "PM"),"  AM"," AM"),"  PM", " PM"), 9,100,"")</f>
        <v/>
      </c>
      <c r="I3724" s="195" t="e">
        <f>TIMEVALUE(RTATimings[[#This Row],[Dep Tm Txt]])</f>
        <v>#VALUE!</v>
      </c>
      <c r="N37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25" spans="1:14" x14ac:dyDescent="0.35">
      <c r="A3725" s="113"/>
      <c r="B3725" s="119"/>
      <c r="C3725" s="119"/>
      <c r="D3725" s="185" t="e">
        <f>IF(ISBLANK(RTATimings[[#This Row],[Vehicle No.]]), VLOOKUP(RTATimings[[#This Row],[Rotation Group]], Table9[#All], 4, FALSE), VLOOKUP(RTATimings[[#This Row],[Vehicle No.]], VehLicense,2,FALSE))</f>
        <v>#N/A</v>
      </c>
      <c r="E3725" s="126"/>
      <c r="F3725" s="185" t="e">
        <f>VLOOKUP(RTATimings[[#This Row],[Route Code]], TrueRouteCodes[], 2, FALSE)</f>
        <v>#N/A</v>
      </c>
      <c r="H3725" s="194" t="str">
        <f>REPLACE(SUBSTITUTE(SUBSTITUTE(SUBSTITUTE(SUBSTITUTE(SUBSTITUTE(TRIM(RTATimings[[#This Row],[Dep Txt]]), ": ",":"), "a.m", "AM",1), "p.m", "PM"),"  AM"," AM"),"  PM", " PM"), 9,100,"")</f>
        <v/>
      </c>
      <c r="I3725" s="195" t="e">
        <f>TIMEVALUE(RTATimings[[#This Row],[Dep Tm Txt]])</f>
        <v>#VALUE!</v>
      </c>
      <c r="N37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26" spans="1:14" x14ac:dyDescent="0.35">
      <c r="A3726" s="113"/>
      <c r="B3726" s="119"/>
      <c r="C3726" s="119"/>
      <c r="D3726" s="185" t="e">
        <f>IF(ISBLANK(RTATimings[[#This Row],[Vehicle No.]]), VLOOKUP(RTATimings[[#This Row],[Rotation Group]], Table9[#All], 4, FALSE), VLOOKUP(RTATimings[[#This Row],[Vehicle No.]], VehLicense,2,FALSE))</f>
        <v>#N/A</v>
      </c>
      <c r="E3726" s="126"/>
      <c r="F3726" s="185" t="e">
        <f>VLOOKUP(RTATimings[[#This Row],[Route Code]], TrueRouteCodes[], 2, FALSE)</f>
        <v>#N/A</v>
      </c>
      <c r="H3726" s="194" t="str">
        <f>REPLACE(SUBSTITUTE(SUBSTITUTE(SUBSTITUTE(SUBSTITUTE(SUBSTITUTE(TRIM(RTATimings[[#This Row],[Dep Txt]]), ": ",":"), "a.m", "AM",1), "p.m", "PM"),"  AM"," AM"),"  PM", " PM"), 9,100,"")</f>
        <v/>
      </c>
      <c r="I3726" s="195" t="e">
        <f>TIMEVALUE(RTATimings[[#This Row],[Dep Tm Txt]])</f>
        <v>#VALUE!</v>
      </c>
      <c r="N37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27" spans="1:14" x14ac:dyDescent="0.35">
      <c r="A3727" s="113"/>
      <c r="B3727" s="119"/>
      <c r="C3727" s="119"/>
      <c r="D3727" s="185" t="e">
        <f>IF(ISBLANK(RTATimings[[#This Row],[Vehicle No.]]), VLOOKUP(RTATimings[[#This Row],[Rotation Group]], Table9[#All], 4, FALSE), VLOOKUP(RTATimings[[#This Row],[Vehicle No.]], VehLicense,2,FALSE))</f>
        <v>#N/A</v>
      </c>
      <c r="E3727" s="126"/>
      <c r="F3727" s="185" t="e">
        <f>VLOOKUP(RTATimings[[#This Row],[Route Code]], TrueRouteCodes[], 2, FALSE)</f>
        <v>#N/A</v>
      </c>
      <c r="H3727" s="194" t="str">
        <f>REPLACE(SUBSTITUTE(SUBSTITUTE(SUBSTITUTE(SUBSTITUTE(SUBSTITUTE(TRIM(RTATimings[[#This Row],[Dep Txt]]), ": ",":"), "a.m", "AM",1), "p.m", "PM"),"  AM"," AM"),"  PM", " PM"), 9,100,"")</f>
        <v/>
      </c>
      <c r="I3727" s="195" t="e">
        <f>TIMEVALUE(RTATimings[[#This Row],[Dep Tm Txt]])</f>
        <v>#VALUE!</v>
      </c>
      <c r="N37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28" spans="1:14" x14ac:dyDescent="0.35">
      <c r="A3728" s="113"/>
      <c r="B3728" s="119"/>
      <c r="C3728" s="119"/>
      <c r="D3728" s="185" t="e">
        <f>IF(ISBLANK(RTATimings[[#This Row],[Vehicle No.]]), VLOOKUP(RTATimings[[#This Row],[Rotation Group]], Table9[#All], 4, FALSE), VLOOKUP(RTATimings[[#This Row],[Vehicle No.]], VehLicense,2,FALSE))</f>
        <v>#N/A</v>
      </c>
      <c r="E3728" s="126"/>
      <c r="F3728" s="185" t="e">
        <f>VLOOKUP(RTATimings[[#This Row],[Route Code]], TrueRouteCodes[], 2, FALSE)</f>
        <v>#N/A</v>
      </c>
      <c r="H3728" s="194" t="str">
        <f>REPLACE(SUBSTITUTE(SUBSTITUTE(SUBSTITUTE(SUBSTITUTE(SUBSTITUTE(TRIM(RTATimings[[#This Row],[Dep Txt]]), ": ",":"), "a.m", "AM",1), "p.m", "PM"),"  AM"," AM"),"  PM", " PM"), 9,100,"")</f>
        <v/>
      </c>
      <c r="I3728" s="195" t="e">
        <f>TIMEVALUE(RTATimings[[#This Row],[Dep Tm Txt]])</f>
        <v>#VALUE!</v>
      </c>
      <c r="N37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29" spans="1:14" x14ac:dyDescent="0.35">
      <c r="A3729" s="113"/>
      <c r="B3729" s="119"/>
      <c r="C3729" s="119"/>
      <c r="D3729" s="185" t="e">
        <f>IF(ISBLANK(RTATimings[[#This Row],[Vehicle No.]]), VLOOKUP(RTATimings[[#This Row],[Rotation Group]], Table9[#All], 4, FALSE), VLOOKUP(RTATimings[[#This Row],[Vehicle No.]], VehLicense,2,FALSE))</f>
        <v>#N/A</v>
      </c>
      <c r="E3729" s="126"/>
      <c r="F3729" s="185" t="e">
        <f>VLOOKUP(RTATimings[[#This Row],[Route Code]], TrueRouteCodes[], 2, FALSE)</f>
        <v>#N/A</v>
      </c>
      <c r="H3729" s="194" t="str">
        <f>REPLACE(SUBSTITUTE(SUBSTITUTE(SUBSTITUTE(SUBSTITUTE(SUBSTITUTE(TRIM(RTATimings[[#This Row],[Dep Txt]]), ": ",":"), "a.m", "AM",1), "p.m", "PM"),"  AM"," AM"),"  PM", " PM"), 9,100,"")</f>
        <v/>
      </c>
      <c r="I3729" s="195" t="e">
        <f>TIMEVALUE(RTATimings[[#This Row],[Dep Tm Txt]])</f>
        <v>#VALUE!</v>
      </c>
      <c r="N37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30" spans="1:14" x14ac:dyDescent="0.35">
      <c r="A3730" s="113"/>
      <c r="B3730" s="119"/>
      <c r="C3730" s="119"/>
      <c r="D3730" s="185" t="e">
        <f>IF(ISBLANK(RTATimings[[#This Row],[Vehicle No.]]), VLOOKUP(RTATimings[[#This Row],[Rotation Group]], Table9[#All], 4, FALSE), VLOOKUP(RTATimings[[#This Row],[Vehicle No.]], VehLicense,2,FALSE))</f>
        <v>#N/A</v>
      </c>
      <c r="E3730" s="126"/>
      <c r="F3730" s="185" t="e">
        <f>VLOOKUP(RTATimings[[#This Row],[Route Code]], TrueRouteCodes[], 2, FALSE)</f>
        <v>#N/A</v>
      </c>
      <c r="H3730" s="194" t="str">
        <f>REPLACE(SUBSTITUTE(SUBSTITUTE(SUBSTITUTE(SUBSTITUTE(SUBSTITUTE(TRIM(RTATimings[[#This Row],[Dep Txt]]), ": ",":"), "a.m", "AM",1), "p.m", "PM"),"  AM"," AM"),"  PM", " PM"), 9,100,"")</f>
        <v/>
      </c>
      <c r="I3730" s="195" t="e">
        <f>TIMEVALUE(RTATimings[[#This Row],[Dep Tm Txt]])</f>
        <v>#VALUE!</v>
      </c>
      <c r="N37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31" spans="1:14" x14ac:dyDescent="0.35">
      <c r="A3731" s="113"/>
      <c r="B3731" s="119"/>
      <c r="C3731" s="119"/>
      <c r="D3731" s="185" t="e">
        <f>IF(ISBLANK(RTATimings[[#This Row],[Vehicle No.]]), VLOOKUP(RTATimings[[#This Row],[Rotation Group]], Table9[#All], 4, FALSE), VLOOKUP(RTATimings[[#This Row],[Vehicle No.]], VehLicense,2,FALSE))</f>
        <v>#N/A</v>
      </c>
      <c r="E3731" s="126"/>
      <c r="F3731" s="185" t="e">
        <f>VLOOKUP(RTATimings[[#This Row],[Route Code]], TrueRouteCodes[], 2, FALSE)</f>
        <v>#N/A</v>
      </c>
      <c r="H3731" s="194" t="str">
        <f>REPLACE(SUBSTITUTE(SUBSTITUTE(SUBSTITUTE(SUBSTITUTE(SUBSTITUTE(TRIM(RTATimings[[#This Row],[Dep Txt]]), ": ",":"), "a.m", "AM",1), "p.m", "PM"),"  AM"," AM"),"  PM", " PM"), 9,100,"")</f>
        <v/>
      </c>
      <c r="I3731" s="195" t="e">
        <f>TIMEVALUE(RTATimings[[#This Row],[Dep Tm Txt]])</f>
        <v>#VALUE!</v>
      </c>
      <c r="N37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32" spans="1:14" x14ac:dyDescent="0.35">
      <c r="A3732" s="113"/>
      <c r="B3732" s="119"/>
      <c r="C3732" s="119"/>
      <c r="D3732" s="185" t="e">
        <f>IF(ISBLANK(RTATimings[[#This Row],[Vehicle No.]]), VLOOKUP(RTATimings[[#This Row],[Rotation Group]], Table9[#All], 4, FALSE), VLOOKUP(RTATimings[[#This Row],[Vehicle No.]], VehLicense,2,FALSE))</f>
        <v>#N/A</v>
      </c>
      <c r="E3732" s="126"/>
      <c r="F3732" s="185" t="e">
        <f>VLOOKUP(RTATimings[[#This Row],[Route Code]], TrueRouteCodes[], 2, FALSE)</f>
        <v>#N/A</v>
      </c>
      <c r="H3732" s="194" t="str">
        <f>REPLACE(SUBSTITUTE(SUBSTITUTE(SUBSTITUTE(SUBSTITUTE(SUBSTITUTE(TRIM(RTATimings[[#This Row],[Dep Txt]]), ": ",":"), "a.m", "AM",1), "p.m", "PM"),"  AM"," AM"),"  PM", " PM"), 9,100,"")</f>
        <v/>
      </c>
      <c r="I3732" s="195" t="e">
        <f>TIMEVALUE(RTATimings[[#This Row],[Dep Tm Txt]])</f>
        <v>#VALUE!</v>
      </c>
      <c r="N37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33" spans="1:14" x14ac:dyDescent="0.35">
      <c r="A3733" s="113"/>
      <c r="B3733" s="119"/>
      <c r="C3733" s="119"/>
      <c r="D3733" s="185" t="e">
        <f>IF(ISBLANK(RTATimings[[#This Row],[Vehicle No.]]), VLOOKUP(RTATimings[[#This Row],[Rotation Group]], Table9[#All], 4, FALSE), VLOOKUP(RTATimings[[#This Row],[Vehicle No.]], VehLicense,2,FALSE))</f>
        <v>#N/A</v>
      </c>
      <c r="E3733" s="126"/>
      <c r="F3733" s="185" t="e">
        <f>VLOOKUP(RTATimings[[#This Row],[Route Code]], TrueRouteCodes[], 2, FALSE)</f>
        <v>#N/A</v>
      </c>
      <c r="H3733" s="194" t="str">
        <f>REPLACE(SUBSTITUTE(SUBSTITUTE(SUBSTITUTE(SUBSTITUTE(SUBSTITUTE(TRIM(RTATimings[[#This Row],[Dep Txt]]), ": ",":"), "a.m", "AM",1), "p.m", "PM"),"  AM"," AM"),"  PM", " PM"), 9,100,"")</f>
        <v/>
      </c>
      <c r="I3733" s="195" t="e">
        <f>TIMEVALUE(RTATimings[[#This Row],[Dep Tm Txt]])</f>
        <v>#VALUE!</v>
      </c>
      <c r="N37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34" spans="1:14" x14ac:dyDescent="0.35">
      <c r="A3734" s="113"/>
      <c r="B3734" s="119"/>
      <c r="C3734" s="119"/>
      <c r="D3734" s="185" t="e">
        <f>IF(ISBLANK(RTATimings[[#This Row],[Vehicle No.]]), VLOOKUP(RTATimings[[#This Row],[Rotation Group]], Table9[#All], 4, FALSE), VLOOKUP(RTATimings[[#This Row],[Vehicle No.]], VehLicense,2,FALSE))</f>
        <v>#N/A</v>
      </c>
      <c r="E3734" s="126"/>
      <c r="F3734" s="185" t="e">
        <f>VLOOKUP(RTATimings[[#This Row],[Route Code]], TrueRouteCodes[], 2, FALSE)</f>
        <v>#N/A</v>
      </c>
      <c r="H3734" s="194" t="str">
        <f>REPLACE(SUBSTITUTE(SUBSTITUTE(SUBSTITUTE(SUBSTITUTE(SUBSTITUTE(TRIM(RTATimings[[#This Row],[Dep Txt]]), ": ",":"), "a.m", "AM",1), "p.m", "PM"),"  AM"," AM"),"  PM", " PM"), 9,100,"")</f>
        <v/>
      </c>
      <c r="I3734" s="195" t="e">
        <f>TIMEVALUE(RTATimings[[#This Row],[Dep Tm Txt]])</f>
        <v>#VALUE!</v>
      </c>
      <c r="N37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35" spans="1:14" x14ac:dyDescent="0.35">
      <c r="A3735" s="113"/>
      <c r="B3735" s="119"/>
      <c r="C3735" s="119"/>
      <c r="D3735" s="185" t="e">
        <f>IF(ISBLANK(RTATimings[[#This Row],[Vehicle No.]]), VLOOKUP(RTATimings[[#This Row],[Rotation Group]], Table9[#All], 4, FALSE), VLOOKUP(RTATimings[[#This Row],[Vehicle No.]], VehLicense,2,FALSE))</f>
        <v>#N/A</v>
      </c>
      <c r="E3735" s="126"/>
      <c r="F3735" s="185" t="e">
        <f>VLOOKUP(RTATimings[[#This Row],[Route Code]], TrueRouteCodes[], 2, FALSE)</f>
        <v>#N/A</v>
      </c>
      <c r="H3735" s="194" t="str">
        <f>REPLACE(SUBSTITUTE(SUBSTITUTE(SUBSTITUTE(SUBSTITUTE(SUBSTITUTE(TRIM(RTATimings[[#This Row],[Dep Txt]]), ": ",":"), "a.m", "AM",1), "p.m", "PM"),"  AM"," AM"),"  PM", " PM"), 9,100,"")</f>
        <v/>
      </c>
      <c r="I3735" s="195" t="e">
        <f>TIMEVALUE(RTATimings[[#This Row],[Dep Tm Txt]])</f>
        <v>#VALUE!</v>
      </c>
      <c r="N37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36" spans="1:14" x14ac:dyDescent="0.35">
      <c r="A3736" s="113"/>
      <c r="B3736" s="119"/>
      <c r="C3736" s="119"/>
      <c r="D3736" s="185" t="e">
        <f>IF(ISBLANK(RTATimings[[#This Row],[Vehicle No.]]), VLOOKUP(RTATimings[[#This Row],[Rotation Group]], Table9[#All], 4, FALSE), VLOOKUP(RTATimings[[#This Row],[Vehicle No.]], VehLicense,2,FALSE))</f>
        <v>#N/A</v>
      </c>
      <c r="E3736" s="126"/>
      <c r="F3736" s="185" t="e">
        <f>VLOOKUP(RTATimings[[#This Row],[Route Code]], TrueRouteCodes[], 2, FALSE)</f>
        <v>#N/A</v>
      </c>
      <c r="H3736" s="194" t="str">
        <f>REPLACE(SUBSTITUTE(SUBSTITUTE(SUBSTITUTE(SUBSTITUTE(SUBSTITUTE(TRIM(RTATimings[[#This Row],[Dep Txt]]), ": ",":"), "a.m", "AM",1), "p.m", "PM"),"  AM"," AM"),"  PM", " PM"), 9,100,"")</f>
        <v/>
      </c>
      <c r="I3736" s="195" t="e">
        <f>TIMEVALUE(RTATimings[[#This Row],[Dep Tm Txt]])</f>
        <v>#VALUE!</v>
      </c>
      <c r="N37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37" spans="1:14" x14ac:dyDescent="0.35">
      <c r="A3737" s="113"/>
      <c r="B3737" s="119"/>
      <c r="C3737" s="119"/>
      <c r="D3737" s="185" t="e">
        <f>IF(ISBLANK(RTATimings[[#This Row],[Vehicle No.]]), VLOOKUP(RTATimings[[#This Row],[Rotation Group]], Table9[#All], 4, FALSE), VLOOKUP(RTATimings[[#This Row],[Vehicle No.]], VehLicense,2,FALSE))</f>
        <v>#N/A</v>
      </c>
      <c r="E3737" s="126"/>
      <c r="F3737" s="185" t="e">
        <f>VLOOKUP(RTATimings[[#This Row],[Route Code]], TrueRouteCodes[], 2, FALSE)</f>
        <v>#N/A</v>
      </c>
      <c r="H3737" s="194" t="str">
        <f>REPLACE(SUBSTITUTE(SUBSTITUTE(SUBSTITUTE(SUBSTITUTE(SUBSTITUTE(TRIM(RTATimings[[#This Row],[Dep Txt]]), ": ",":"), "a.m", "AM",1), "p.m", "PM"),"  AM"," AM"),"  PM", " PM"), 9,100,"")</f>
        <v/>
      </c>
      <c r="I3737" s="195" t="e">
        <f>TIMEVALUE(RTATimings[[#This Row],[Dep Tm Txt]])</f>
        <v>#VALUE!</v>
      </c>
      <c r="N37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38" spans="1:14" x14ac:dyDescent="0.35">
      <c r="A3738" s="113"/>
      <c r="B3738" s="119"/>
      <c r="C3738" s="119"/>
      <c r="D3738" s="185" t="e">
        <f>IF(ISBLANK(RTATimings[[#This Row],[Vehicle No.]]), VLOOKUP(RTATimings[[#This Row],[Rotation Group]], Table9[#All], 4, FALSE), VLOOKUP(RTATimings[[#This Row],[Vehicle No.]], VehLicense,2,FALSE))</f>
        <v>#N/A</v>
      </c>
      <c r="E3738" s="126"/>
      <c r="F3738" s="185" t="e">
        <f>VLOOKUP(RTATimings[[#This Row],[Route Code]], TrueRouteCodes[], 2, FALSE)</f>
        <v>#N/A</v>
      </c>
      <c r="H3738" s="194" t="str">
        <f>REPLACE(SUBSTITUTE(SUBSTITUTE(SUBSTITUTE(SUBSTITUTE(SUBSTITUTE(TRIM(RTATimings[[#This Row],[Dep Txt]]), ": ",":"), "a.m", "AM",1), "p.m", "PM"),"  AM"," AM"),"  PM", " PM"), 9,100,"")</f>
        <v/>
      </c>
      <c r="I3738" s="195" t="e">
        <f>TIMEVALUE(RTATimings[[#This Row],[Dep Tm Txt]])</f>
        <v>#VALUE!</v>
      </c>
      <c r="N37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39" spans="1:14" x14ac:dyDescent="0.35">
      <c r="A3739" s="113"/>
      <c r="B3739" s="119"/>
      <c r="C3739" s="119"/>
      <c r="D3739" s="185" t="e">
        <f>IF(ISBLANK(RTATimings[[#This Row],[Vehicle No.]]), VLOOKUP(RTATimings[[#This Row],[Rotation Group]], Table9[#All], 4, FALSE), VLOOKUP(RTATimings[[#This Row],[Vehicle No.]], VehLicense,2,FALSE))</f>
        <v>#N/A</v>
      </c>
      <c r="E3739" s="126"/>
      <c r="F3739" s="185" t="e">
        <f>VLOOKUP(RTATimings[[#This Row],[Route Code]], TrueRouteCodes[], 2, FALSE)</f>
        <v>#N/A</v>
      </c>
      <c r="H3739" s="194" t="str">
        <f>REPLACE(SUBSTITUTE(SUBSTITUTE(SUBSTITUTE(SUBSTITUTE(SUBSTITUTE(TRIM(RTATimings[[#This Row],[Dep Txt]]), ": ",":"), "a.m", "AM",1), "p.m", "PM"),"  AM"," AM"),"  PM", " PM"), 9,100,"")</f>
        <v/>
      </c>
      <c r="I3739" s="195" t="e">
        <f>TIMEVALUE(RTATimings[[#This Row],[Dep Tm Txt]])</f>
        <v>#VALUE!</v>
      </c>
      <c r="N37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40" spans="1:14" x14ac:dyDescent="0.35">
      <c r="A3740" s="113"/>
      <c r="B3740" s="119"/>
      <c r="C3740" s="119"/>
      <c r="D3740" s="185" t="e">
        <f>IF(ISBLANK(RTATimings[[#This Row],[Vehicle No.]]), VLOOKUP(RTATimings[[#This Row],[Rotation Group]], Table9[#All], 4, FALSE), VLOOKUP(RTATimings[[#This Row],[Vehicle No.]], VehLicense,2,FALSE))</f>
        <v>#N/A</v>
      </c>
      <c r="E3740" s="126"/>
      <c r="F3740" s="185" t="e">
        <f>VLOOKUP(RTATimings[[#This Row],[Route Code]], TrueRouteCodes[], 2, FALSE)</f>
        <v>#N/A</v>
      </c>
      <c r="H3740" s="194" t="str">
        <f>REPLACE(SUBSTITUTE(SUBSTITUTE(SUBSTITUTE(SUBSTITUTE(SUBSTITUTE(TRIM(RTATimings[[#This Row],[Dep Txt]]), ": ",":"), "a.m", "AM",1), "p.m", "PM"),"  AM"," AM"),"  PM", " PM"), 9,100,"")</f>
        <v/>
      </c>
      <c r="I3740" s="195" t="e">
        <f>TIMEVALUE(RTATimings[[#This Row],[Dep Tm Txt]])</f>
        <v>#VALUE!</v>
      </c>
      <c r="N37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41" spans="1:14" x14ac:dyDescent="0.35">
      <c r="A3741" s="113"/>
      <c r="B3741" s="119"/>
      <c r="C3741" s="119"/>
      <c r="D3741" s="185" t="e">
        <f>IF(ISBLANK(RTATimings[[#This Row],[Vehicle No.]]), VLOOKUP(RTATimings[[#This Row],[Rotation Group]], Table9[#All], 4, FALSE), VLOOKUP(RTATimings[[#This Row],[Vehicle No.]], VehLicense,2,FALSE))</f>
        <v>#N/A</v>
      </c>
      <c r="E3741" s="126"/>
      <c r="F3741" s="185" t="e">
        <f>VLOOKUP(RTATimings[[#This Row],[Route Code]], TrueRouteCodes[], 2, FALSE)</f>
        <v>#N/A</v>
      </c>
      <c r="H3741" s="194" t="str">
        <f>REPLACE(SUBSTITUTE(SUBSTITUTE(SUBSTITUTE(SUBSTITUTE(SUBSTITUTE(TRIM(RTATimings[[#This Row],[Dep Txt]]), ": ",":"), "a.m", "AM",1), "p.m", "PM"),"  AM"," AM"),"  PM", " PM"), 9,100,"")</f>
        <v/>
      </c>
      <c r="I3741" s="195" t="e">
        <f>TIMEVALUE(RTATimings[[#This Row],[Dep Tm Txt]])</f>
        <v>#VALUE!</v>
      </c>
      <c r="N37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42" spans="1:14" x14ac:dyDescent="0.35">
      <c r="A3742" s="113"/>
      <c r="B3742" s="119"/>
      <c r="C3742" s="119"/>
      <c r="D3742" s="185" t="e">
        <f>IF(ISBLANK(RTATimings[[#This Row],[Vehicle No.]]), VLOOKUP(RTATimings[[#This Row],[Rotation Group]], Table9[#All], 4, FALSE), VLOOKUP(RTATimings[[#This Row],[Vehicle No.]], VehLicense,2,FALSE))</f>
        <v>#N/A</v>
      </c>
      <c r="E3742" s="126"/>
      <c r="F3742" s="185" t="e">
        <f>VLOOKUP(RTATimings[[#This Row],[Route Code]], TrueRouteCodes[], 2, FALSE)</f>
        <v>#N/A</v>
      </c>
      <c r="H3742" s="194" t="str">
        <f>REPLACE(SUBSTITUTE(SUBSTITUTE(SUBSTITUTE(SUBSTITUTE(SUBSTITUTE(TRIM(RTATimings[[#This Row],[Dep Txt]]), ": ",":"), "a.m", "AM",1), "p.m", "PM"),"  AM"," AM"),"  PM", " PM"), 9,100,"")</f>
        <v/>
      </c>
      <c r="I3742" s="195" t="e">
        <f>TIMEVALUE(RTATimings[[#This Row],[Dep Tm Txt]])</f>
        <v>#VALUE!</v>
      </c>
      <c r="N37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43" spans="1:14" x14ac:dyDescent="0.35">
      <c r="A3743" s="113"/>
      <c r="B3743" s="119"/>
      <c r="C3743" s="119"/>
      <c r="D3743" s="185" t="e">
        <f>IF(ISBLANK(RTATimings[[#This Row],[Vehicle No.]]), VLOOKUP(RTATimings[[#This Row],[Rotation Group]], Table9[#All], 4, FALSE), VLOOKUP(RTATimings[[#This Row],[Vehicle No.]], VehLicense,2,FALSE))</f>
        <v>#N/A</v>
      </c>
      <c r="E3743" s="126"/>
      <c r="F3743" s="185" t="e">
        <f>VLOOKUP(RTATimings[[#This Row],[Route Code]], TrueRouteCodes[], 2, FALSE)</f>
        <v>#N/A</v>
      </c>
      <c r="H3743" s="194" t="str">
        <f>REPLACE(SUBSTITUTE(SUBSTITUTE(SUBSTITUTE(SUBSTITUTE(SUBSTITUTE(TRIM(RTATimings[[#This Row],[Dep Txt]]), ": ",":"), "a.m", "AM",1), "p.m", "PM"),"  AM"," AM"),"  PM", " PM"), 9,100,"")</f>
        <v/>
      </c>
      <c r="I3743" s="195" t="e">
        <f>TIMEVALUE(RTATimings[[#This Row],[Dep Tm Txt]])</f>
        <v>#VALUE!</v>
      </c>
      <c r="N37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44" spans="1:14" x14ac:dyDescent="0.35">
      <c r="A3744" s="113"/>
      <c r="B3744" s="119"/>
      <c r="C3744" s="119"/>
      <c r="D3744" s="185" t="e">
        <f>IF(ISBLANK(RTATimings[[#This Row],[Vehicle No.]]), VLOOKUP(RTATimings[[#This Row],[Rotation Group]], Table9[#All], 4, FALSE), VLOOKUP(RTATimings[[#This Row],[Vehicle No.]], VehLicense,2,FALSE))</f>
        <v>#N/A</v>
      </c>
      <c r="E3744" s="126"/>
      <c r="F3744" s="185" t="e">
        <f>VLOOKUP(RTATimings[[#This Row],[Route Code]], TrueRouteCodes[], 2, FALSE)</f>
        <v>#N/A</v>
      </c>
      <c r="H3744" s="194" t="str">
        <f>REPLACE(SUBSTITUTE(SUBSTITUTE(SUBSTITUTE(SUBSTITUTE(SUBSTITUTE(TRIM(RTATimings[[#This Row],[Dep Txt]]), ": ",":"), "a.m", "AM",1), "p.m", "PM"),"  AM"," AM"),"  PM", " PM"), 9,100,"")</f>
        <v/>
      </c>
      <c r="I3744" s="195" t="e">
        <f>TIMEVALUE(RTATimings[[#This Row],[Dep Tm Txt]])</f>
        <v>#VALUE!</v>
      </c>
      <c r="N37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45" spans="1:14" x14ac:dyDescent="0.35">
      <c r="A3745" s="113"/>
      <c r="B3745" s="119"/>
      <c r="C3745" s="119"/>
      <c r="D3745" s="185" t="e">
        <f>IF(ISBLANK(RTATimings[[#This Row],[Vehicle No.]]), VLOOKUP(RTATimings[[#This Row],[Rotation Group]], Table9[#All], 4, FALSE), VLOOKUP(RTATimings[[#This Row],[Vehicle No.]], VehLicense,2,FALSE))</f>
        <v>#N/A</v>
      </c>
      <c r="E3745" s="126"/>
      <c r="F3745" s="185" t="e">
        <f>VLOOKUP(RTATimings[[#This Row],[Route Code]], TrueRouteCodes[], 2, FALSE)</f>
        <v>#N/A</v>
      </c>
      <c r="H3745" s="194" t="str">
        <f>REPLACE(SUBSTITUTE(SUBSTITUTE(SUBSTITUTE(SUBSTITUTE(SUBSTITUTE(TRIM(RTATimings[[#This Row],[Dep Txt]]), ": ",":"), "a.m", "AM",1), "p.m", "PM"),"  AM"," AM"),"  PM", " PM"), 9,100,"")</f>
        <v/>
      </c>
      <c r="I3745" s="195" t="e">
        <f>TIMEVALUE(RTATimings[[#This Row],[Dep Tm Txt]])</f>
        <v>#VALUE!</v>
      </c>
      <c r="N37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46" spans="1:14" x14ac:dyDescent="0.35">
      <c r="A3746" s="113"/>
      <c r="B3746" s="119"/>
      <c r="C3746" s="119"/>
      <c r="D3746" s="185" t="e">
        <f>IF(ISBLANK(RTATimings[[#This Row],[Vehicle No.]]), VLOOKUP(RTATimings[[#This Row],[Rotation Group]], Table9[#All], 4, FALSE), VLOOKUP(RTATimings[[#This Row],[Vehicle No.]], VehLicense,2,FALSE))</f>
        <v>#N/A</v>
      </c>
      <c r="E3746" s="126"/>
      <c r="F3746" s="185" t="e">
        <f>VLOOKUP(RTATimings[[#This Row],[Route Code]], TrueRouteCodes[], 2, FALSE)</f>
        <v>#N/A</v>
      </c>
      <c r="H3746" s="194" t="str">
        <f>REPLACE(SUBSTITUTE(SUBSTITUTE(SUBSTITUTE(SUBSTITUTE(SUBSTITUTE(TRIM(RTATimings[[#This Row],[Dep Txt]]), ": ",":"), "a.m", "AM",1), "p.m", "PM"),"  AM"," AM"),"  PM", " PM"), 9,100,"")</f>
        <v/>
      </c>
      <c r="I3746" s="195" t="e">
        <f>TIMEVALUE(RTATimings[[#This Row],[Dep Tm Txt]])</f>
        <v>#VALUE!</v>
      </c>
      <c r="N37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47" spans="1:14" x14ac:dyDescent="0.35">
      <c r="A3747" s="113"/>
      <c r="B3747" s="119"/>
      <c r="C3747" s="119"/>
      <c r="D3747" s="185" t="e">
        <f>IF(ISBLANK(RTATimings[[#This Row],[Vehicle No.]]), VLOOKUP(RTATimings[[#This Row],[Rotation Group]], Table9[#All], 4, FALSE), VLOOKUP(RTATimings[[#This Row],[Vehicle No.]], VehLicense,2,FALSE))</f>
        <v>#N/A</v>
      </c>
      <c r="E3747" s="126"/>
      <c r="F3747" s="185" t="e">
        <f>VLOOKUP(RTATimings[[#This Row],[Route Code]], TrueRouteCodes[], 2, FALSE)</f>
        <v>#N/A</v>
      </c>
      <c r="H3747" s="194" t="str">
        <f>REPLACE(SUBSTITUTE(SUBSTITUTE(SUBSTITUTE(SUBSTITUTE(SUBSTITUTE(TRIM(RTATimings[[#This Row],[Dep Txt]]), ": ",":"), "a.m", "AM",1), "p.m", "PM"),"  AM"," AM"),"  PM", " PM"), 9,100,"")</f>
        <v/>
      </c>
      <c r="I3747" s="195" t="e">
        <f>TIMEVALUE(RTATimings[[#This Row],[Dep Tm Txt]])</f>
        <v>#VALUE!</v>
      </c>
      <c r="N37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48" spans="1:14" x14ac:dyDescent="0.35">
      <c r="A3748" s="113"/>
      <c r="B3748" s="119"/>
      <c r="C3748" s="119"/>
      <c r="D3748" s="185" t="e">
        <f>IF(ISBLANK(RTATimings[[#This Row],[Vehicle No.]]), VLOOKUP(RTATimings[[#This Row],[Rotation Group]], Table9[#All], 4, FALSE), VLOOKUP(RTATimings[[#This Row],[Vehicle No.]], VehLicense,2,FALSE))</f>
        <v>#N/A</v>
      </c>
      <c r="E3748" s="126"/>
      <c r="F3748" s="185" t="e">
        <f>VLOOKUP(RTATimings[[#This Row],[Route Code]], TrueRouteCodes[], 2, FALSE)</f>
        <v>#N/A</v>
      </c>
      <c r="H3748" s="194" t="str">
        <f>REPLACE(SUBSTITUTE(SUBSTITUTE(SUBSTITUTE(SUBSTITUTE(SUBSTITUTE(TRIM(RTATimings[[#This Row],[Dep Txt]]), ": ",":"), "a.m", "AM",1), "p.m", "PM"),"  AM"," AM"),"  PM", " PM"), 9,100,"")</f>
        <v/>
      </c>
      <c r="I3748" s="195" t="e">
        <f>TIMEVALUE(RTATimings[[#This Row],[Dep Tm Txt]])</f>
        <v>#VALUE!</v>
      </c>
      <c r="N37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49" spans="1:14" x14ac:dyDescent="0.35">
      <c r="A3749" s="113"/>
      <c r="B3749" s="119"/>
      <c r="C3749" s="119"/>
      <c r="D3749" s="185" t="e">
        <f>IF(ISBLANK(RTATimings[[#This Row],[Vehicle No.]]), VLOOKUP(RTATimings[[#This Row],[Rotation Group]], Table9[#All], 4, FALSE), VLOOKUP(RTATimings[[#This Row],[Vehicle No.]], VehLicense,2,FALSE))</f>
        <v>#N/A</v>
      </c>
      <c r="E3749" s="126"/>
      <c r="F3749" s="185" t="e">
        <f>VLOOKUP(RTATimings[[#This Row],[Route Code]], TrueRouteCodes[], 2, FALSE)</f>
        <v>#N/A</v>
      </c>
      <c r="H3749" s="194" t="str">
        <f>REPLACE(SUBSTITUTE(SUBSTITUTE(SUBSTITUTE(SUBSTITUTE(SUBSTITUTE(TRIM(RTATimings[[#This Row],[Dep Txt]]), ": ",":"), "a.m", "AM",1), "p.m", "PM"),"  AM"," AM"),"  PM", " PM"), 9,100,"")</f>
        <v/>
      </c>
      <c r="I3749" s="195" t="e">
        <f>TIMEVALUE(RTATimings[[#This Row],[Dep Tm Txt]])</f>
        <v>#VALUE!</v>
      </c>
      <c r="N37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50" spans="1:14" x14ac:dyDescent="0.35">
      <c r="A3750" s="113"/>
      <c r="B3750" s="119"/>
      <c r="C3750" s="119"/>
      <c r="D3750" s="185" t="e">
        <f>IF(ISBLANK(RTATimings[[#This Row],[Vehicle No.]]), VLOOKUP(RTATimings[[#This Row],[Rotation Group]], Table9[#All], 4, FALSE), VLOOKUP(RTATimings[[#This Row],[Vehicle No.]], VehLicense,2,FALSE))</f>
        <v>#N/A</v>
      </c>
      <c r="E3750" s="126"/>
      <c r="F3750" s="185" t="e">
        <f>VLOOKUP(RTATimings[[#This Row],[Route Code]], TrueRouteCodes[], 2, FALSE)</f>
        <v>#N/A</v>
      </c>
      <c r="H3750" s="194" t="str">
        <f>REPLACE(SUBSTITUTE(SUBSTITUTE(SUBSTITUTE(SUBSTITUTE(SUBSTITUTE(TRIM(RTATimings[[#This Row],[Dep Txt]]), ": ",":"), "a.m", "AM",1), "p.m", "PM"),"  AM"," AM"),"  PM", " PM"), 9,100,"")</f>
        <v/>
      </c>
      <c r="I3750" s="195" t="e">
        <f>TIMEVALUE(RTATimings[[#This Row],[Dep Tm Txt]])</f>
        <v>#VALUE!</v>
      </c>
      <c r="N37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51" spans="1:14" x14ac:dyDescent="0.35">
      <c r="A3751" s="113"/>
      <c r="B3751" s="119"/>
      <c r="C3751" s="119"/>
      <c r="D3751" s="185" t="e">
        <f>IF(ISBLANK(RTATimings[[#This Row],[Vehicle No.]]), VLOOKUP(RTATimings[[#This Row],[Rotation Group]], Table9[#All], 4, FALSE), VLOOKUP(RTATimings[[#This Row],[Vehicle No.]], VehLicense,2,FALSE))</f>
        <v>#N/A</v>
      </c>
      <c r="E3751" s="126"/>
      <c r="F3751" s="185" t="e">
        <f>VLOOKUP(RTATimings[[#This Row],[Route Code]], TrueRouteCodes[], 2, FALSE)</f>
        <v>#N/A</v>
      </c>
      <c r="H3751" s="194" t="str">
        <f>REPLACE(SUBSTITUTE(SUBSTITUTE(SUBSTITUTE(SUBSTITUTE(SUBSTITUTE(TRIM(RTATimings[[#This Row],[Dep Txt]]), ": ",":"), "a.m", "AM",1), "p.m", "PM"),"  AM"," AM"),"  PM", " PM"), 9,100,"")</f>
        <v/>
      </c>
      <c r="I3751" s="195" t="e">
        <f>TIMEVALUE(RTATimings[[#This Row],[Dep Tm Txt]])</f>
        <v>#VALUE!</v>
      </c>
      <c r="N37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52" spans="1:14" x14ac:dyDescent="0.35">
      <c r="A3752" s="113"/>
      <c r="B3752" s="119"/>
      <c r="C3752" s="119"/>
      <c r="D3752" s="185" t="e">
        <f>IF(ISBLANK(RTATimings[[#This Row],[Vehicle No.]]), VLOOKUP(RTATimings[[#This Row],[Rotation Group]], Table9[#All], 4, FALSE), VLOOKUP(RTATimings[[#This Row],[Vehicle No.]], VehLicense,2,FALSE))</f>
        <v>#N/A</v>
      </c>
      <c r="E3752" s="126"/>
      <c r="F3752" s="185" t="e">
        <f>VLOOKUP(RTATimings[[#This Row],[Route Code]], TrueRouteCodes[], 2, FALSE)</f>
        <v>#N/A</v>
      </c>
      <c r="H3752" s="194" t="str">
        <f>REPLACE(SUBSTITUTE(SUBSTITUTE(SUBSTITUTE(SUBSTITUTE(SUBSTITUTE(TRIM(RTATimings[[#This Row],[Dep Txt]]), ": ",":"), "a.m", "AM",1), "p.m", "PM"),"  AM"," AM"),"  PM", " PM"), 9,100,"")</f>
        <v/>
      </c>
      <c r="I3752" s="195" t="e">
        <f>TIMEVALUE(RTATimings[[#This Row],[Dep Tm Txt]])</f>
        <v>#VALUE!</v>
      </c>
      <c r="N37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53" spans="1:14" x14ac:dyDescent="0.35">
      <c r="A3753" s="113"/>
      <c r="B3753" s="119"/>
      <c r="C3753" s="119"/>
      <c r="D3753" s="185" t="e">
        <f>IF(ISBLANK(RTATimings[[#This Row],[Vehicle No.]]), VLOOKUP(RTATimings[[#This Row],[Rotation Group]], Table9[#All], 4, FALSE), VLOOKUP(RTATimings[[#This Row],[Vehicle No.]], VehLicense,2,FALSE))</f>
        <v>#N/A</v>
      </c>
      <c r="E3753" s="126"/>
      <c r="F3753" s="185" t="e">
        <f>VLOOKUP(RTATimings[[#This Row],[Route Code]], TrueRouteCodes[], 2, FALSE)</f>
        <v>#N/A</v>
      </c>
      <c r="H3753" s="194" t="str">
        <f>REPLACE(SUBSTITUTE(SUBSTITUTE(SUBSTITUTE(SUBSTITUTE(SUBSTITUTE(TRIM(RTATimings[[#This Row],[Dep Txt]]), ": ",":"), "a.m", "AM",1), "p.m", "PM"),"  AM"," AM"),"  PM", " PM"), 9,100,"")</f>
        <v/>
      </c>
      <c r="I3753" s="195" t="e">
        <f>TIMEVALUE(RTATimings[[#This Row],[Dep Tm Txt]])</f>
        <v>#VALUE!</v>
      </c>
      <c r="N37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54" spans="1:14" x14ac:dyDescent="0.35">
      <c r="A3754" s="113"/>
      <c r="B3754" s="119"/>
      <c r="C3754" s="119"/>
      <c r="D3754" s="185" t="e">
        <f>IF(ISBLANK(RTATimings[[#This Row],[Vehicle No.]]), VLOOKUP(RTATimings[[#This Row],[Rotation Group]], Table9[#All], 4, FALSE), VLOOKUP(RTATimings[[#This Row],[Vehicle No.]], VehLicense,2,FALSE))</f>
        <v>#N/A</v>
      </c>
      <c r="E3754" s="126"/>
      <c r="F3754" s="185" t="e">
        <f>VLOOKUP(RTATimings[[#This Row],[Route Code]], TrueRouteCodes[], 2, FALSE)</f>
        <v>#N/A</v>
      </c>
      <c r="H3754" s="194" t="str">
        <f>REPLACE(SUBSTITUTE(SUBSTITUTE(SUBSTITUTE(SUBSTITUTE(SUBSTITUTE(TRIM(RTATimings[[#This Row],[Dep Txt]]), ": ",":"), "a.m", "AM",1), "p.m", "PM"),"  AM"," AM"),"  PM", " PM"), 9,100,"")</f>
        <v/>
      </c>
      <c r="I3754" s="195" t="e">
        <f>TIMEVALUE(RTATimings[[#This Row],[Dep Tm Txt]])</f>
        <v>#VALUE!</v>
      </c>
      <c r="N37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55" spans="1:14" x14ac:dyDescent="0.35">
      <c r="A3755" s="113"/>
      <c r="B3755" s="119"/>
      <c r="C3755" s="119"/>
      <c r="D3755" s="185" t="e">
        <f>IF(ISBLANK(RTATimings[[#This Row],[Vehicle No.]]), VLOOKUP(RTATimings[[#This Row],[Rotation Group]], Table9[#All], 4, FALSE), VLOOKUP(RTATimings[[#This Row],[Vehicle No.]], VehLicense,2,FALSE))</f>
        <v>#N/A</v>
      </c>
      <c r="E3755" s="126"/>
      <c r="F3755" s="185" t="e">
        <f>VLOOKUP(RTATimings[[#This Row],[Route Code]], TrueRouteCodes[], 2, FALSE)</f>
        <v>#N/A</v>
      </c>
      <c r="H3755" s="194" t="str">
        <f>REPLACE(SUBSTITUTE(SUBSTITUTE(SUBSTITUTE(SUBSTITUTE(SUBSTITUTE(TRIM(RTATimings[[#This Row],[Dep Txt]]), ": ",":"), "a.m", "AM",1), "p.m", "PM"),"  AM"," AM"),"  PM", " PM"), 9,100,"")</f>
        <v/>
      </c>
      <c r="I3755" s="195" t="e">
        <f>TIMEVALUE(RTATimings[[#This Row],[Dep Tm Txt]])</f>
        <v>#VALUE!</v>
      </c>
      <c r="N37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56" spans="1:14" x14ac:dyDescent="0.35">
      <c r="A3756" s="113"/>
      <c r="B3756" s="119"/>
      <c r="C3756" s="119"/>
      <c r="D3756" s="185" t="e">
        <f>IF(ISBLANK(RTATimings[[#This Row],[Vehicle No.]]), VLOOKUP(RTATimings[[#This Row],[Rotation Group]], Table9[#All], 4, FALSE), VLOOKUP(RTATimings[[#This Row],[Vehicle No.]], VehLicense,2,FALSE))</f>
        <v>#N/A</v>
      </c>
      <c r="E3756" s="126"/>
      <c r="F3756" s="185" t="e">
        <f>VLOOKUP(RTATimings[[#This Row],[Route Code]], TrueRouteCodes[], 2, FALSE)</f>
        <v>#N/A</v>
      </c>
      <c r="H3756" s="194" t="str">
        <f>REPLACE(SUBSTITUTE(SUBSTITUTE(SUBSTITUTE(SUBSTITUTE(SUBSTITUTE(TRIM(RTATimings[[#This Row],[Dep Txt]]), ": ",":"), "a.m", "AM",1), "p.m", "PM"),"  AM"," AM"),"  PM", " PM"), 9,100,"")</f>
        <v/>
      </c>
      <c r="I3756" s="195" t="e">
        <f>TIMEVALUE(RTATimings[[#This Row],[Dep Tm Txt]])</f>
        <v>#VALUE!</v>
      </c>
      <c r="N37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57" spans="1:14" x14ac:dyDescent="0.35">
      <c r="A3757" s="113"/>
      <c r="B3757" s="119"/>
      <c r="C3757" s="119"/>
      <c r="D3757" s="185" t="e">
        <f>IF(ISBLANK(RTATimings[[#This Row],[Vehicle No.]]), VLOOKUP(RTATimings[[#This Row],[Rotation Group]], Table9[#All], 4, FALSE), VLOOKUP(RTATimings[[#This Row],[Vehicle No.]], VehLicense,2,FALSE))</f>
        <v>#N/A</v>
      </c>
      <c r="E3757" s="126"/>
      <c r="F3757" s="185" t="e">
        <f>VLOOKUP(RTATimings[[#This Row],[Route Code]], TrueRouteCodes[], 2, FALSE)</f>
        <v>#N/A</v>
      </c>
      <c r="H3757" s="194" t="str">
        <f>REPLACE(SUBSTITUTE(SUBSTITUTE(SUBSTITUTE(SUBSTITUTE(SUBSTITUTE(TRIM(RTATimings[[#This Row],[Dep Txt]]), ": ",":"), "a.m", "AM",1), "p.m", "PM"),"  AM"," AM"),"  PM", " PM"), 9,100,"")</f>
        <v/>
      </c>
      <c r="I3757" s="195" t="e">
        <f>TIMEVALUE(RTATimings[[#This Row],[Dep Tm Txt]])</f>
        <v>#VALUE!</v>
      </c>
      <c r="N37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58" spans="1:14" x14ac:dyDescent="0.35">
      <c r="A3758" s="113"/>
      <c r="B3758" s="119"/>
      <c r="C3758" s="119"/>
      <c r="D3758" s="185" t="e">
        <f>IF(ISBLANK(RTATimings[[#This Row],[Vehicle No.]]), VLOOKUP(RTATimings[[#This Row],[Rotation Group]], Table9[#All], 4, FALSE), VLOOKUP(RTATimings[[#This Row],[Vehicle No.]], VehLicense,2,FALSE))</f>
        <v>#N/A</v>
      </c>
      <c r="E3758" s="126"/>
      <c r="F3758" s="185" t="e">
        <f>VLOOKUP(RTATimings[[#This Row],[Route Code]], TrueRouteCodes[], 2, FALSE)</f>
        <v>#N/A</v>
      </c>
      <c r="H3758" s="194" t="str">
        <f>REPLACE(SUBSTITUTE(SUBSTITUTE(SUBSTITUTE(SUBSTITUTE(SUBSTITUTE(TRIM(RTATimings[[#This Row],[Dep Txt]]), ": ",":"), "a.m", "AM",1), "p.m", "PM"),"  AM"," AM"),"  PM", " PM"), 9,100,"")</f>
        <v/>
      </c>
      <c r="I3758" s="195" t="e">
        <f>TIMEVALUE(RTATimings[[#This Row],[Dep Tm Txt]])</f>
        <v>#VALUE!</v>
      </c>
      <c r="N37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59" spans="1:14" x14ac:dyDescent="0.35">
      <c r="A3759" s="113"/>
      <c r="B3759" s="119"/>
      <c r="C3759" s="119"/>
      <c r="D3759" s="185" t="e">
        <f>IF(ISBLANK(RTATimings[[#This Row],[Vehicle No.]]), VLOOKUP(RTATimings[[#This Row],[Rotation Group]], Table9[#All], 4, FALSE), VLOOKUP(RTATimings[[#This Row],[Vehicle No.]], VehLicense,2,FALSE))</f>
        <v>#N/A</v>
      </c>
      <c r="E3759" s="126"/>
      <c r="F3759" s="185" t="e">
        <f>VLOOKUP(RTATimings[[#This Row],[Route Code]], TrueRouteCodes[], 2, FALSE)</f>
        <v>#N/A</v>
      </c>
      <c r="H3759" s="194" t="str">
        <f>REPLACE(SUBSTITUTE(SUBSTITUTE(SUBSTITUTE(SUBSTITUTE(SUBSTITUTE(TRIM(RTATimings[[#This Row],[Dep Txt]]), ": ",":"), "a.m", "AM",1), "p.m", "PM"),"  AM"," AM"),"  PM", " PM"), 9,100,"")</f>
        <v/>
      </c>
      <c r="I3759" s="195" t="e">
        <f>TIMEVALUE(RTATimings[[#This Row],[Dep Tm Txt]])</f>
        <v>#VALUE!</v>
      </c>
      <c r="N37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60" spans="1:14" x14ac:dyDescent="0.35">
      <c r="A3760" s="113"/>
      <c r="B3760" s="119"/>
      <c r="C3760" s="119"/>
      <c r="D3760" s="185" t="e">
        <f>IF(ISBLANK(RTATimings[[#This Row],[Vehicle No.]]), VLOOKUP(RTATimings[[#This Row],[Rotation Group]], Table9[#All], 4, FALSE), VLOOKUP(RTATimings[[#This Row],[Vehicle No.]], VehLicense,2,FALSE))</f>
        <v>#N/A</v>
      </c>
      <c r="E3760" s="126"/>
      <c r="F3760" s="185" t="e">
        <f>VLOOKUP(RTATimings[[#This Row],[Route Code]], TrueRouteCodes[], 2, FALSE)</f>
        <v>#N/A</v>
      </c>
      <c r="H3760" s="194" t="str">
        <f>REPLACE(SUBSTITUTE(SUBSTITUTE(SUBSTITUTE(SUBSTITUTE(SUBSTITUTE(TRIM(RTATimings[[#This Row],[Dep Txt]]), ": ",":"), "a.m", "AM",1), "p.m", "PM"),"  AM"," AM"),"  PM", " PM"), 9,100,"")</f>
        <v/>
      </c>
      <c r="I3760" s="195" t="e">
        <f>TIMEVALUE(RTATimings[[#This Row],[Dep Tm Txt]])</f>
        <v>#VALUE!</v>
      </c>
      <c r="N37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61" spans="1:14" x14ac:dyDescent="0.35">
      <c r="A3761" s="113"/>
      <c r="B3761" s="119"/>
      <c r="C3761" s="119"/>
      <c r="D3761" s="185" t="e">
        <f>IF(ISBLANK(RTATimings[[#This Row],[Vehicle No.]]), VLOOKUP(RTATimings[[#This Row],[Rotation Group]], Table9[#All], 4, FALSE), VLOOKUP(RTATimings[[#This Row],[Vehicle No.]], VehLicense,2,FALSE))</f>
        <v>#N/A</v>
      </c>
      <c r="E3761" s="126"/>
      <c r="F3761" s="185" t="e">
        <f>VLOOKUP(RTATimings[[#This Row],[Route Code]], TrueRouteCodes[], 2, FALSE)</f>
        <v>#N/A</v>
      </c>
      <c r="H3761" s="194" t="str">
        <f>REPLACE(SUBSTITUTE(SUBSTITUTE(SUBSTITUTE(SUBSTITUTE(SUBSTITUTE(TRIM(RTATimings[[#This Row],[Dep Txt]]), ": ",":"), "a.m", "AM",1), "p.m", "PM"),"  AM"," AM"),"  PM", " PM"), 9,100,"")</f>
        <v/>
      </c>
      <c r="I3761" s="195" t="e">
        <f>TIMEVALUE(RTATimings[[#This Row],[Dep Tm Txt]])</f>
        <v>#VALUE!</v>
      </c>
      <c r="N37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62" spans="1:14" x14ac:dyDescent="0.35">
      <c r="A3762" s="113"/>
      <c r="B3762" s="119"/>
      <c r="C3762" s="119"/>
      <c r="D3762" s="185" t="e">
        <f>IF(ISBLANK(RTATimings[[#This Row],[Vehicle No.]]), VLOOKUP(RTATimings[[#This Row],[Rotation Group]], Table9[#All], 4, FALSE), VLOOKUP(RTATimings[[#This Row],[Vehicle No.]], VehLicense,2,FALSE))</f>
        <v>#N/A</v>
      </c>
      <c r="E3762" s="126"/>
      <c r="F3762" s="185" t="e">
        <f>VLOOKUP(RTATimings[[#This Row],[Route Code]], TrueRouteCodes[], 2, FALSE)</f>
        <v>#N/A</v>
      </c>
      <c r="H3762" s="194" t="str">
        <f>REPLACE(SUBSTITUTE(SUBSTITUTE(SUBSTITUTE(SUBSTITUTE(SUBSTITUTE(TRIM(RTATimings[[#This Row],[Dep Txt]]), ": ",":"), "a.m", "AM",1), "p.m", "PM"),"  AM"," AM"),"  PM", " PM"), 9,100,"")</f>
        <v/>
      </c>
      <c r="I3762" s="195" t="e">
        <f>TIMEVALUE(RTATimings[[#This Row],[Dep Tm Txt]])</f>
        <v>#VALUE!</v>
      </c>
      <c r="N37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63" spans="1:14" x14ac:dyDescent="0.35">
      <c r="A3763" s="113"/>
      <c r="B3763" s="119"/>
      <c r="C3763" s="119"/>
      <c r="D3763" s="185" t="e">
        <f>IF(ISBLANK(RTATimings[[#This Row],[Vehicle No.]]), VLOOKUP(RTATimings[[#This Row],[Rotation Group]], Table9[#All], 4, FALSE), VLOOKUP(RTATimings[[#This Row],[Vehicle No.]], VehLicense,2,FALSE))</f>
        <v>#N/A</v>
      </c>
      <c r="E3763" s="126"/>
      <c r="F3763" s="185" t="e">
        <f>VLOOKUP(RTATimings[[#This Row],[Route Code]], TrueRouteCodes[], 2, FALSE)</f>
        <v>#N/A</v>
      </c>
      <c r="H3763" s="194" t="str">
        <f>REPLACE(SUBSTITUTE(SUBSTITUTE(SUBSTITUTE(SUBSTITUTE(SUBSTITUTE(TRIM(RTATimings[[#This Row],[Dep Txt]]), ": ",":"), "a.m", "AM",1), "p.m", "PM"),"  AM"," AM"),"  PM", " PM"), 9,100,"")</f>
        <v/>
      </c>
      <c r="I3763" s="195" t="e">
        <f>TIMEVALUE(RTATimings[[#This Row],[Dep Tm Txt]])</f>
        <v>#VALUE!</v>
      </c>
      <c r="N37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64" spans="1:14" x14ac:dyDescent="0.35">
      <c r="A3764" s="113"/>
      <c r="B3764" s="119"/>
      <c r="C3764" s="119"/>
      <c r="D3764" s="185" t="e">
        <f>IF(ISBLANK(RTATimings[[#This Row],[Vehicle No.]]), VLOOKUP(RTATimings[[#This Row],[Rotation Group]], Table9[#All], 4, FALSE), VLOOKUP(RTATimings[[#This Row],[Vehicle No.]], VehLicense,2,FALSE))</f>
        <v>#N/A</v>
      </c>
      <c r="E3764" s="126"/>
      <c r="F3764" s="185" t="e">
        <f>VLOOKUP(RTATimings[[#This Row],[Route Code]], TrueRouteCodes[], 2, FALSE)</f>
        <v>#N/A</v>
      </c>
      <c r="H3764" s="194" t="str">
        <f>REPLACE(SUBSTITUTE(SUBSTITUTE(SUBSTITUTE(SUBSTITUTE(SUBSTITUTE(TRIM(RTATimings[[#This Row],[Dep Txt]]), ": ",":"), "a.m", "AM",1), "p.m", "PM"),"  AM"," AM"),"  PM", " PM"), 9,100,"")</f>
        <v/>
      </c>
      <c r="I3764" s="195" t="e">
        <f>TIMEVALUE(RTATimings[[#This Row],[Dep Tm Txt]])</f>
        <v>#VALUE!</v>
      </c>
      <c r="N37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65" spans="1:14" x14ac:dyDescent="0.35">
      <c r="A3765" s="113"/>
      <c r="B3765" s="119"/>
      <c r="C3765" s="119"/>
      <c r="D3765" s="185" t="e">
        <f>IF(ISBLANK(RTATimings[[#This Row],[Vehicle No.]]), VLOOKUP(RTATimings[[#This Row],[Rotation Group]], Table9[#All], 4, FALSE), VLOOKUP(RTATimings[[#This Row],[Vehicle No.]], VehLicense,2,FALSE))</f>
        <v>#N/A</v>
      </c>
      <c r="E3765" s="126"/>
      <c r="F3765" s="185" t="e">
        <f>VLOOKUP(RTATimings[[#This Row],[Route Code]], TrueRouteCodes[], 2, FALSE)</f>
        <v>#N/A</v>
      </c>
      <c r="H3765" s="194" t="str">
        <f>REPLACE(SUBSTITUTE(SUBSTITUTE(SUBSTITUTE(SUBSTITUTE(SUBSTITUTE(TRIM(RTATimings[[#This Row],[Dep Txt]]), ": ",":"), "a.m", "AM",1), "p.m", "PM"),"  AM"," AM"),"  PM", " PM"), 9,100,"")</f>
        <v/>
      </c>
      <c r="I3765" s="195" t="e">
        <f>TIMEVALUE(RTATimings[[#This Row],[Dep Tm Txt]])</f>
        <v>#VALUE!</v>
      </c>
      <c r="N37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66" spans="1:14" x14ac:dyDescent="0.35">
      <c r="A3766" s="113"/>
      <c r="B3766" s="119"/>
      <c r="C3766" s="119"/>
      <c r="D3766" s="185" t="e">
        <f>IF(ISBLANK(RTATimings[[#This Row],[Vehicle No.]]), VLOOKUP(RTATimings[[#This Row],[Rotation Group]], Table9[#All], 4, FALSE), VLOOKUP(RTATimings[[#This Row],[Vehicle No.]], VehLicense,2,FALSE))</f>
        <v>#N/A</v>
      </c>
      <c r="E3766" s="126"/>
      <c r="F3766" s="185" t="e">
        <f>VLOOKUP(RTATimings[[#This Row],[Route Code]], TrueRouteCodes[], 2, FALSE)</f>
        <v>#N/A</v>
      </c>
      <c r="H3766" s="194" t="str">
        <f>REPLACE(SUBSTITUTE(SUBSTITUTE(SUBSTITUTE(SUBSTITUTE(SUBSTITUTE(TRIM(RTATimings[[#This Row],[Dep Txt]]), ": ",":"), "a.m", "AM",1), "p.m", "PM"),"  AM"," AM"),"  PM", " PM"), 9,100,"")</f>
        <v/>
      </c>
      <c r="I3766" s="195" t="e">
        <f>TIMEVALUE(RTATimings[[#This Row],[Dep Tm Txt]])</f>
        <v>#VALUE!</v>
      </c>
      <c r="N37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67" spans="1:14" x14ac:dyDescent="0.35">
      <c r="A3767" s="113"/>
      <c r="B3767" s="119"/>
      <c r="C3767" s="119"/>
      <c r="D3767" s="185" t="e">
        <f>IF(ISBLANK(RTATimings[[#This Row],[Vehicle No.]]), VLOOKUP(RTATimings[[#This Row],[Rotation Group]], Table9[#All], 4, FALSE), VLOOKUP(RTATimings[[#This Row],[Vehicle No.]], VehLicense,2,FALSE))</f>
        <v>#N/A</v>
      </c>
      <c r="E3767" s="126"/>
      <c r="F3767" s="185" t="e">
        <f>VLOOKUP(RTATimings[[#This Row],[Route Code]], TrueRouteCodes[], 2, FALSE)</f>
        <v>#N/A</v>
      </c>
      <c r="H3767" s="194" t="str">
        <f>REPLACE(SUBSTITUTE(SUBSTITUTE(SUBSTITUTE(SUBSTITUTE(SUBSTITUTE(TRIM(RTATimings[[#This Row],[Dep Txt]]), ": ",":"), "a.m", "AM",1), "p.m", "PM"),"  AM"," AM"),"  PM", " PM"), 9,100,"")</f>
        <v/>
      </c>
      <c r="I3767" s="195" t="e">
        <f>TIMEVALUE(RTATimings[[#This Row],[Dep Tm Txt]])</f>
        <v>#VALUE!</v>
      </c>
      <c r="N37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68" spans="1:14" x14ac:dyDescent="0.35">
      <c r="A3768" s="113"/>
      <c r="B3768" s="119"/>
      <c r="C3768" s="119"/>
      <c r="D3768" s="185" t="e">
        <f>IF(ISBLANK(RTATimings[[#This Row],[Vehicle No.]]), VLOOKUP(RTATimings[[#This Row],[Rotation Group]], Table9[#All], 4, FALSE), VLOOKUP(RTATimings[[#This Row],[Vehicle No.]], VehLicense,2,FALSE))</f>
        <v>#N/A</v>
      </c>
      <c r="E3768" s="126"/>
      <c r="F3768" s="185" t="e">
        <f>VLOOKUP(RTATimings[[#This Row],[Route Code]], TrueRouteCodes[], 2, FALSE)</f>
        <v>#N/A</v>
      </c>
      <c r="H3768" s="194" t="str">
        <f>REPLACE(SUBSTITUTE(SUBSTITUTE(SUBSTITUTE(SUBSTITUTE(SUBSTITUTE(TRIM(RTATimings[[#This Row],[Dep Txt]]), ": ",":"), "a.m", "AM",1), "p.m", "PM"),"  AM"," AM"),"  PM", " PM"), 9,100,"")</f>
        <v/>
      </c>
      <c r="I3768" s="195" t="e">
        <f>TIMEVALUE(RTATimings[[#This Row],[Dep Tm Txt]])</f>
        <v>#VALUE!</v>
      </c>
      <c r="N37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69" spans="1:14" x14ac:dyDescent="0.35">
      <c r="A3769" s="113"/>
      <c r="B3769" s="119"/>
      <c r="C3769" s="119"/>
      <c r="D3769" s="185" t="e">
        <f>IF(ISBLANK(RTATimings[[#This Row],[Vehicle No.]]), VLOOKUP(RTATimings[[#This Row],[Rotation Group]], Table9[#All], 4, FALSE), VLOOKUP(RTATimings[[#This Row],[Vehicle No.]], VehLicense,2,FALSE))</f>
        <v>#N/A</v>
      </c>
      <c r="E3769" s="126"/>
      <c r="F3769" s="185" t="e">
        <f>VLOOKUP(RTATimings[[#This Row],[Route Code]], TrueRouteCodes[], 2, FALSE)</f>
        <v>#N/A</v>
      </c>
      <c r="H3769" s="194" t="str">
        <f>REPLACE(SUBSTITUTE(SUBSTITUTE(SUBSTITUTE(SUBSTITUTE(SUBSTITUTE(TRIM(RTATimings[[#This Row],[Dep Txt]]), ": ",":"), "a.m", "AM",1), "p.m", "PM"),"  AM"," AM"),"  PM", " PM"), 9,100,"")</f>
        <v/>
      </c>
      <c r="I3769" s="195" t="e">
        <f>TIMEVALUE(RTATimings[[#This Row],[Dep Tm Txt]])</f>
        <v>#VALUE!</v>
      </c>
      <c r="N37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70" spans="1:14" x14ac:dyDescent="0.35">
      <c r="A3770" s="113"/>
      <c r="B3770" s="119"/>
      <c r="C3770" s="119"/>
      <c r="D3770" s="185" t="e">
        <f>IF(ISBLANK(RTATimings[[#This Row],[Vehicle No.]]), VLOOKUP(RTATimings[[#This Row],[Rotation Group]], Table9[#All], 4, FALSE), VLOOKUP(RTATimings[[#This Row],[Vehicle No.]], VehLicense,2,FALSE))</f>
        <v>#N/A</v>
      </c>
      <c r="E3770" s="126"/>
      <c r="F3770" s="185" t="e">
        <f>VLOOKUP(RTATimings[[#This Row],[Route Code]], TrueRouteCodes[], 2, FALSE)</f>
        <v>#N/A</v>
      </c>
      <c r="H3770" s="194" t="str">
        <f>REPLACE(SUBSTITUTE(SUBSTITUTE(SUBSTITUTE(SUBSTITUTE(SUBSTITUTE(TRIM(RTATimings[[#This Row],[Dep Txt]]), ": ",":"), "a.m", "AM",1), "p.m", "PM"),"  AM"," AM"),"  PM", " PM"), 9,100,"")</f>
        <v/>
      </c>
      <c r="I3770" s="195" t="e">
        <f>TIMEVALUE(RTATimings[[#This Row],[Dep Tm Txt]])</f>
        <v>#VALUE!</v>
      </c>
      <c r="N37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71" spans="1:14" x14ac:dyDescent="0.35">
      <c r="A3771" s="113"/>
      <c r="B3771" s="119"/>
      <c r="C3771" s="119"/>
      <c r="D3771" s="185" t="e">
        <f>IF(ISBLANK(RTATimings[[#This Row],[Vehicle No.]]), VLOOKUP(RTATimings[[#This Row],[Rotation Group]], Table9[#All], 4, FALSE), VLOOKUP(RTATimings[[#This Row],[Vehicle No.]], VehLicense,2,FALSE))</f>
        <v>#N/A</v>
      </c>
      <c r="E3771" s="126"/>
      <c r="F3771" s="185" t="e">
        <f>VLOOKUP(RTATimings[[#This Row],[Route Code]], TrueRouteCodes[], 2, FALSE)</f>
        <v>#N/A</v>
      </c>
      <c r="H3771" s="194" t="str">
        <f>REPLACE(SUBSTITUTE(SUBSTITUTE(SUBSTITUTE(SUBSTITUTE(SUBSTITUTE(TRIM(RTATimings[[#This Row],[Dep Txt]]), ": ",":"), "a.m", "AM",1), "p.m", "PM"),"  AM"," AM"),"  PM", " PM"), 9,100,"")</f>
        <v/>
      </c>
      <c r="I3771" s="195" t="e">
        <f>TIMEVALUE(RTATimings[[#This Row],[Dep Tm Txt]])</f>
        <v>#VALUE!</v>
      </c>
      <c r="N37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72" spans="1:14" x14ac:dyDescent="0.35">
      <c r="A3772" s="113"/>
      <c r="B3772" s="119"/>
      <c r="C3772" s="119"/>
      <c r="D3772" s="185" t="e">
        <f>IF(ISBLANK(RTATimings[[#This Row],[Vehicle No.]]), VLOOKUP(RTATimings[[#This Row],[Rotation Group]], Table9[#All], 4, FALSE), VLOOKUP(RTATimings[[#This Row],[Vehicle No.]], VehLicense,2,FALSE))</f>
        <v>#N/A</v>
      </c>
      <c r="E3772" s="126"/>
      <c r="F3772" s="185" t="e">
        <f>VLOOKUP(RTATimings[[#This Row],[Route Code]], TrueRouteCodes[], 2, FALSE)</f>
        <v>#N/A</v>
      </c>
      <c r="H3772" s="194" t="str">
        <f>REPLACE(SUBSTITUTE(SUBSTITUTE(SUBSTITUTE(SUBSTITUTE(SUBSTITUTE(TRIM(RTATimings[[#This Row],[Dep Txt]]), ": ",":"), "a.m", "AM",1), "p.m", "PM"),"  AM"," AM"),"  PM", " PM"), 9,100,"")</f>
        <v/>
      </c>
      <c r="I3772" s="195" t="e">
        <f>TIMEVALUE(RTATimings[[#This Row],[Dep Tm Txt]])</f>
        <v>#VALUE!</v>
      </c>
      <c r="N37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73" spans="1:14" x14ac:dyDescent="0.35">
      <c r="A3773" s="113"/>
      <c r="B3773" s="119"/>
      <c r="C3773" s="119"/>
      <c r="D3773" s="185" t="e">
        <f>IF(ISBLANK(RTATimings[[#This Row],[Vehicle No.]]), VLOOKUP(RTATimings[[#This Row],[Rotation Group]], Table9[#All], 4, FALSE), VLOOKUP(RTATimings[[#This Row],[Vehicle No.]], VehLicense,2,FALSE))</f>
        <v>#N/A</v>
      </c>
      <c r="E3773" s="126"/>
      <c r="F3773" s="185" t="e">
        <f>VLOOKUP(RTATimings[[#This Row],[Route Code]], TrueRouteCodes[], 2, FALSE)</f>
        <v>#N/A</v>
      </c>
      <c r="H3773" s="194" t="str">
        <f>REPLACE(SUBSTITUTE(SUBSTITUTE(SUBSTITUTE(SUBSTITUTE(SUBSTITUTE(TRIM(RTATimings[[#This Row],[Dep Txt]]), ": ",":"), "a.m", "AM",1), "p.m", "PM"),"  AM"," AM"),"  PM", " PM"), 9,100,"")</f>
        <v/>
      </c>
      <c r="I3773" s="195" t="e">
        <f>TIMEVALUE(RTATimings[[#This Row],[Dep Tm Txt]])</f>
        <v>#VALUE!</v>
      </c>
      <c r="N37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74" spans="1:14" x14ac:dyDescent="0.35">
      <c r="A3774" s="113"/>
      <c r="B3774" s="119"/>
      <c r="C3774" s="119"/>
      <c r="D3774" s="185" t="e">
        <f>IF(ISBLANK(RTATimings[[#This Row],[Vehicle No.]]), VLOOKUP(RTATimings[[#This Row],[Rotation Group]], Table9[#All], 4, FALSE), VLOOKUP(RTATimings[[#This Row],[Vehicle No.]], VehLicense,2,FALSE))</f>
        <v>#N/A</v>
      </c>
      <c r="E3774" s="126"/>
      <c r="F3774" s="185" t="e">
        <f>VLOOKUP(RTATimings[[#This Row],[Route Code]], TrueRouteCodes[], 2, FALSE)</f>
        <v>#N/A</v>
      </c>
      <c r="H3774" s="194" t="str">
        <f>REPLACE(SUBSTITUTE(SUBSTITUTE(SUBSTITUTE(SUBSTITUTE(SUBSTITUTE(TRIM(RTATimings[[#This Row],[Dep Txt]]), ": ",":"), "a.m", "AM",1), "p.m", "PM"),"  AM"," AM"),"  PM", " PM"), 9,100,"")</f>
        <v/>
      </c>
      <c r="I3774" s="195" t="e">
        <f>TIMEVALUE(RTATimings[[#This Row],[Dep Tm Txt]])</f>
        <v>#VALUE!</v>
      </c>
      <c r="N37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75" spans="1:14" x14ac:dyDescent="0.35">
      <c r="A3775" s="113"/>
      <c r="B3775" s="119"/>
      <c r="C3775" s="119"/>
      <c r="D3775" s="185" t="e">
        <f>IF(ISBLANK(RTATimings[[#This Row],[Vehicle No.]]), VLOOKUP(RTATimings[[#This Row],[Rotation Group]], Table9[#All], 4, FALSE), VLOOKUP(RTATimings[[#This Row],[Vehicle No.]], VehLicense,2,FALSE))</f>
        <v>#N/A</v>
      </c>
      <c r="E3775" s="126"/>
      <c r="F3775" s="185" t="e">
        <f>VLOOKUP(RTATimings[[#This Row],[Route Code]], TrueRouteCodes[], 2, FALSE)</f>
        <v>#N/A</v>
      </c>
      <c r="H3775" s="194" t="str">
        <f>REPLACE(SUBSTITUTE(SUBSTITUTE(SUBSTITUTE(SUBSTITUTE(SUBSTITUTE(TRIM(RTATimings[[#This Row],[Dep Txt]]), ": ",":"), "a.m", "AM",1), "p.m", "PM"),"  AM"," AM"),"  PM", " PM"), 9,100,"")</f>
        <v/>
      </c>
      <c r="I3775" s="195" t="e">
        <f>TIMEVALUE(RTATimings[[#This Row],[Dep Tm Txt]])</f>
        <v>#VALUE!</v>
      </c>
      <c r="N37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76" spans="1:14" x14ac:dyDescent="0.35">
      <c r="A3776" s="113"/>
      <c r="B3776" s="119"/>
      <c r="C3776" s="119"/>
      <c r="D3776" s="185" t="e">
        <f>IF(ISBLANK(RTATimings[[#This Row],[Vehicle No.]]), VLOOKUP(RTATimings[[#This Row],[Rotation Group]], Table9[#All], 4, FALSE), VLOOKUP(RTATimings[[#This Row],[Vehicle No.]], VehLicense,2,FALSE))</f>
        <v>#N/A</v>
      </c>
      <c r="E3776" s="126"/>
      <c r="F3776" s="185" t="e">
        <f>VLOOKUP(RTATimings[[#This Row],[Route Code]], TrueRouteCodes[], 2, FALSE)</f>
        <v>#N/A</v>
      </c>
      <c r="H3776" s="194" t="str">
        <f>REPLACE(SUBSTITUTE(SUBSTITUTE(SUBSTITUTE(SUBSTITUTE(SUBSTITUTE(TRIM(RTATimings[[#This Row],[Dep Txt]]), ": ",":"), "a.m", "AM",1), "p.m", "PM"),"  AM"," AM"),"  PM", " PM"), 9,100,"")</f>
        <v/>
      </c>
      <c r="I3776" s="195" t="e">
        <f>TIMEVALUE(RTATimings[[#This Row],[Dep Tm Txt]])</f>
        <v>#VALUE!</v>
      </c>
      <c r="N37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77" spans="1:14" x14ac:dyDescent="0.35">
      <c r="A3777" s="113"/>
      <c r="B3777" s="119"/>
      <c r="C3777" s="119"/>
      <c r="D3777" s="185" t="e">
        <f>IF(ISBLANK(RTATimings[[#This Row],[Vehicle No.]]), VLOOKUP(RTATimings[[#This Row],[Rotation Group]], Table9[#All], 4, FALSE), VLOOKUP(RTATimings[[#This Row],[Vehicle No.]], VehLicense,2,FALSE))</f>
        <v>#N/A</v>
      </c>
      <c r="E3777" s="126"/>
      <c r="F3777" s="185" t="e">
        <f>VLOOKUP(RTATimings[[#This Row],[Route Code]], TrueRouteCodes[], 2, FALSE)</f>
        <v>#N/A</v>
      </c>
      <c r="H3777" s="194" t="str">
        <f>REPLACE(SUBSTITUTE(SUBSTITUTE(SUBSTITUTE(SUBSTITUTE(SUBSTITUTE(TRIM(RTATimings[[#This Row],[Dep Txt]]), ": ",":"), "a.m", "AM",1), "p.m", "PM"),"  AM"," AM"),"  PM", " PM"), 9,100,"")</f>
        <v/>
      </c>
      <c r="I3777" s="195" t="e">
        <f>TIMEVALUE(RTATimings[[#This Row],[Dep Tm Txt]])</f>
        <v>#VALUE!</v>
      </c>
      <c r="N37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78" spans="1:14" x14ac:dyDescent="0.35">
      <c r="A3778" s="113"/>
      <c r="B3778" s="119"/>
      <c r="C3778" s="119"/>
      <c r="D3778" s="185" t="e">
        <f>IF(ISBLANK(RTATimings[[#This Row],[Vehicle No.]]), VLOOKUP(RTATimings[[#This Row],[Rotation Group]], Table9[#All], 4, FALSE), VLOOKUP(RTATimings[[#This Row],[Vehicle No.]], VehLicense,2,FALSE))</f>
        <v>#N/A</v>
      </c>
      <c r="E3778" s="126"/>
      <c r="F3778" s="185" t="e">
        <f>VLOOKUP(RTATimings[[#This Row],[Route Code]], TrueRouteCodes[], 2, FALSE)</f>
        <v>#N/A</v>
      </c>
      <c r="H3778" s="194" t="str">
        <f>REPLACE(SUBSTITUTE(SUBSTITUTE(SUBSTITUTE(SUBSTITUTE(SUBSTITUTE(TRIM(RTATimings[[#This Row],[Dep Txt]]), ": ",":"), "a.m", "AM",1), "p.m", "PM"),"  AM"," AM"),"  PM", " PM"), 9,100,"")</f>
        <v/>
      </c>
      <c r="I3778" s="195" t="e">
        <f>TIMEVALUE(RTATimings[[#This Row],[Dep Tm Txt]])</f>
        <v>#VALUE!</v>
      </c>
      <c r="N37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79" spans="1:14" x14ac:dyDescent="0.35">
      <c r="A3779" s="113"/>
      <c r="B3779" s="119"/>
      <c r="C3779" s="119"/>
      <c r="D3779" s="185" t="e">
        <f>IF(ISBLANK(RTATimings[[#This Row],[Vehicle No.]]), VLOOKUP(RTATimings[[#This Row],[Rotation Group]], Table9[#All], 4, FALSE), VLOOKUP(RTATimings[[#This Row],[Vehicle No.]], VehLicense,2,FALSE))</f>
        <v>#N/A</v>
      </c>
      <c r="E3779" s="126"/>
      <c r="F3779" s="185" t="e">
        <f>VLOOKUP(RTATimings[[#This Row],[Route Code]], TrueRouteCodes[], 2, FALSE)</f>
        <v>#N/A</v>
      </c>
      <c r="H3779" s="194" t="str">
        <f>REPLACE(SUBSTITUTE(SUBSTITUTE(SUBSTITUTE(SUBSTITUTE(SUBSTITUTE(TRIM(RTATimings[[#This Row],[Dep Txt]]), ": ",":"), "a.m", "AM",1), "p.m", "PM"),"  AM"," AM"),"  PM", " PM"), 9,100,"")</f>
        <v/>
      </c>
      <c r="I3779" s="195" t="e">
        <f>TIMEVALUE(RTATimings[[#This Row],[Dep Tm Txt]])</f>
        <v>#VALUE!</v>
      </c>
      <c r="N37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80" spans="1:14" x14ac:dyDescent="0.35">
      <c r="A3780" s="113"/>
      <c r="B3780" s="119"/>
      <c r="C3780" s="119"/>
      <c r="D3780" s="185" t="e">
        <f>IF(ISBLANK(RTATimings[[#This Row],[Vehicle No.]]), VLOOKUP(RTATimings[[#This Row],[Rotation Group]], Table9[#All], 4, FALSE), VLOOKUP(RTATimings[[#This Row],[Vehicle No.]], VehLicense,2,FALSE))</f>
        <v>#N/A</v>
      </c>
      <c r="E3780" s="126"/>
      <c r="F3780" s="185" t="e">
        <f>VLOOKUP(RTATimings[[#This Row],[Route Code]], TrueRouteCodes[], 2, FALSE)</f>
        <v>#N/A</v>
      </c>
      <c r="H3780" s="194" t="str">
        <f>REPLACE(SUBSTITUTE(SUBSTITUTE(SUBSTITUTE(SUBSTITUTE(SUBSTITUTE(TRIM(RTATimings[[#This Row],[Dep Txt]]), ": ",":"), "a.m", "AM",1), "p.m", "PM"),"  AM"," AM"),"  PM", " PM"), 9,100,"")</f>
        <v/>
      </c>
      <c r="I3780" s="195" t="e">
        <f>TIMEVALUE(RTATimings[[#This Row],[Dep Tm Txt]])</f>
        <v>#VALUE!</v>
      </c>
      <c r="N37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81" spans="1:14" x14ac:dyDescent="0.35">
      <c r="A3781" s="113"/>
      <c r="B3781" s="119"/>
      <c r="C3781" s="119"/>
      <c r="D3781" s="185" t="e">
        <f>IF(ISBLANK(RTATimings[[#This Row],[Vehicle No.]]), VLOOKUP(RTATimings[[#This Row],[Rotation Group]], Table9[#All], 4, FALSE), VLOOKUP(RTATimings[[#This Row],[Vehicle No.]], VehLicense,2,FALSE))</f>
        <v>#N/A</v>
      </c>
      <c r="E3781" s="126"/>
      <c r="F3781" s="185" t="e">
        <f>VLOOKUP(RTATimings[[#This Row],[Route Code]], TrueRouteCodes[], 2, FALSE)</f>
        <v>#N/A</v>
      </c>
      <c r="H3781" s="194" t="str">
        <f>REPLACE(SUBSTITUTE(SUBSTITUTE(SUBSTITUTE(SUBSTITUTE(SUBSTITUTE(TRIM(RTATimings[[#This Row],[Dep Txt]]), ": ",":"), "a.m", "AM",1), "p.m", "PM"),"  AM"," AM"),"  PM", " PM"), 9,100,"")</f>
        <v/>
      </c>
      <c r="I3781" s="195" t="e">
        <f>TIMEVALUE(RTATimings[[#This Row],[Dep Tm Txt]])</f>
        <v>#VALUE!</v>
      </c>
      <c r="N37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82" spans="1:14" x14ac:dyDescent="0.35">
      <c r="A3782" s="113"/>
      <c r="B3782" s="119"/>
      <c r="C3782" s="119"/>
      <c r="D3782" s="185" t="e">
        <f>IF(ISBLANK(RTATimings[[#This Row],[Vehicle No.]]), VLOOKUP(RTATimings[[#This Row],[Rotation Group]], Table9[#All], 4, FALSE), VLOOKUP(RTATimings[[#This Row],[Vehicle No.]], VehLicense,2,FALSE))</f>
        <v>#N/A</v>
      </c>
      <c r="E3782" s="126"/>
      <c r="F3782" s="185" t="e">
        <f>VLOOKUP(RTATimings[[#This Row],[Route Code]], TrueRouteCodes[], 2, FALSE)</f>
        <v>#N/A</v>
      </c>
      <c r="H3782" s="194" t="str">
        <f>REPLACE(SUBSTITUTE(SUBSTITUTE(SUBSTITUTE(SUBSTITUTE(SUBSTITUTE(TRIM(RTATimings[[#This Row],[Dep Txt]]), ": ",":"), "a.m", "AM",1), "p.m", "PM"),"  AM"," AM"),"  PM", " PM"), 9,100,"")</f>
        <v/>
      </c>
      <c r="I3782" s="195" t="e">
        <f>TIMEVALUE(RTATimings[[#This Row],[Dep Tm Txt]])</f>
        <v>#VALUE!</v>
      </c>
      <c r="N37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83" spans="1:14" x14ac:dyDescent="0.35">
      <c r="A3783" s="113"/>
      <c r="B3783" s="119"/>
      <c r="C3783" s="119"/>
      <c r="D3783" s="185" t="e">
        <f>IF(ISBLANK(RTATimings[[#This Row],[Vehicle No.]]), VLOOKUP(RTATimings[[#This Row],[Rotation Group]], Table9[#All], 4, FALSE), VLOOKUP(RTATimings[[#This Row],[Vehicle No.]], VehLicense,2,FALSE))</f>
        <v>#N/A</v>
      </c>
      <c r="E3783" s="126"/>
      <c r="F3783" s="185" t="e">
        <f>VLOOKUP(RTATimings[[#This Row],[Route Code]], TrueRouteCodes[], 2, FALSE)</f>
        <v>#N/A</v>
      </c>
      <c r="H3783" s="194" t="str">
        <f>REPLACE(SUBSTITUTE(SUBSTITUTE(SUBSTITUTE(SUBSTITUTE(SUBSTITUTE(TRIM(RTATimings[[#This Row],[Dep Txt]]), ": ",":"), "a.m", "AM",1), "p.m", "PM"),"  AM"," AM"),"  PM", " PM"), 9,100,"")</f>
        <v/>
      </c>
      <c r="I3783" s="195" t="e">
        <f>TIMEVALUE(RTATimings[[#This Row],[Dep Tm Txt]])</f>
        <v>#VALUE!</v>
      </c>
      <c r="N37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84" spans="1:14" x14ac:dyDescent="0.35">
      <c r="A3784" s="113"/>
      <c r="B3784" s="119"/>
      <c r="C3784" s="119"/>
      <c r="D3784" s="185" t="e">
        <f>IF(ISBLANK(RTATimings[[#This Row],[Vehicle No.]]), VLOOKUP(RTATimings[[#This Row],[Rotation Group]], Table9[#All], 4, FALSE), VLOOKUP(RTATimings[[#This Row],[Vehicle No.]], VehLicense,2,FALSE))</f>
        <v>#N/A</v>
      </c>
      <c r="E3784" s="126"/>
      <c r="F3784" s="185" t="e">
        <f>VLOOKUP(RTATimings[[#This Row],[Route Code]], TrueRouteCodes[], 2, FALSE)</f>
        <v>#N/A</v>
      </c>
      <c r="H3784" s="194" t="str">
        <f>REPLACE(SUBSTITUTE(SUBSTITUTE(SUBSTITUTE(SUBSTITUTE(SUBSTITUTE(TRIM(RTATimings[[#This Row],[Dep Txt]]), ": ",":"), "a.m", "AM",1), "p.m", "PM"),"  AM"," AM"),"  PM", " PM"), 9,100,"")</f>
        <v/>
      </c>
      <c r="I3784" s="195" t="e">
        <f>TIMEVALUE(RTATimings[[#This Row],[Dep Tm Txt]])</f>
        <v>#VALUE!</v>
      </c>
      <c r="N37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85" spans="1:14" x14ac:dyDescent="0.35">
      <c r="A3785" s="113"/>
      <c r="B3785" s="119"/>
      <c r="C3785" s="119"/>
      <c r="D3785" s="185" t="e">
        <f>IF(ISBLANK(RTATimings[[#This Row],[Vehicle No.]]), VLOOKUP(RTATimings[[#This Row],[Rotation Group]], Table9[#All], 4, FALSE), VLOOKUP(RTATimings[[#This Row],[Vehicle No.]], VehLicense,2,FALSE))</f>
        <v>#N/A</v>
      </c>
      <c r="E3785" s="126"/>
      <c r="F3785" s="185" t="e">
        <f>VLOOKUP(RTATimings[[#This Row],[Route Code]], TrueRouteCodes[], 2, FALSE)</f>
        <v>#N/A</v>
      </c>
      <c r="H3785" s="194" t="str">
        <f>REPLACE(SUBSTITUTE(SUBSTITUTE(SUBSTITUTE(SUBSTITUTE(SUBSTITUTE(TRIM(RTATimings[[#This Row],[Dep Txt]]), ": ",":"), "a.m", "AM",1), "p.m", "PM"),"  AM"," AM"),"  PM", " PM"), 9,100,"")</f>
        <v/>
      </c>
      <c r="I3785" s="195" t="e">
        <f>TIMEVALUE(RTATimings[[#This Row],[Dep Tm Txt]])</f>
        <v>#VALUE!</v>
      </c>
      <c r="N37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86" spans="1:14" x14ac:dyDescent="0.35">
      <c r="A3786" s="113"/>
      <c r="B3786" s="119"/>
      <c r="C3786" s="119"/>
      <c r="D3786" s="185" t="e">
        <f>IF(ISBLANK(RTATimings[[#This Row],[Vehicle No.]]), VLOOKUP(RTATimings[[#This Row],[Rotation Group]], Table9[#All], 4, FALSE), VLOOKUP(RTATimings[[#This Row],[Vehicle No.]], VehLicense,2,FALSE))</f>
        <v>#N/A</v>
      </c>
      <c r="E3786" s="126"/>
      <c r="F3786" s="185" t="e">
        <f>VLOOKUP(RTATimings[[#This Row],[Route Code]], TrueRouteCodes[], 2, FALSE)</f>
        <v>#N/A</v>
      </c>
      <c r="H3786" s="194" t="str">
        <f>REPLACE(SUBSTITUTE(SUBSTITUTE(SUBSTITUTE(SUBSTITUTE(SUBSTITUTE(TRIM(RTATimings[[#This Row],[Dep Txt]]), ": ",":"), "a.m", "AM",1), "p.m", "PM"),"  AM"," AM"),"  PM", " PM"), 9,100,"")</f>
        <v/>
      </c>
      <c r="I3786" s="195" t="e">
        <f>TIMEVALUE(RTATimings[[#This Row],[Dep Tm Txt]])</f>
        <v>#VALUE!</v>
      </c>
      <c r="N37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87" spans="1:14" x14ac:dyDescent="0.35">
      <c r="A3787" s="113"/>
      <c r="B3787" s="119"/>
      <c r="C3787" s="119"/>
      <c r="D3787" s="185" t="e">
        <f>IF(ISBLANK(RTATimings[[#This Row],[Vehicle No.]]), VLOOKUP(RTATimings[[#This Row],[Rotation Group]], Table9[#All], 4, FALSE), VLOOKUP(RTATimings[[#This Row],[Vehicle No.]], VehLicense,2,FALSE))</f>
        <v>#N/A</v>
      </c>
      <c r="E3787" s="126"/>
      <c r="F3787" s="185" t="e">
        <f>VLOOKUP(RTATimings[[#This Row],[Route Code]], TrueRouteCodes[], 2, FALSE)</f>
        <v>#N/A</v>
      </c>
      <c r="H3787" s="194" t="str">
        <f>REPLACE(SUBSTITUTE(SUBSTITUTE(SUBSTITUTE(SUBSTITUTE(SUBSTITUTE(TRIM(RTATimings[[#This Row],[Dep Txt]]), ": ",":"), "a.m", "AM",1), "p.m", "PM"),"  AM"," AM"),"  PM", " PM"), 9,100,"")</f>
        <v/>
      </c>
      <c r="I3787" s="195" t="e">
        <f>TIMEVALUE(RTATimings[[#This Row],[Dep Tm Txt]])</f>
        <v>#VALUE!</v>
      </c>
      <c r="N37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88" spans="1:14" x14ac:dyDescent="0.35">
      <c r="A3788" s="113"/>
      <c r="B3788" s="119"/>
      <c r="C3788" s="119"/>
      <c r="D3788" s="185" t="e">
        <f>IF(ISBLANK(RTATimings[[#This Row],[Vehicle No.]]), VLOOKUP(RTATimings[[#This Row],[Rotation Group]], Table9[#All], 4, FALSE), VLOOKUP(RTATimings[[#This Row],[Vehicle No.]], VehLicense,2,FALSE))</f>
        <v>#N/A</v>
      </c>
      <c r="E3788" s="126"/>
      <c r="F3788" s="185" t="e">
        <f>VLOOKUP(RTATimings[[#This Row],[Route Code]], TrueRouteCodes[], 2, FALSE)</f>
        <v>#N/A</v>
      </c>
      <c r="H3788" s="194" t="str">
        <f>REPLACE(SUBSTITUTE(SUBSTITUTE(SUBSTITUTE(SUBSTITUTE(SUBSTITUTE(TRIM(RTATimings[[#This Row],[Dep Txt]]), ": ",":"), "a.m", "AM",1), "p.m", "PM"),"  AM"," AM"),"  PM", " PM"), 9,100,"")</f>
        <v/>
      </c>
      <c r="I3788" s="195" t="e">
        <f>TIMEVALUE(RTATimings[[#This Row],[Dep Tm Txt]])</f>
        <v>#VALUE!</v>
      </c>
      <c r="N37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89" spans="1:14" x14ac:dyDescent="0.35">
      <c r="A3789" s="113"/>
      <c r="B3789" s="119"/>
      <c r="C3789" s="119"/>
      <c r="D3789" s="185" t="e">
        <f>IF(ISBLANK(RTATimings[[#This Row],[Vehicle No.]]), VLOOKUP(RTATimings[[#This Row],[Rotation Group]], Table9[#All], 4, FALSE), VLOOKUP(RTATimings[[#This Row],[Vehicle No.]], VehLicense,2,FALSE))</f>
        <v>#N/A</v>
      </c>
      <c r="E3789" s="126"/>
      <c r="F3789" s="185" t="e">
        <f>VLOOKUP(RTATimings[[#This Row],[Route Code]], TrueRouteCodes[], 2, FALSE)</f>
        <v>#N/A</v>
      </c>
      <c r="H3789" s="194" t="str">
        <f>REPLACE(SUBSTITUTE(SUBSTITUTE(SUBSTITUTE(SUBSTITUTE(SUBSTITUTE(TRIM(RTATimings[[#This Row],[Dep Txt]]), ": ",":"), "a.m", "AM",1), "p.m", "PM"),"  AM"," AM"),"  PM", " PM"), 9,100,"")</f>
        <v/>
      </c>
      <c r="I3789" s="195" t="e">
        <f>TIMEVALUE(RTATimings[[#This Row],[Dep Tm Txt]])</f>
        <v>#VALUE!</v>
      </c>
      <c r="N37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90" spans="1:14" x14ac:dyDescent="0.35">
      <c r="A3790" s="113"/>
      <c r="B3790" s="119"/>
      <c r="C3790" s="119"/>
      <c r="D3790" s="185" t="e">
        <f>IF(ISBLANK(RTATimings[[#This Row],[Vehicle No.]]), VLOOKUP(RTATimings[[#This Row],[Rotation Group]], Table9[#All], 4, FALSE), VLOOKUP(RTATimings[[#This Row],[Vehicle No.]], VehLicense,2,FALSE))</f>
        <v>#N/A</v>
      </c>
      <c r="E3790" s="126"/>
      <c r="F3790" s="185" t="e">
        <f>VLOOKUP(RTATimings[[#This Row],[Route Code]], TrueRouteCodes[], 2, FALSE)</f>
        <v>#N/A</v>
      </c>
      <c r="H3790" s="194" t="str">
        <f>REPLACE(SUBSTITUTE(SUBSTITUTE(SUBSTITUTE(SUBSTITUTE(SUBSTITUTE(TRIM(RTATimings[[#This Row],[Dep Txt]]), ": ",":"), "a.m", "AM",1), "p.m", "PM"),"  AM"," AM"),"  PM", " PM"), 9,100,"")</f>
        <v/>
      </c>
      <c r="I3790" s="195" t="e">
        <f>TIMEVALUE(RTATimings[[#This Row],[Dep Tm Txt]])</f>
        <v>#VALUE!</v>
      </c>
      <c r="N37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91" spans="1:14" x14ac:dyDescent="0.35">
      <c r="A3791" s="113"/>
      <c r="B3791" s="119"/>
      <c r="C3791" s="119"/>
      <c r="D3791" s="185" t="e">
        <f>IF(ISBLANK(RTATimings[[#This Row],[Vehicle No.]]), VLOOKUP(RTATimings[[#This Row],[Rotation Group]], Table9[#All], 4, FALSE), VLOOKUP(RTATimings[[#This Row],[Vehicle No.]], VehLicense,2,FALSE))</f>
        <v>#N/A</v>
      </c>
      <c r="E3791" s="126"/>
      <c r="F3791" s="185" t="e">
        <f>VLOOKUP(RTATimings[[#This Row],[Route Code]], TrueRouteCodes[], 2, FALSE)</f>
        <v>#N/A</v>
      </c>
      <c r="H3791" s="194" t="str">
        <f>REPLACE(SUBSTITUTE(SUBSTITUTE(SUBSTITUTE(SUBSTITUTE(SUBSTITUTE(TRIM(RTATimings[[#This Row],[Dep Txt]]), ": ",":"), "a.m", "AM",1), "p.m", "PM"),"  AM"," AM"),"  PM", " PM"), 9,100,"")</f>
        <v/>
      </c>
      <c r="I3791" s="195" t="e">
        <f>TIMEVALUE(RTATimings[[#This Row],[Dep Tm Txt]])</f>
        <v>#VALUE!</v>
      </c>
      <c r="N37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92" spans="1:14" x14ac:dyDescent="0.35">
      <c r="A3792" s="113"/>
      <c r="B3792" s="119"/>
      <c r="C3792" s="119"/>
      <c r="D3792" s="185" t="e">
        <f>IF(ISBLANK(RTATimings[[#This Row],[Vehicle No.]]), VLOOKUP(RTATimings[[#This Row],[Rotation Group]], Table9[#All], 4, FALSE), VLOOKUP(RTATimings[[#This Row],[Vehicle No.]], VehLicense,2,FALSE))</f>
        <v>#N/A</v>
      </c>
      <c r="E3792" s="126"/>
      <c r="F3792" s="185" t="e">
        <f>VLOOKUP(RTATimings[[#This Row],[Route Code]], TrueRouteCodes[], 2, FALSE)</f>
        <v>#N/A</v>
      </c>
      <c r="H3792" s="194" t="str">
        <f>REPLACE(SUBSTITUTE(SUBSTITUTE(SUBSTITUTE(SUBSTITUTE(SUBSTITUTE(TRIM(RTATimings[[#This Row],[Dep Txt]]), ": ",":"), "a.m", "AM",1), "p.m", "PM"),"  AM"," AM"),"  PM", " PM"), 9,100,"")</f>
        <v/>
      </c>
      <c r="I3792" s="195" t="e">
        <f>TIMEVALUE(RTATimings[[#This Row],[Dep Tm Txt]])</f>
        <v>#VALUE!</v>
      </c>
      <c r="N37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93" spans="1:14" x14ac:dyDescent="0.35">
      <c r="A3793" s="113"/>
      <c r="B3793" s="119"/>
      <c r="C3793" s="119"/>
      <c r="D3793" s="185" t="e">
        <f>IF(ISBLANK(RTATimings[[#This Row],[Vehicle No.]]), VLOOKUP(RTATimings[[#This Row],[Rotation Group]], Table9[#All], 4, FALSE), VLOOKUP(RTATimings[[#This Row],[Vehicle No.]], VehLicense,2,FALSE))</f>
        <v>#N/A</v>
      </c>
      <c r="E3793" s="126"/>
      <c r="F3793" s="185" t="e">
        <f>VLOOKUP(RTATimings[[#This Row],[Route Code]], TrueRouteCodes[], 2, FALSE)</f>
        <v>#N/A</v>
      </c>
      <c r="H3793" s="194" t="str">
        <f>REPLACE(SUBSTITUTE(SUBSTITUTE(SUBSTITUTE(SUBSTITUTE(SUBSTITUTE(TRIM(RTATimings[[#This Row],[Dep Txt]]), ": ",":"), "a.m", "AM",1), "p.m", "PM"),"  AM"," AM"),"  PM", " PM"), 9,100,"")</f>
        <v/>
      </c>
      <c r="I3793" s="195" t="e">
        <f>TIMEVALUE(RTATimings[[#This Row],[Dep Tm Txt]])</f>
        <v>#VALUE!</v>
      </c>
      <c r="N37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94" spans="1:14" x14ac:dyDescent="0.35">
      <c r="A3794" s="113"/>
      <c r="B3794" s="119"/>
      <c r="C3794" s="119"/>
      <c r="D3794" s="185" t="e">
        <f>IF(ISBLANK(RTATimings[[#This Row],[Vehicle No.]]), VLOOKUP(RTATimings[[#This Row],[Rotation Group]], Table9[#All], 4, FALSE), VLOOKUP(RTATimings[[#This Row],[Vehicle No.]], VehLicense,2,FALSE))</f>
        <v>#N/A</v>
      </c>
      <c r="E3794" s="126"/>
      <c r="F3794" s="185" t="e">
        <f>VLOOKUP(RTATimings[[#This Row],[Route Code]], TrueRouteCodes[], 2, FALSE)</f>
        <v>#N/A</v>
      </c>
      <c r="H3794" s="194" t="str">
        <f>REPLACE(SUBSTITUTE(SUBSTITUTE(SUBSTITUTE(SUBSTITUTE(SUBSTITUTE(TRIM(RTATimings[[#This Row],[Dep Txt]]), ": ",":"), "a.m", "AM",1), "p.m", "PM"),"  AM"," AM"),"  PM", " PM"), 9,100,"")</f>
        <v/>
      </c>
      <c r="I3794" s="195" t="e">
        <f>TIMEVALUE(RTATimings[[#This Row],[Dep Tm Txt]])</f>
        <v>#VALUE!</v>
      </c>
      <c r="N37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95" spans="1:14" x14ac:dyDescent="0.35">
      <c r="A3795" s="113"/>
      <c r="B3795" s="119"/>
      <c r="C3795" s="119"/>
      <c r="D3795" s="185" t="e">
        <f>IF(ISBLANK(RTATimings[[#This Row],[Vehicle No.]]), VLOOKUP(RTATimings[[#This Row],[Rotation Group]], Table9[#All], 4, FALSE), VLOOKUP(RTATimings[[#This Row],[Vehicle No.]], VehLicense,2,FALSE))</f>
        <v>#N/A</v>
      </c>
      <c r="E3795" s="126"/>
      <c r="F3795" s="185" t="e">
        <f>VLOOKUP(RTATimings[[#This Row],[Route Code]], TrueRouteCodes[], 2, FALSE)</f>
        <v>#N/A</v>
      </c>
      <c r="H3795" s="194" t="str">
        <f>REPLACE(SUBSTITUTE(SUBSTITUTE(SUBSTITUTE(SUBSTITUTE(SUBSTITUTE(TRIM(RTATimings[[#This Row],[Dep Txt]]), ": ",":"), "a.m", "AM",1), "p.m", "PM"),"  AM"," AM"),"  PM", " PM"), 9,100,"")</f>
        <v/>
      </c>
      <c r="I3795" s="195" t="e">
        <f>TIMEVALUE(RTATimings[[#This Row],[Dep Tm Txt]])</f>
        <v>#VALUE!</v>
      </c>
      <c r="N37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96" spans="1:14" x14ac:dyDescent="0.35">
      <c r="A3796" s="113"/>
      <c r="B3796" s="119"/>
      <c r="C3796" s="119"/>
      <c r="D3796" s="185" t="e">
        <f>IF(ISBLANK(RTATimings[[#This Row],[Vehicle No.]]), VLOOKUP(RTATimings[[#This Row],[Rotation Group]], Table9[#All], 4, FALSE), VLOOKUP(RTATimings[[#This Row],[Vehicle No.]], VehLicense,2,FALSE))</f>
        <v>#N/A</v>
      </c>
      <c r="E3796" s="126"/>
      <c r="F3796" s="185" t="e">
        <f>VLOOKUP(RTATimings[[#This Row],[Route Code]], TrueRouteCodes[], 2, FALSE)</f>
        <v>#N/A</v>
      </c>
      <c r="H3796" s="194" t="str">
        <f>REPLACE(SUBSTITUTE(SUBSTITUTE(SUBSTITUTE(SUBSTITUTE(SUBSTITUTE(TRIM(RTATimings[[#This Row],[Dep Txt]]), ": ",":"), "a.m", "AM",1), "p.m", "PM"),"  AM"," AM"),"  PM", " PM"), 9,100,"")</f>
        <v/>
      </c>
      <c r="I3796" s="195" t="e">
        <f>TIMEVALUE(RTATimings[[#This Row],[Dep Tm Txt]])</f>
        <v>#VALUE!</v>
      </c>
      <c r="N37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97" spans="1:14" x14ac:dyDescent="0.35">
      <c r="A3797" s="113"/>
      <c r="B3797" s="119"/>
      <c r="C3797" s="119"/>
      <c r="D3797" s="185" t="e">
        <f>IF(ISBLANK(RTATimings[[#This Row],[Vehicle No.]]), VLOOKUP(RTATimings[[#This Row],[Rotation Group]], Table9[#All], 4, FALSE), VLOOKUP(RTATimings[[#This Row],[Vehicle No.]], VehLicense,2,FALSE))</f>
        <v>#N/A</v>
      </c>
      <c r="E3797" s="126"/>
      <c r="F3797" s="185" t="e">
        <f>VLOOKUP(RTATimings[[#This Row],[Route Code]], TrueRouteCodes[], 2, FALSE)</f>
        <v>#N/A</v>
      </c>
      <c r="H3797" s="194" t="str">
        <f>REPLACE(SUBSTITUTE(SUBSTITUTE(SUBSTITUTE(SUBSTITUTE(SUBSTITUTE(TRIM(RTATimings[[#This Row],[Dep Txt]]), ": ",":"), "a.m", "AM",1), "p.m", "PM"),"  AM"," AM"),"  PM", " PM"), 9,100,"")</f>
        <v/>
      </c>
      <c r="I3797" s="195" t="e">
        <f>TIMEVALUE(RTATimings[[#This Row],[Dep Tm Txt]])</f>
        <v>#VALUE!</v>
      </c>
      <c r="N37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98" spans="1:14" x14ac:dyDescent="0.35">
      <c r="A3798" s="113"/>
      <c r="B3798" s="119"/>
      <c r="C3798" s="119"/>
      <c r="D3798" s="185" t="e">
        <f>IF(ISBLANK(RTATimings[[#This Row],[Vehicle No.]]), VLOOKUP(RTATimings[[#This Row],[Rotation Group]], Table9[#All], 4, FALSE), VLOOKUP(RTATimings[[#This Row],[Vehicle No.]], VehLicense,2,FALSE))</f>
        <v>#N/A</v>
      </c>
      <c r="E3798" s="126"/>
      <c r="F3798" s="185" t="e">
        <f>VLOOKUP(RTATimings[[#This Row],[Route Code]], TrueRouteCodes[], 2, FALSE)</f>
        <v>#N/A</v>
      </c>
      <c r="H3798" s="194" t="str">
        <f>REPLACE(SUBSTITUTE(SUBSTITUTE(SUBSTITUTE(SUBSTITUTE(SUBSTITUTE(TRIM(RTATimings[[#This Row],[Dep Txt]]), ": ",":"), "a.m", "AM",1), "p.m", "PM"),"  AM"," AM"),"  PM", " PM"), 9,100,"")</f>
        <v/>
      </c>
      <c r="I3798" s="195" t="e">
        <f>TIMEVALUE(RTATimings[[#This Row],[Dep Tm Txt]])</f>
        <v>#VALUE!</v>
      </c>
      <c r="N37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799" spans="1:14" x14ac:dyDescent="0.35">
      <c r="A3799" s="113"/>
      <c r="B3799" s="119"/>
      <c r="C3799" s="119"/>
      <c r="D3799" s="185" t="e">
        <f>IF(ISBLANK(RTATimings[[#This Row],[Vehicle No.]]), VLOOKUP(RTATimings[[#This Row],[Rotation Group]], Table9[#All], 4, FALSE), VLOOKUP(RTATimings[[#This Row],[Vehicle No.]], VehLicense,2,FALSE))</f>
        <v>#N/A</v>
      </c>
      <c r="E3799" s="126"/>
      <c r="F3799" s="185" t="e">
        <f>VLOOKUP(RTATimings[[#This Row],[Route Code]], TrueRouteCodes[], 2, FALSE)</f>
        <v>#N/A</v>
      </c>
      <c r="H3799" s="194" t="str">
        <f>REPLACE(SUBSTITUTE(SUBSTITUTE(SUBSTITUTE(SUBSTITUTE(SUBSTITUTE(TRIM(RTATimings[[#This Row],[Dep Txt]]), ": ",":"), "a.m", "AM",1), "p.m", "PM"),"  AM"," AM"),"  PM", " PM"), 9,100,"")</f>
        <v/>
      </c>
      <c r="I3799" s="195" t="e">
        <f>TIMEVALUE(RTATimings[[#This Row],[Dep Tm Txt]])</f>
        <v>#VALUE!</v>
      </c>
      <c r="N37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00" spans="1:14" x14ac:dyDescent="0.35">
      <c r="A3800" s="113"/>
      <c r="B3800" s="119"/>
      <c r="C3800" s="119"/>
      <c r="D3800" s="185" t="e">
        <f>IF(ISBLANK(RTATimings[[#This Row],[Vehicle No.]]), VLOOKUP(RTATimings[[#This Row],[Rotation Group]], Table9[#All], 4, FALSE), VLOOKUP(RTATimings[[#This Row],[Vehicle No.]], VehLicense,2,FALSE))</f>
        <v>#N/A</v>
      </c>
      <c r="E3800" s="126"/>
      <c r="F3800" s="185" t="e">
        <f>VLOOKUP(RTATimings[[#This Row],[Route Code]], TrueRouteCodes[], 2, FALSE)</f>
        <v>#N/A</v>
      </c>
      <c r="H3800" s="194" t="str">
        <f>REPLACE(SUBSTITUTE(SUBSTITUTE(SUBSTITUTE(SUBSTITUTE(SUBSTITUTE(TRIM(RTATimings[[#This Row],[Dep Txt]]), ": ",":"), "a.m", "AM",1), "p.m", "PM"),"  AM"," AM"),"  PM", " PM"), 9,100,"")</f>
        <v/>
      </c>
      <c r="I3800" s="195" t="e">
        <f>TIMEVALUE(RTATimings[[#This Row],[Dep Tm Txt]])</f>
        <v>#VALUE!</v>
      </c>
      <c r="N38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01" spans="1:14" x14ac:dyDescent="0.35">
      <c r="A3801" s="113"/>
      <c r="B3801" s="119"/>
      <c r="C3801" s="119"/>
      <c r="D3801" s="185" t="e">
        <f>IF(ISBLANK(RTATimings[[#This Row],[Vehicle No.]]), VLOOKUP(RTATimings[[#This Row],[Rotation Group]], Table9[#All], 4, FALSE), VLOOKUP(RTATimings[[#This Row],[Vehicle No.]], VehLicense,2,FALSE))</f>
        <v>#N/A</v>
      </c>
      <c r="E3801" s="126"/>
      <c r="F3801" s="185" t="e">
        <f>VLOOKUP(RTATimings[[#This Row],[Route Code]], TrueRouteCodes[], 2, FALSE)</f>
        <v>#N/A</v>
      </c>
      <c r="H3801" s="194" t="str">
        <f>REPLACE(SUBSTITUTE(SUBSTITUTE(SUBSTITUTE(SUBSTITUTE(SUBSTITUTE(TRIM(RTATimings[[#This Row],[Dep Txt]]), ": ",":"), "a.m", "AM",1), "p.m", "PM"),"  AM"," AM"),"  PM", " PM"), 9,100,"")</f>
        <v/>
      </c>
      <c r="I3801" s="195" t="e">
        <f>TIMEVALUE(RTATimings[[#This Row],[Dep Tm Txt]])</f>
        <v>#VALUE!</v>
      </c>
      <c r="N38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02" spans="1:14" x14ac:dyDescent="0.35">
      <c r="A3802" s="113"/>
      <c r="B3802" s="119"/>
      <c r="C3802" s="119"/>
      <c r="D3802" s="185" t="e">
        <f>IF(ISBLANK(RTATimings[[#This Row],[Vehicle No.]]), VLOOKUP(RTATimings[[#This Row],[Rotation Group]], Table9[#All], 4, FALSE), VLOOKUP(RTATimings[[#This Row],[Vehicle No.]], VehLicense,2,FALSE))</f>
        <v>#N/A</v>
      </c>
      <c r="E3802" s="126"/>
      <c r="F3802" s="185" t="e">
        <f>VLOOKUP(RTATimings[[#This Row],[Route Code]], TrueRouteCodes[], 2, FALSE)</f>
        <v>#N/A</v>
      </c>
      <c r="H3802" s="194" t="str">
        <f>REPLACE(SUBSTITUTE(SUBSTITUTE(SUBSTITUTE(SUBSTITUTE(SUBSTITUTE(TRIM(RTATimings[[#This Row],[Dep Txt]]), ": ",":"), "a.m", "AM",1), "p.m", "PM"),"  AM"," AM"),"  PM", " PM"), 9,100,"")</f>
        <v/>
      </c>
      <c r="I3802" s="195" t="e">
        <f>TIMEVALUE(RTATimings[[#This Row],[Dep Tm Txt]])</f>
        <v>#VALUE!</v>
      </c>
      <c r="N38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03" spans="1:14" x14ac:dyDescent="0.35">
      <c r="A3803" s="113"/>
      <c r="B3803" s="119"/>
      <c r="C3803" s="119"/>
      <c r="D3803" s="185" t="e">
        <f>IF(ISBLANK(RTATimings[[#This Row],[Vehicle No.]]), VLOOKUP(RTATimings[[#This Row],[Rotation Group]], Table9[#All], 4, FALSE), VLOOKUP(RTATimings[[#This Row],[Vehicle No.]], VehLicense,2,FALSE))</f>
        <v>#N/A</v>
      </c>
      <c r="E3803" s="126"/>
      <c r="F3803" s="185" t="e">
        <f>VLOOKUP(RTATimings[[#This Row],[Route Code]], TrueRouteCodes[], 2, FALSE)</f>
        <v>#N/A</v>
      </c>
      <c r="H3803" s="194" t="str">
        <f>REPLACE(SUBSTITUTE(SUBSTITUTE(SUBSTITUTE(SUBSTITUTE(SUBSTITUTE(TRIM(RTATimings[[#This Row],[Dep Txt]]), ": ",":"), "a.m", "AM",1), "p.m", "PM"),"  AM"," AM"),"  PM", " PM"), 9,100,"")</f>
        <v/>
      </c>
      <c r="I3803" s="195" t="e">
        <f>TIMEVALUE(RTATimings[[#This Row],[Dep Tm Txt]])</f>
        <v>#VALUE!</v>
      </c>
      <c r="N38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04" spans="1:14" x14ac:dyDescent="0.35">
      <c r="A3804" s="113"/>
      <c r="B3804" s="119"/>
      <c r="C3804" s="119"/>
      <c r="D3804" s="185" t="e">
        <f>IF(ISBLANK(RTATimings[[#This Row],[Vehicle No.]]), VLOOKUP(RTATimings[[#This Row],[Rotation Group]], Table9[#All], 4, FALSE), VLOOKUP(RTATimings[[#This Row],[Vehicle No.]], VehLicense,2,FALSE))</f>
        <v>#N/A</v>
      </c>
      <c r="E3804" s="126"/>
      <c r="F3804" s="185" t="e">
        <f>VLOOKUP(RTATimings[[#This Row],[Route Code]], TrueRouteCodes[], 2, FALSE)</f>
        <v>#N/A</v>
      </c>
      <c r="H3804" s="194" t="str">
        <f>REPLACE(SUBSTITUTE(SUBSTITUTE(SUBSTITUTE(SUBSTITUTE(SUBSTITUTE(TRIM(RTATimings[[#This Row],[Dep Txt]]), ": ",":"), "a.m", "AM",1), "p.m", "PM"),"  AM"," AM"),"  PM", " PM"), 9,100,"")</f>
        <v/>
      </c>
      <c r="I3804" s="195" t="e">
        <f>TIMEVALUE(RTATimings[[#This Row],[Dep Tm Txt]])</f>
        <v>#VALUE!</v>
      </c>
      <c r="N38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05" spans="1:14" x14ac:dyDescent="0.35">
      <c r="A3805" s="113"/>
      <c r="B3805" s="119"/>
      <c r="C3805" s="119"/>
      <c r="D3805" s="185" t="e">
        <f>IF(ISBLANK(RTATimings[[#This Row],[Vehicle No.]]), VLOOKUP(RTATimings[[#This Row],[Rotation Group]], Table9[#All], 4, FALSE), VLOOKUP(RTATimings[[#This Row],[Vehicle No.]], VehLicense,2,FALSE))</f>
        <v>#N/A</v>
      </c>
      <c r="E3805" s="126"/>
      <c r="F3805" s="185" t="e">
        <f>VLOOKUP(RTATimings[[#This Row],[Route Code]], TrueRouteCodes[], 2, FALSE)</f>
        <v>#N/A</v>
      </c>
      <c r="H3805" s="194" t="str">
        <f>REPLACE(SUBSTITUTE(SUBSTITUTE(SUBSTITUTE(SUBSTITUTE(SUBSTITUTE(TRIM(RTATimings[[#This Row],[Dep Txt]]), ": ",":"), "a.m", "AM",1), "p.m", "PM"),"  AM"," AM"),"  PM", " PM"), 9,100,"")</f>
        <v/>
      </c>
      <c r="I3805" s="195" t="e">
        <f>TIMEVALUE(RTATimings[[#This Row],[Dep Tm Txt]])</f>
        <v>#VALUE!</v>
      </c>
      <c r="N38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06" spans="1:14" x14ac:dyDescent="0.35">
      <c r="A3806" s="113"/>
      <c r="B3806" s="119"/>
      <c r="C3806" s="119"/>
      <c r="D3806" s="185" t="e">
        <f>IF(ISBLANK(RTATimings[[#This Row],[Vehicle No.]]), VLOOKUP(RTATimings[[#This Row],[Rotation Group]], Table9[#All], 4, FALSE), VLOOKUP(RTATimings[[#This Row],[Vehicle No.]], VehLicense,2,FALSE))</f>
        <v>#N/A</v>
      </c>
      <c r="E3806" s="126"/>
      <c r="F3806" s="185" t="e">
        <f>VLOOKUP(RTATimings[[#This Row],[Route Code]], TrueRouteCodes[], 2, FALSE)</f>
        <v>#N/A</v>
      </c>
      <c r="H3806" s="194" t="str">
        <f>REPLACE(SUBSTITUTE(SUBSTITUTE(SUBSTITUTE(SUBSTITUTE(SUBSTITUTE(TRIM(RTATimings[[#This Row],[Dep Txt]]), ": ",":"), "a.m", "AM",1), "p.m", "PM"),"  AM"," AM"),"  PM", " PM"), 9,100,"")</f>
        <v/>
      </c>
      <c r="I3806" s="195" t="e">
        <f>TIMEVALUE(RTATimings[[#This Row],[Dep Tm Txt]])</f>
        <v>#VALUE!</v>
      </c>
      <c r="N38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07" spans="1:14" x14ac:dyDescent="0.35">
      <c r="A3807" s="113"/>
      <c r="B3807" s="119"/>
      <c r="C3807" s="119"/>
      <c r="D3807" s="185" t="e">
        <f>IF(ISBLANK(RTATimings[[#This Row],[Vehicle No.]]), VLOOKUP(RTATimings[[#This Row],[Rotation Group]], Table9[#All], 4, FALSE), VLOOKUP(RTATimings[[#This Row],[Vehicle No.]], VehLicense,2,FALSE))</f>
        <v>#N/A</v>
      </c>
      <c r="E3807" s="126"/>
      <c r="F3807" s="185" t="e">
        <f>VLOOKUP(RTATimings[[#This Row],[Route Code]], TrueRouteCodes[], 2, FALSE)</f>
        <v>#N/A</v>
      </c>
      <c r="H3807" s="194" t="str">
        <f>REPLACE(SUBSTITUTE(SUBSTITUTE(SUBSTITUTE(SUBSTITUTE(SUBSTITUTE(TRIM(RTATimings[[#This Row],[Dep Txt]]), ": ",":"), "a.m", "AM",1), "p.m", "PM"),"  AM"," AM"),"  PM", " PM"), 9,100,"")</f>
        <v/>
      </c>
      <c r="I3807" s="195" t="e">
        <f>TIMEVALUE(RTATimings[[#This Row],[Dep Tm Txt]])</f>
        <v>#VALUE!</v>
      </c>
      <c r="N38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08" spans="1:14" x14ac:dyDescent="0.35">
      <c r="A3808" s="113"/>
      <c r="B3808" s="119"/>
      <c r="C3808" s="119"/>
      <c r="D3808" s="185" t="e">
        <f>IF(ISBLANK(RTATimings[[#This Row],[Vehicle No.]]), VLOOKUP(RTATimings[[#This Row],[Rotation Group]], Table9[#All], 4, FALSE), VLOOKUP(RTATimings[[#This Row],[Vehicle No.]], VehLicense,2,FALSE))</f>
        <v>#N/A</v>
      </c>
      <c r="E3808" s="126"/>
      <c r="F3808" s="185" t="e">
        <f>VLOOKUP(RTATimings[[#This Row],[Route Code]], TrueRouteCodes[], 2, FALSE)</f>
        <v>#N/A</v>
      </c>
      <c r="H3808" s="194" t="str">
        <f>REPLACE(SUBSTITUTE(SUBSTITUTE(SUBSTITUTE(SUBSTITUTE(SUBSTITUTE(TRIM(RTATimings[[#This Row],[Dep Txt]]), ": ",":"), "a.m", "AM",1), "p.m", "PM"),"  AM"," AM"),"  PM", " PM"), 9,100,"")</f>
        <v/>
      </c>
      <c r="I3808" s="195" t="e">
        <f>TIMEVALUE(RTATimings[[#This Row],[Dep Tm Txt]])</f>
        <v>#VALUE!</v>
      </c>
      <c r="N38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09" spans="1:14" x14ac:dyDescent="0.35">
      <c r="A3809" s="113"/>
      <c r="B3809" s="119"/>
      <c r="C3809" s="119"/>
      <c r="D3809" s="185" t="e">
        <f>IF(ISBLANK(RTATimings[[#This Row],[Vehicle No.]]), VLOOKUP(RTATimings[[#This Row],[Rotation Group]], Table9[#All], 4, FALSE), VLOOKUP(RTATimings[[#This Row],[Vehicle No.]], VehLicense,2,FALSE))</f>
        <v>#N/A</v>
      </c>
      <c r="E3809" s="126"/>
      <c r="F3809" s="185" t="e">
        <f>VLOOKUP(RTATimings[[#This Row],[Route Code]], TrueRouteCodes[], 2, FALSE)</f>
        <v>#N/A</v>
      </c>
      <c r="H3809" s="194" t="str">
        <f>REPLACE(SUBSTITUTE(SUBSTITUTE(SUBSTITUTE(SUBSTITUTE(SUBSTITUTE(TRIM(RTATimings[[#This Row],[Dep Txt]]), ": ",":"), "a.m", "AM",1), "p.m", "PM"),"  AM"," AM"),"  PM", " PM"), 9,100,"")</f>
        <v/>
      </c>
      <c r="I3809" s="195" t="e">
        <f>TIMEVALUE(RTATimings[[#This Row],[Dep Tm Txt]])</f>
        <v>#VALUE!</v>
      </c>
      <c r="N38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10" spans="1:14" x14ac:dyDescent="0.35">
      <c r="A3810" s="113"/>
      <c r="B3810" s="119"/>
      <c r="C3810" s="119"/>
      <c r="D3810" s="185" t="e">
        <f>IF(ISBLANK(RTATimings[[#This Row],[Vehicle No.]]), VLOOKUP(RTATimings[[#This Row],[Rotation Group]], Table9[#All], 4, FALSE), VLOOKUP(RTATimings[[#This Row],[Vehicle No.]], VehLicense,2,FALSE))</f>
        <v>#N/A</v>
      </c>
      <c r="E3810" s="126"/>
      <c r="F3810" s="185" t="e">
        <f>VLOOKUP(RTATimings[[#This Row],[Route Code]], TrueRouteCodes[], 2, FALSE)</f>
        <v>#N/A</v>
      </c>
      <c r="H3810" s="194" t="str">
        <f>REPLACE(SUBSTITUTE(SUBSTITUTE(SUBSTITUTE(SUBSTITUTE(SUBSTITUTE(TRIM(RTATimings[[#This Row],[Dep Txt]]), ": ",":"), "a.m", "AM",1), "p.m", "PM"),"  AM"," AM"),"  PM", " PM"), 9,100,"")</f>
        <v/>
      </c>
      <c r="I3810" s="195" t="e">
        <f>TIMEVALUE(RTATimings[[#This Row],[Dep Tm Txt]])</f>
        <v>#VALUE!</v>
      </c>
      <c r="N38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11" spans="1:14" x14ac:dyDescent="0.35">
      <c r="A3811" s="113"/>
      <c r="B3811" s="119"/>
      <c r="C3811" s="119"/>
      <c r="D3811" s="185" t="e">
        <f>IF(ISBLANK(RTATimings[[#This Row],[Vehicle No.]]), VLOOKUP(RTATimings[[#This Row],[Rotation Group]], Table9[#All], 4, FALSE), VLOOKUP(RTATimings[[#This Row],[Vehicle No.]], VehLicense,2,FALSE))</f>
        <v>#N/A</v>
      </c>
      <c r="E3811" s="126"/>
      <c r="F3811" s="185" t="e">
        <f>VLOOKUP(RTATimings[[#This Row],[Route Code]], TrueRouteCodes[], 2, FALSE)</f>
        <v>#N/A</v>
      </c>
      <c r="H3811" s="194" t="str">
        <f>REPLACE(SUBSTITUTE(SUBSTITUTE(SUBSTITUTE(SUBSTITUTE(SUBSTITUTE(TRIM(RTATimings[[#This Row],[Dep Txt]]), ": ",":"), "a.m", "AM",1), "p.m", "PM"),"  AM"," AM"),"  PM", " PM"), 9,100,"")</f>
        <v/>
      </c>
      <c r="I3811" s="195" t="e">
        <f>TIMEVALUE(RTATimings[[#This Row],[Dep Tm Txt]])</f>
        <v>#VALUE!</v>
      </c>
      <c r="N38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12" spans="1:14" x14ac:dyDescent="0.35">
      <c r="A3812" s="113"/>
      <c r="B3812" s="119"/>
      <c r="C3812" s="119"/>
      <c r="D3812" s="185" t="e">
        <f>IF(ISBLANK(RTATimings[[#This Row],[Vehicle No.]]), VLOOKUP(RTATimings[[#This Row],[Rotation Group]], Table9[#All], 4, FALSE), VLOOKUP(RTATimings[[#This Row],[Vehicle No.]], VehLicense,2,FALSE))</f>
        <v>#N/A</v>
      </c>
      <c r="E3812" s="126"/>
      <c r="F3812" s="185" t="e">
        <f>VLOOKUP(RTATimings[[#This Row],[Route Code]], TrueRouteCodes[], 2, FALSE)</f>
        <v>#N/A</v>
      </c>
      <c r="H3812" s="194" t="str">
        <f>REPLACE(SUBSTITUTE(SUBSTITUTE(SUBSTITUTE(SUBSTITUTE(SUBSTITUTE(TRIM(RTATimings[[#This Row],[Dep Txt]]), ": ",":"), "a.m", "AM",1), "p.m", "PM"),"  AM"," AM"),"  PM", " PM"), 9,100,"")</f>
        <v/>
      </c>
      <c r="I3812" s="195" t="e">
        <f>TIMEVALUE(RTATimings[[#This Row],[Dep Tm Txt]])</f>
        <v>#VALUE!</v>
      </c>
      <c r="N38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13" spans="1:14" x14ac:dyDescent="0.35">
      <c r="A3813" s="113"/>
      <c r="B3813" s="119"/>
      <c r="C3813" s="119"/>
      <c r="D3813" s="185" t="e">
        <f>IF(ISBLANK(RTATimings[[#This Row],[Vehicle No.]]), VLOOKUP(RTATimings[[#This Row],[Rotation Group]], Table9[#All], 4, FALSE), VLOOKUP(RTATimings[[#This Row],[Vehicle No.]], VehLicense,2,FALSE))</f>
        <v>#N/A</v>
      </c>
      <c r="E3813" s="126"/>
      <c r="F3813" s="185" t="e">
        <f>VLOOKUP(RTATimings[[#This Row],[Route Code]], TrueRouteCodes[], 2, FALSE)</f>
        <v>#N/A</v>
      </c>
      <c r="H3813" s="194" t="str">
        <f>REPLACE(SUBSTITUTE(SUBSTITUTE(SUBSTITUTE(SUBSTITUTE(SUBSTITUTE(TRIM(RTATimings[[#This Row],[Dep Txt]]), ": ",":"), "a.m", "AM",1), "p.m", "PM"),"  AM"," AM"),"  PM", " PM"), 9,100,"")</f>
        <v/>
      </c>
      <c r="I3813" s="195" t="e">
        <f>TIMEVALUE(RTATimings[[#This Row],[Dep Tm Txt]])</f>
        <v>#VALUE!</v>
      </c>
      <c r="N38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14" spans="1:14" x14ac:dyDescent="0.35">
      <c r="A3814" s="113"/>
      <c r="B3814" s="119"/>
      <c r="C3814" s="119"/>
      <c r="D3814" s="185" t="e">
        <f>IF(ISBLANK(RTATimings[[#This Row],[Vehicle No.]]), VLOOKUP(RTATimings[[#This Row],[Rotation Group]], Table9[#All], 4, FALSE), VLOOKUP(RTATimings[[#This Row],[Vehicle No.]], VehLicense,2,FALSE))</f>
        <v>#N/A</v>
      </c>
      <c r="E3814" s="126"/>
      <c r="F3814" s="185" t="e">
        <f>VLOOKUP(RTATimings[[#This Row],[Route Code]], TrueRouteCodes[], 2, FALSE)</f>
        <v>#N/A</v>
      </c>
      <c r="H3814" s="194" t="str">
        <f>REPLACE(SUBSTITUTE(SUBSTITUTE(SUBSTITUTE(SUBSTITUTE(SUBSTITUTE(TRIM(RTATimings[[#This Row],[Dep Txt]]), ": ",":"), "a.m", "AM",1), "p.m", "PM"),"  AM"," AM"),"  PM", " PM"), 9,100,"")</f>
        <v/>
      </c>
      <c r="I3814" s="195" t="e">
        <f>TIMEVALUE(RTATimings[[#This Row],[Dep Tm Txt]])</f>
        <v>#VALUE!</v>
      </c>
      <c r="N38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15" spans="1:14" x14ac:dyDescent="0.35">
      <c r="A3815" s="113"/>
      <c r="B3815" s="119"/>
      <c r="C3815" s="119"/>
      <c r="D3815" s="185" t="e">
        <f>IF(ISBLANK(RTATimings[[#This Row],[Vehicle No.]]), VLOOKUP(RTATimings[[#This Row],[Rotation Group]], Table9[#All], 4, FALSE), VLOOKUP(RTATimings[[#This Row],[Vehicle No.]], VehLicense,2,FALSE))</f>
        <v>#N/A</v>
      </c>
      <c r="E3815" s="126"/>
      <c r="F3815" s="185" t="e">
        <f>VLOOKUP(RTATimings[[#This Row],[Route Code]], TrueRouteCodes[], 2, FALSE)</f>
        <v>#N/A</v>
      </c>
      <c r="H3815" s="194" t="str">
        <f>REPLACE(SUBSTITUTE(SUBSTITUTE(SUBSTITUTE(SUBSTITUTE(SUBSTITUTE(TRIM(RTATimings[[#This Row],[Dep Txt]]), ": ",":"), "a.m", "AM",1), "p.m", "PM"),"  AM"," AM"),"  PM", " PM"), 9,100,"")</f>
        <v/>
      </c>
      <c r="I3815" s="195" t="e">
        <f>TIMEVALUE(RTATimings[[#This Row],[Dep Tm Txt]])</f>
        <v>#VALUE!</v>
      </c>
      <c r="N38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16" spans="1:14" x14ac:dyDescent="0.35">
      <c r="A3816" s="113"/>
      <c r="B3816" s="119"/>
      <c r="C3816" s="119"/>
      <c r="D3816" s="185" t="e">
        <f>IF(ISBLANK(RTATimings[[#This Row],[Vehicle No.]]), VLOOKUP(RTATimings[[#This Row],[Rotation Group]], Table9[#All], 4, FALSE), VLOOKUP(RTATimings[[#This Row],[Vehicle No.]], VehLicense,2,FALSE))</f>
        <v>#N/A</v>
      </c>
      <c r="E3816" s="126"/>
      <c r="F3816" s="185" t="e">
        <f>VLOOKUP(RTATimings[[#This Row],[Route Code]], TrueRouteCodes[], 2, FALSE)</f>
        <v>#N/A</v>
      </c>
      <c r="H3816" s="194" t="str">
        <f>REPLACE(SUBSTITUTE(SUBSTITUTE(SUBSTITUTE(SUBSTITUTE(SUBSTITUTE(TRIM(RTATimings[[#This Row],[Dep Txt]]), ": ",":"), "a.m", "AM",1), "p.m", "PM"),"  AM"," AM"),"  PM", " PM"), 9,100,"")</f>
        <v/>
      </c>
      <c r="I3816" s="195" t="e">
        <f>TIMEVALUE(RTATimings[[#This Row],[Dep Tm Txt]])</f>
        <v>#VALUE!</v>
      </c>
      <c r="N38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17" spans="1:14" x14ac:dyDescent="0.35">
      <c r="A3817" s="113"/>
      <c r="B3817" s="119"/>
      <c r="C3817" s="119"/>
      <c r="D3817" s="185" t="e">
        <f>IF(ISBLANK(RTATimings[[#This Row],[Vehicle No.]]), VLOOKUP(RTATimings[[#This Row],[Rotation Group]], Table9[#All], 4, FALSE), VLOOKUP(RTATimings[[#This Row],[Vehicle No.]], VehLicense,2,FALSE))</f>
        <v>#N/A</v>
      </c>
      <c r="E3817" s="126"/>
      <c r="F3817" s="185" t="e">
        <f>VLOOKUP(RTATimings[[#This Row],[Route Code]], TrueRouteCodes[], 2, FALSE)</f>
        <v>#N/A</v>
      </c>
      <c r="H3817" s="194" t="str">
        <f>REPLACE(SUBSTITUTE(SUBSTITUTE(SUBSTITUTE(SUBSTITUTE(SUBSTITUTE(TRIM(RTATimings[[#This Row],[Dep Txt]]), ": ",":"), "a.m", "AM",1), "p.m", "PM"),"  AM"," AM"),"  PM", " PM"), 9,100,"")</f>
        <v/>
      </c>
      <c r="I3817" s="195" t="e">
        <f>TIMEVALUE(RTATimings[[#This Row],[Dep Tm Txt]])</f>
        <v>#VALUE!</v>
      </c>
      <c r="N38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18" spans="1:14" x14ac:dyDescent="0.35">
      <c r="A3818" s="113"/>
      <c r="B3818" s="119"/>
      <c r="C3818" s="119"/>
      <c r="D3818" s="185" t="e">
        <f>IF(ISBLANK(RTATimings[[#This Row],[Vehicle No.]]), VLOOKUP(RTATimings[[#This Row],[Rotation Group]], Table9[#All], 4, FALSE), VLOOKUP(RTATimings[[#This Row],[Vehicle No.]], VehLicense,2,FALSE))</f>
        <v>#N/A</v>
      </c>
      <c r="E3818" s="126"/>
      <c r="F3818" s="185" t="e">
        <f>VLOOKUP(RTATimings[[#This Row],[Route Code]], TrueRouteCodes[], 2, FALSE)</f>
        <v>#N/A</v>
      </c>
      <c r="H3818" s="194" t="str">
        <f>REPLACE(SUBSTITUTE(SUBSTITUTE(SUBSTITUTE(SUBSTITUTE(SUBSTITUTE(TRIM(RTATimings[[#This Row],[Dep Txt]]), ": ",":"), "a.m", "AM",1), "p.m", "PM"),"  AM"," AM"),"  PM", " PM"), 9,100,"")</f>
        <v/>
      </c>
      <c r="I3818" s="195" t="e">
        <f>TIMEVALUE(RTATimings[[#This Row],[Dep Tm Txt]])</f>
        <v>#VALUE!</v>
      </c>
      <c r="N38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19" spans="1:14" x14ac:dyDescent="0.35">
      <c r="A3819" s="113"/>
      <c r="B3819" s="119"/>
      <c r="C3819" s="119"/>
      <c r="D3819" s="185" t="e">
        <f>IF(ISBLANK(RTATimings[[#This Row],[Vehicle No.]]), VLOOKUP(RTATimings[[#This Row],[Rotation Group]], Table9[#All], 4, FALSE), VLOOKUP(RTATimings[[#This Row],[Vehicle No.]], VehLicense,2,FALSE))</f>
        <v>#N/A</v>
      </c>
      <c r="E3819" s="126"/>
      <c r="F3819" s="185" t="e">
        <f>VLOOKUP(RTATimings[[#This Row],[Route Code]], TrueRouteCodes[], 2, FALSE)</f>
        <v>#N/A</v>
      </c>
      <c r="H3819" s="194" t="str">
        <f>REPLACE(SUBSTITUTE(SUBSTITUTE(SUBSTITUTE(SUBSTITUTE(SUBSTITUTE(TRIM(RTATimings[[#This Row],[Dep Txt]]), ": ",":"), "a.m", "AM",1), "p.m", "PM"),"  AM"," AM"),"  PM", " PM"), 9,100,"")</f>
        <v/>
      </c>
      <c r="I3819" s="195" t="e">
        <f>TIMEVALUE(RTATimings[[#This Row],[Dep Tm Txt]])</f>
        <v>#VALUE!</v>
      </c>
      <c r="N38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20" spans="1:14" x14ac:dyDescent="0.35">
      <c r="A3820" s="113"/>
      <c r="B3820" s="119"/>
      <c r="C3820" s="119"/>
      <c r="D3820" s="185" t="e">
        <f>IF(ISBLANK(RTATimings[[#This Row],[Vehicle No.]]), VLOOKUP(RTATimings[[#This Row],[Rotation Group]], Table9[#All], 4, FALSE), VLOOKUP(RTATimings[[#This Row],[Vehicle No.]], VehLicense,2,FALSE))</f>
        <v>#N/A</v>
      </c>
      <c r="E3820" s="126"/>
      <c r="F3820" s="185" t="e">
        <f>VLOOKUP(RTATimings[[#This Row],[Route Code]], TrueRouteCodes[], 2, FALSE)</f>
        <v>#N/A</v>
      </c>
      <c r="H3820" s="194" t="str">
        <f>REPLACE(SUBSTITUTE(SUBSTITUTE(SUBSTITUTE(SUBSTITUTE(SUBSTITUTE(TRIM(RTATimings[[#This Row],[Dep Txt]]), ": ",":"), "a.m", "AM",1), "p.m", "PM"),"  AM"," AM"),"  PM", " PM"), 9,100,"")</f>
        <v/>
      </c>
      <c r="I3820" s="195" t="e">
        <f>TIMEVALUE(RTATimings[[#This Row],[Dep Tm Txt]])</f>
        <v>#VALUE!</v>
      </c>
      <c r="N38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21" spans="1:14" x14ac:dyDescent="0.35">
      <c r="A3821" s="113"/>
      <c r="B3821" s="119"/>
      <c r="C3821" s="119"/>
      <c r="D3821" s="185" t="e">
        <f>IF(ISBLANK(RTATimings[[#This Row],[Vehicle No.]]), VLOOKUP(RTATimings[[#This Row],[Rotation Group]], Table9[#All], 4, FALSE), VLOOKUP(RTATimings[[#This Row],[Vehicle No.]], VehLicense,2,FALSE))</f>
        <v>#N/A</v>
      </c>
      <c r="E3821" s="126"/>
      <c r="F3821" s="185" t="e">
        <f>VLOOKUP(RTATimings[[#This Row],[Route Code]], TrueRouteCodes[], 2, FALSE)</f>
        <v>#N/A</v>
      </c>
      <c r="H3821" s="194" t="str">
        <f>REPLACE(SUBSTITUTE(SUBSTITUTE(SUBSTITUTE(SUBSTITUTE(SUBSTITUTE(TRIM(RTATimings[[#This Row],[Dep Txt]]), ": ",":"), "a.m", "AM",1), "p.m", "PM"),"  AM"," AM"),"  PM", " PM"), 9,100,"")</f>
        <v/>
      </c>
      <c r="I3821" s="195" t="e">
        <f>TIMEVALUE(RTATimings[[#This Row],[Dep Tm Txt]])</f>
        <v>#VALUE!</v>
      </c>
      <c r="N38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22" spans="1:14" x14ac:dyDescent="0.35">
      <c r="A3822" s="113"/>
      <c r="B3822" s="119"/>
      <c r="C3822" s="119"/>
      <c r="D3822" s="185" t="e">
        <f>IF(ISBLANK(RTATimings[[#This Row],[Vehicle No.]]), VLOOKUP(RTATimings[[#This Row],[Rotation Group]], Table9[#All], 4, FALSE), VLOOKUP(RTATimings[[#This Row],[Vehicle No.]], VehLicense,2,FALSE))</f>
        <v>#N/A</v>
      </c>
      <c r="E3822" s="126"/>
      <c r="F3822" s="185" t="e">
        <f>VLOOKUP(RTATimings[[#This Row],[Route Code]], TrueRouteCodes[], 2, FALSE)</f>
        <v>#N/A</v>
      </c>
      <c r="H3822" s="194" t="str">
        <f>REPLACE(SUBSTITUTE(SUBSTITUTE(SUBSTITUTE(SUBSTITUTE(SUBSTITUTE(TRIM(RTATimings[[#This Row],[Dep Txt]]), ": ",":"), "a.m", "AM",1), "p.m", "PM"),"  AM"," AM"),"  PM", " PM"), 9,100,"")</f>
        <v/>
      </c>
      <c r="I3822" s="195" t="e">
        <f>TIMEVALUE(RTATimings[[#This Row],[Dep Tm Txt]])</f>
        <v>#VALUE!</v>
      </c>
      <c r="N38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23" spans="1:14" x14ac:dyDescent="0.35">
      <c r="A3823" s="113"/>
      <c r="B3823" s="119"/>
      <c r="C3823" s="119"/>
      <c r="D3823" s="185" t="e">
        <f>IF(ISBLANK(RTATimings[[#This Row],[Vehicle No.]]), VLOOKUP(RTATimings[[#This Row],[Rotation Group]], Table9[#All], 4, FALSE), VLOOKUP(RTATimings[[#This Row],[Vehicle No.]], VehLicense,2,FALSE))</f>
        <v>#N/A</v>
      </c>
      <c r="E3823" s="126"/>
      <c r="F3823" s="185" t="e">
        <f>VLOOKUP(RTATimings[[#This Row],[Route Code]], TrueRouteCodes[], 2, FALSE)</f>
        <v>#N/A</v>
      </c>
      <c r="H3823" s="194" t="str">
        <f>REPLACE(SUBSTITUTE(SUBSTITUTE(SUBSTITUTE(SUBSTITUTE(SUBSTITUTE(TRIM(RTATimings[[#This Row],[Dep Txt]]), ": ",":"), "a.m", "AM",1), "p.m", "PM"),"  AM"," AM"),"  PM", " PM"), 9,100,"")</f>
        <v/>
      </c>
      <c r="I3823" s="195" t="e">
        <f>TIMEVALUE(RTATimings[[#This Row],[Dep Tm Txt]])</f>
        <v>#VALUE!</v>
      </c>
      <c r="N38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24" spans="1:14" x14ac:dyDescent="0.35">
      <c r="A3824" s="113"/>
      <c r="B3824" s="119"/>
      <c r="C3824" s="119"/>
      <c r="D3824" s="185" t="e">
        <f>IF(ISBLANK(RTATimings[[#This Row],[Vehicle No.]]), VLOOKUP(RTATimings[[#This Row],[Rotation Group]], Table9[#All], 4, FALSE), VLOOKUP(RTATimings[[#This Row],[Vehicle No.]], VehLicense,2,FALSE))</f>
        <v>#N/A</v>
      </c>
      <c r="E3824" s="126"/>
      <c r="F3824" s="185" t="e">
        <f>VLOOKUP(RTATimings[[#This Row],[Route Code]], TrueRouteCodes[], 2, FALSE)</f>
        <v>#N/A</v>
      </c>
      <c r="H3824" s="194" t="str">
        <f>REPLACE(SUBSTITUTE(SUBSTITUTE(SUBSTITUTE(SUBSTITUTE(SUBSTITUTE(TRIM(RTATimings[[#This Row],[Dep Txt]]), ": ",":"), "a.m", "AM",1), "p.m", "PM"),"  AM"," AM"),"  PM", " PM"), 9,100,"")</f>
        <v/>
      </c>
      <c r="I3824" s="195" t="e">
        <f>TIMEVALUE(RTATimings[[#This Row],[Dep Tm Txt]])</f>
        <v>#VALUE!</v>
      </c>
      <c r="N38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25" spans="1:14" x14ac:dyDescent="0.35">
      <c r="A3825" s="113"/>
      <c r="B3825" s="119"/>
      <c r="C3825" s="119"/>
      <c r="D3825" s="185" t="e">
        <f>IF(ISBLANK(RTATimings[[#This Row],[Vehicle No.]]), VLOOKUP(RTATimings[[#This Row],[Rotation Group]], Table9[#All], 4, FALSE), VLOOKUP(RTATimings[[#This Row],[Vehicle No.]], VehLicense,2,FALSE))</f>
        <v>#N/A</v>
      </c>
      <c r="E3825" s="126"/>
      <c r="F3825" s="185" t="e">
        <f>VLOOKUP(RTATimings[[#This Row],[Route Code]], TrueRouteCodes[], 2, FALSE)</f>
        <v>#N/A</v>
      </c>
      <c r="H3825" s="194" t="str">
        <f>REPLACE(SUBSTITUTE(SUBSTITUTE(SUBSTITUTE(SUBSTITUTE(SUBSTITUTE(TRIM(RTATimings[[#This Row],[Dep Txt]]), ": ",":"), "a.m", "AM",1), "p.m", "PM"),"  AM"," AM"),"  PM", " PM"), 9,100,"")</f>
        <v/>
      </c>
      <c r="I3825" s="195" t="e">
        <f>TIMEVALUE(RTATimings[[#This Row],[Dep Tm Txt]])</f>
        <v>#VALUE!</v>
      </c>
      <c r="N38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26" spans="1:14" x14ac:dyDescent="0.35">
      <c r="A3826" s="113"/>
      <c r="B3826" s="119"/>
      <c r="C3826" s="119"/>
      <c r="D3826" s="185" t="e">
        <f>IF(ISBLANK(RTATimings[[#This Row],[Vehicle No.]]), VLOOKUP(RTATimings[[#This Row],[Rotation Group]], Table9[#All], 4, FALSE), VLOOKUP(RTATimings[[#This Row],[Vehicle No.]], VehLicense,2,FALSE))</f>
        <v>#N/A</v>
      </c>
      <c r="E3826" s="126"/>
      <c r="F3826" s="185" t="e">
        <f>VLOOKUP(RTATimings[[#This Row],[Route Code]], TrueRouteCodes[], 2, FALSE)</f>
        <v>#N/A</v>
      </c>
      <c r="H3826" s="194" t="str">
        <f>REPLACE(SUBSTITUTE(SUBSTITUTE(SUBSTITUTE(SUBSTITUTE(SUBSTITUTE(TRIM(RTATimings[[#This Row],[Dep Txt]]), ": ",":"), "a.m", "AM",1), "p.m", "PM"),"  AM"," AM"),"  PM", " PM"), 9,100,"")</f>
        <v/>
      </c>
      <c r="I3826" s="195" t="e">
        <f>TIMEVALUE(RTATimings[[#This Row],[Dep Tm Txt]])</f>
        <v>#VALUE!</v>
      </c>
      <c r="N38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27" spans="1:14" x14ac:dyDescent="0.35">
      <c r="A3827" s="113"/>
      <c r="B3827" s="119"/>
      <c r="C3827" s="119"/>
      <c r="D3827" s="185" t="e">
        <f>IF(ISBLANK(RTATimings[[#This Row],[Vehicle No.]]), VLOOKUP(RTATimings[[#This Row],[Rotation Group]], Table9[#All], 4, FALSE), VLOOKUP(RTATimings[[#This Row],[Vehicle No.]], VehLicense,2,FALSE))</f>
        <v>#N/A</v>
      </c>
      <c r="E3827" s="126"/>
      <c r="F3827" s="185" t="e">
        <f>VLOOKUP(RTATimings[[#This Row],[Route Code]], TrueRouteCodes[], 2, FALSE)</f>
        <v>#N/A</v>
      </c>
      <c r="H3827" s="194" t="str">
        <f>REPLACE(SUBSTITUTE(SUBSTITUTE(SUBSTITUTE(SUBSTITUTE(SUBSTITUTE(TRIM(RTATimings[[#This Row],[Dep Txt]]), ": ",":"), "a.m", "AM",1), "p.m", "PM"),"  AM"," AM"),"  PM", " PM"), 9,100,"")</f>
        <v/>
      </c>
      <c r="I3827" s="195" t="e">
        <f>TIMEVALUE(RTATimings[[#This Row],[Dep Tm Txt]])</f>
        <v>#VALUE!</v>
      </c>
      <c r="N38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28" spans="1:14" x14ac:dyDescent="0.35">
      <c r="A3828" s="113"/>
      <c r="B3828" s="119"/>
      <c r="C3828" s="119"/>
      <c r="D3828" s="185" t="e">
        <f>IF(ISBLANK(RTATimings[[#This Row],[Vehicle No.]]), VLOOKUP(RTATimings[[#This Row],[Rotation Group]], Table9[#All], 4, FALSE), VLOOKUP(RTATimings[[#This Row],[Vehicle No.]], VehLicense,2,FALSE))</f>
        <v>#N/A</v>
      </c>
      <c r="E3828" s="126"/>
      <c r="F3828" s="185" t="e">
        <f>VLOOKUP(RTATimings[[#This Row],[Route Code]], TrueRouteCodes[], 2, FALSE)</f>
        <v>#N/A</v>
      </c>
      <c r="H3828" s="194" t="str">
        <f>REPLACE(SUBSTITUTE(SUBSTITUTE(SUBSTITUTE(SUBSTITUTE(SUBSTITUTE(TRIM(RTATimings[[#This Row],[Dep Txt]]), ": ",":"), "a.m", "AM",1), "p.m", "PM"),"  AM"," AM"),"  PM", " PM"), 9,100,"")</f>
        <v/>
      </c>
      <c r="I3828" s="195" t="e">
        <f>TIMEVALUE(RTATimings[[#This Row],[Dep Tm Txt]])</f>
        <v>#VALUE!</v>
      </c>
      <c r="N38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29" spans="1:14" x14ac:dyDescent="0.35">
      <c r="A3829" s="113"/>
      <c r="B3829" s="119"/>
      <c r="C3829" s="119"/>
      <c r="D3829" s="185" t="e">
        <f>IF(ISBLANK(RTATimings[[#This Row],[Vehicle No.]]), VLOOKUP(RTATimings[[#This Row],[Rotation Group]], Table9[#All], 4, FALSE), VLOOKUP(RTATimings[[#This Row],[Vehicle No.]], VehLicense,2,FALSE))</f>
        <v>#N/A</v>
      </c>
      <c r="E3829" s="126"/>
      <c r="F3829" s="185" t="e">
        <f>VLOOKUP(RTATimings[[#This Row],[Route Code]], TrueRouteCodes[], 2, FALSE)</f>
        <v>#N/A</v>
      </c>
      <c r="H3829" s="194" t="str">
        <f>REPLACE(SUBSTITUTE(SUBSTITUTE(SUBSTITUTE(SUBSTITUTE(SUBSTITUTE(TRIM(RTATimings[[#This Row],[Dep Txt]]), ": ",":"), "a.m", "AM",1), "p.m", "PM"),"  AM"," AM"),"  PM", " PM"), 9,100,"")</f>
        <v/>
      </c>
      <c r="I3829" s="195" t="e">
        <f>TIMEVALUE(RTATimings[[#This Row],[Dep Tm Txt]])</f>
        <v>#VALUE!</v>
      </c>
      <c r="N38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30" spans="1:14" x14ac:dyDescent="0.35">
      <c r="A3830" s="113"/>
      <c r="B3830" s="119"/>
      <c r="C3830" s="119"/>
      <c r="D3830" s="185" t="e">
        <f>IF(ISBLANK(RTATimings[[#This Row],[Vehicle No.]]), VLOOKUP(RTATimings[[#This Row],[Rotation Group]], Table9[#All], 4, FALSE), VLOOKUP(RTATimings[[#This Row],[Vehicle No.]], VehLicense,2,FALSE))</f>
        <v>#N/A</v>
      </c>
      <c r="E3830" s="126"/>
      <c r="F3830" s="185" t="e">
        <f>VLOOKUP(RTATimings[[#This Row],[Route Code]], TrueRouteCodes[], 2, FALSE)</f>
        <v>#N/A</v>
      </c>
      <c r="H3830" s="194" t="str">
        <f>REPLACE(SUBSTITUTE(SUBSTITUTE(SUBSTITUTE(SUBSTITUTE(SUBSTITUTE(TRIM(RTATimings[[#This Row],[Dep Txt]]), ": ",":"), "a.m", "AM",1), "p.m", "PM"),"  AM"," AM"),"  PM", " PM"), 9,100,"")</f>
        <v/>
      </c>
      <c r="I3830" s="195" t="e">
        <f>TIMEVALUE(RTATimings[[#This Row],[Dep Tm Txt]])</f>
        <v>#VALUE!</v>
      </c>
      <c r="N38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31" spans="1:14" x14ac:dyDescent="0.35">
      <c r="A3831" s="113"/>
      <c r="B3831" s="119"/>
      <c r="C3831" s="119"/>
      <c r="D3831" s="185" t="e">
        <f>IF(ISBLANK(RTATimings[[#This Row],[Vehicle No.]]), VLOOKUP(RTATimings[[#This Row],[Rotation Group]], Table9[#All], 4, FALSE), VLOOKUP(RTATimings[[#This Row],[Vehicle No.]], VehLicense,2,FALSE))</f>
        <v>#N/A</v>
      </c>
      <c r="E3831" s="126"/>
      <c r="F3831" s="185" t="e">
        <f>VLOOKUP(RTATimings[[#This Row],[Route Code]], TrueRouteCodes[], 2, FALSE)</f>
        <v>#N/A</v>
      </c>
      <c r="H3831" s="194" t="str">
        <f>REPLACE(SUBSTITUTE(SUBSTITUTE(SUBSTITUTE(SUBSTITUTE(SUBSTITUTE(TRIM(RTATimings[[#This Row],[Dep Txt]]), ": ",":"), "a.m", "AM",1), "p.m", "PM"),"  AM"," AM"),"  PM", " PM"), 9,100,"")</f>
        <v/>
      </c>
      <c r="I3831" s="195" t="e">
        <f>TIMEVALUE(RTATimings[[#This Row],[Dep Tm Txt]])</f>
        <v>#VALUE!</v>
      </c>
      <c r="N38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32" spans="1:14" x14ac:dyDescent="0.35">
      <c r="A3832" s="113"/>
      <c r="B3832" s="119"/>
      <c r="C3832" s="119"/>
      <c r="D3832" s="185" t="e">
        <f>IF(ISBLANK(RTATimings[[#This Row],[Vehicle No.]]), VLOOKUP(RTATimings[[#This Row],[Rotation Group]], Table9[#All], 4, FALSE), VLOOKUP(RTATimings[[#This Row],[Vehicle No.]], VehLicense,2,FALSE))</f>
        <v>#N/A</v>
      </c>
      <c r="E3832" s="126"/>
      <c r="F3832" s="185" t="e">
        <f>VLOOKUP(RTATimings[[#This Row],[Route Code]], TrueRouteCodes[], 2, FALSE)</f>
        <v>#N/A</v>
      </c>
      <c r="H3832" s="194" t="str">
        <f>REPLACE(SUBSTITUTE(SUBSTITUTE(SUBSTITUTE(SUBSTITUTE(SUBSTITUTE(TRIM(RTATimings[[#This Row],[Dep Txt]]), ": ",":"), "a.m", "AM",1), "p.m", "PM"),"  AM"," AM"),"  PM", " PM"), 9,100,"")</f>
        <v/>
      </c>
      <c r="I3832" s="195" t="e">
        <f>TIMEVALUE(RTATimings[[#This Row],[Dep Tm Txt]])</f>
        <v>#VALUE!</v>
      </c>
      <c r="N38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33" spans="1:14" x14ac:dyDescent="0.35">
      <c r="A3833" s="113"/>
      <c r="B3833" s="119"/>
      <c r="C3833" s="119"/>
      <c r="D3833" s="185" t="e">
        <f>IF(ISBLANK(RTATimings[[#This Row],[Vehicle No.]]), VLOOKUP(RTATimings[[#This Row],[Rotation Group]], Table9[#All], 4, FALSE), VLOOKUP(RTATimings[[#This Row],[Vehicle No.]], VehLicense,2,FALSE))</f>
        <v>#N/A</v>
      </c>
      <c r="E3833" s="126"/>
      <c r="F3833" s="185" t="e">
        <f>VLOOKUP(RTATimings[[#This Row],[Route Code]], TrueRouteCodes[], 2, FALSE)</f>
        <v>#N/A</v>
      </c>
      <c r="H3833" s="194" t="str">
        <f>REPLACE(SUBSTITUTE(SUBSTITUTE(SUBSTITUTE(SUBSTITUTE(SUBSTITUTE(TRIM(RTATimings[[#This Row],[Dep Txt]]), ": ",":"), "a.m", "AM",1), "p.m", "PM"),"  AM"," AM"),"  PM", " PM"), 9,100,"")</f>
        <v/>
      </c>
      <c r="I3833" s="195" t="e">
        <f>TIMEVALUE(RTATimings[[#This Row],[Dep Tm Txt]])</f>
        <v>#VALUE!</v>
      </c>
      <c r="N38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34" spans="1:14" x14ac:dyDescent="0.35">
      <c r="A3834" s="113"/>
      <c r="B3834" s="119"/>
      <c r="C3834" s="119"/>
      <c r="D3834" s="185" t="e">
        <f>IF(ISBLANK(RTATimings[[#This Row],[Vehicle No.]]), VLOOKUP(RTATimings[[#This Row],[Rotation Group]], Table9[#All], 4, FALSE), VLOOKUP(RTATimings[[#This Row],[Vehicle No.]], VehLicense,2,FALSE))</f>
        <v>#N/A</v>
      </c>
      <c r="E3834" s="126"/>
      <c r="F3834" s="185" t="e">
        <f>VLOOKUP(RTATimings[[#This Row],[Route Code]], TrueRouteCodes[], 2, FALSE)</f>
        <v>#N/A</v>
      </c>
      <c r="H3834" s="194" t="str">
        <f>REPLACE(SUBSTITUTE(SUBSTITUTE(SUBSTITUTE(SUBSTITUTE(SUBSTITUTE(TRIM(RTATimings[[#This Row],[Dep Txt]]), ": ",":"), "a.m", "AM",1), "p.m", "PM"),"  AM"," AM"),"  PM", " PM"), 9,100,"")</f>
        <v/>
      </c>
      <c r="I3834" s="195" t="e">
        <f>TIMEVALUE(RTATimings[[#This Row],[Dep Tm Txt]])</f>
        <v>#VALUE!</v>
      </c>
      <c r="N38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35" spans="1:14" x14ac:dyDescent="0.35">
      <c r="A3835" s="113"/>
      <c r="B3835" s="119"/>
      <c r="C3835" s="119"/>
      <c r="D3835" s="185" t="e">
        <f>IF(ISBLANK(RTATimings[[#This Row],[Vehicle No.]]), VLOOKUP(RTATimings[[#This Row],[Rotation Group]], Table9[#All], 4, FALSE), VLOOKUP(RTATimings[[#This Row],[Vehicle No.]], VehLicense,2,FALSE))</f>
        <v>#N/A</v>
      </c>
      <c r="E3835" s="126"/>
      <c r="F3835" s="185" t="e">
        <f>VLOOKUP(RTATimings[[#This Row],[Route Code]], TrueRouteCodes[], 2, FALSE)</f>
        <v>#N/A</v>
      </c>
      <c r="H3835" s="194" t="str">
        <f>REPLACE(SUBSTITUTE(SUBSTITUTE(SUBSTITUTE(SUBSTITUTE(SUBSTITUTE(TRIM(RTATimings[[#This Row],[Dep Txt]]), ": ",":"), "a.m", "AM",1), "p.m", "PM"),"  AM"," AM"),"  PM", " PM"), 9,100,"")</f>
        <v/>
      </c>
      <c r="I3835" s="195" t="e">
        <f>TIMEVALUE(RTATimings[[#This Row],[Dep Tm Txt]])</f>
        <v>#VALUE!</v>
      </c>
      <c r="N38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36" spans="1:14" x14ac:dyDescent="0.35">
      <c r="A3836" s="113"/>
      <c r="B3836" s="119"/>
      <c r="C3836" s="119"/>
      <c r="D3836" s="185" t="e">
        <f>IF(ISBLANK(RTATimings[[#This Row],[Vehicle No.]]), VLOOKUP(RTATimings[[#This Row],[Rotation Group]], Table9[#All], 4, FALSE), VLOOKUP(RTATimings[[#This Row],[Vehicle No.]], VehLicense,2,FALSE))</f>
        <v>#N/A</v>
      </c>
      <c r="E3836" s="126"/>
      <c r="F3836" s="185" t="e">
        <f>VLOOKUP(RTATimings[[#This Row],[Route Code]], TrueRouteCodes[], 2, FALSE)</f>
        <v>#N/A</v>
      </c>
      <c r="H3836" s="194" t="str">
        <f>REPLACE(SUBSTITUTE(SUBSTITUTE(SUBSTITUTE(SUBSTITUTE(SUBSTITUTE(TRIM(RTATimings[[#This Row],[Dep Txt]]), ": ",":"), "a.m", "AM",1), "p.m", "PM"),"  AM"," AM"),"  PM", " PM"), 9,100,"")</f>
        <v/>
      </c>
      <c r="I3836" s="195" t="e">
        <f>TIMEVALUE(RTATimings[[#This Row],[Dep Tm Txt]])</f>
        <v>#VALUE!</v>
      </c>
      <c r="N38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37" spans="1:14" x14ac:dyDescent="0.35">
      <c r="A3837" s="113"/>
      <c r="B3837" s="119"/>
      <c r="C3837" s="119"/>
      <c r="D3837" s="185" t="e">
        <f>IF(ISBLANK(RTATimings[[#This Row],[Vehicle No.]]), VLOOKUP(RTATimings[[#This Row],[Rotation Group]], Table9[#All], 4, FALSE), VLOOKUP(RTATimings[[#This Row],[Vehicle No.]], VehLicense,2,FALSE))</f>
        <v>#N/A</v>
      </c>
      <c r="E3837" s="126"/>
      <c r="F3837" s="185" t="e">
        <f>VLOOKUP(RTATimings[[#This Row],[Route Code]], TrueRouteCodes[], 2, FALSE)</f>
        <v>#N/A</v>
      </c>
      <c r="H3837" s="194" t="str">
        <f>REPLACE(SUBSTITUTE(SUBSTITUTE(SUBSTITUTE(SUBSTITUTE(SUBSTITUTE(TRIM(RTATimings[[#This Row],[Dep Txt]]), ": ",":"), "a.m", "AM",1), "p.m", "PM"),"  AM"," AM"),"  PM", " PM"), 9,100,"")</f>
        <v/>
      </c>
      <c r="I3837" s="195" t="e">
        <f>TIMEVALUE(RTATimings[[#This Row],[Dep Tm Txt]])</f>
        <v>#VALUE!</v>
      </c>
      <c r="N38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38" spans="1:14" x14ac:dyDescent="0.35">
      <c r="A3838" s="113"/>
      <c r="B3838" s="119"/>
      <c r="C3838" s="119"/>
      <c r="D3838" s="185" t="e">
        <f>IF(ISBLANK(RTATimings[[#This Row],[Vehicle No.]]), VLOOKUP(RTATimings[[#This Row],[Rotation Group]], Table9[#All], 4, FALSE), VLOOKUP(RTATimings[[#This Row],[Vehicle No.]], VehLicense,2,FALSE))</f>
        <v>#N/A</v>
      </c>
      <c r="E3838" s="126"/>
      <c r="F3838" s="185" t="e">
        <f>VLOOKUP(RTATimings[[#This Row],[Route Code]], TrueRouteCodes[], 2, FALSE)</f>
        <v>#N/A</v>
      </c>
      <c r="H3838" s="194" t="str">
        <f>REPLACE(SUBSTITUTE(SUBSTITUTE(SUBSTITUTE(SUBSTITUTE(SUBSTITUTE(TRIM(RTATimings[[#This Row],[Dep Txt]]), ": ",":"), "a.m", "AM",1), "p.m", "PM"),"  AM"," AM"),"  PM", " PM"), 9,100,"")</f>
        <v/>
      </c>
      <c r="I3838" s="195" t="e">
        <f>TIMEVALUE(RTATimings[[#This Row],[Dep Tm Txt]])</f>
        <v>#VALUE!</v>
      </c>
      <c r="N38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39" spans="1:14" x14ac:dyDescent="0.35">
      <c r="A3839" s="113"/>
      <c r="B3839" s="119"/>
      <c r="C3839" s="119"/>
      <c r="D3839" s="185" t="e">
        <f>IF(ISBLANK(RTATimings[[#This Row],[Vehicle No.]]), VLOOKUP(RTATimings[[#This Row],[Rotation Group]], Table9[#All], 4, FALSE), VLOOKUP(RTATimings[[#This Row],[Vehicle No.]], VehLicense,2,FALSE))</f>
        <v>#N/A</v>
      </c>
      <c r="E3839" s="126"/>
      <c r="F3839" s="185" t="e">
        <f>VLOOKUP(RTATimings[[#This Row],[Route Code]], TrueRouteCodes[], 2, FALSE)</f>
        <v>#N/A</v>
      </c>
      <c r="H3839" s="194" t="str">
        <f>REPLACE(SUBSTITUTE(SUBSTITUTE(SUBSTITUTE(SUBSTITUTE(SUBSTITUTE(TRIM(RTATimings[[#This Row],[Dep Txt]]), ": ",":"), "a.m", "AM",1), "p.m", "PM"),"  AM"," AM"),"  PM", " PM"), 9,100,"")</f>
        <v/>
      </c>
      <c r="I3839" s="195" t="e">
        <f>TIMEVALUE(RTATimings[[#This Row],[Dep Tm Txt]])</f>
        <v>#VALUE!</v>
      </c>
      <c r="N38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40" spans="1:14" x14ac:dyDescent="0.35">
      <c r="A3840" s="113"/>
      <c r="B3840" s="119"/>
      <c r="C3840" s="119"/>
      <c r="D3840" s="185" t="e">
        <f>IF(ISBLANK(RTATimings[[#This Row],[Vehicle No.]]), VLOOKUP(RTATimings[[#This Row],[Rotation Group]], Table9[#All], 4, FALSE), VLOOKUP(RTATimings[[#This Row],[Vehicle No.]], VehLicense,2,FALSE))</f>
        <v>#N/A</v>
      </c>
      <c r="E3840" s="126"/>
      <c r="F3840" s="185" t="e">
        <f>VLOOKUP(RTATimings[[#This Row],[Route Code]], TrueRouteCodes[], 2, FALSE)</f>
        <v>#N/A</v>
      </c>
      <c r="H3840" s="194" t="str">
        <f>REPLACE(SUBSTITUTE(SUBSTITUTE(SUBSTITUTE(SUBSTITUTE(SUBSTITUTE(TRIM(RTATimings[[#This Row],[Dep Txt]]), ": ",":"), "a.m", "AM",1), "p.m", "PM"),"  AM"," AM"),"  PM", " PM"), 9,100,"")</f>
        <v/>
      </c>
      <c r="I3840" s="195" t="e">
        <f>TIMEVALUE(RTATimings[[#This Row],[Dep Tm Txt]])</f>
        <v>#VALUE!</v>
      </c>
      <c r="N38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41" spans="1:14" x14ac:dyDescent="0.35">
      <c r="A3841" s="113"/>
      <c r="B3841" s="119"/>
      <c r="C3841" s="119"/>
      <c r="D3841" s="185" t="e">
        <f>IF(ISBLANK(RTATimings[[#This Row],[Vehicle No.]]), VLOOKUP(RTATimings[[#This Row],[Rotation Group]], Table9[#All], 4, FALSE), VLOOKUP(RTATimings[[#This Row],[Vehicle No.]], VehLicense,2,FALSE))</f>
        <v>#N/A</v>
      </c>
      <c r="E3841" s="126"/>
      <c r="F3841" s="185" t="e">
        <f>VLOOKUP(RTATimings[[#This Row],[Route Code]], TrueRouteCodes[], 2, FALSE)</f>
        <v>#N/A</v>
      </c>
      <c r="H3841" s="194" t="str">
        <f>REPLACE(SUBSTITUTE(SUBSTITUTE(SUBSTITUTE(SUBSTITUTE(SUBSTITUTE(TRIM(RTATimings[[#This Row],[Dep Txt]]), ": ",":"), "a.m", "AM",1), "p.m", "PM"),"  AM"," AM"),"  PM", " PM"), 9,100,"")</f>
        <v/>
      </c>
      <c r="I3841" s="195" t="e">
        <f>TIMEVALUE(RTATimings[[#This Row],[Dep Tm Txt]])</f>
        <v>#VALUE!</v>
      </c>
      <c r="N38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42" spans="1:14" x14ac:dyDescent="0.35">
      <c r="A3842" s="113"/>
      <c r="B3842" s="119"/>
      <c r="C3842" s="119"/>
      <c r="D3842" s="185" t="e">
        <f>IF(ISBLANK(RTATimings[[#This Row],[Vehicle No.]]), VLOOKUP(RTATimings[[#This Row],[Rotation Group]], Table9[#All], 4, FALSE), VLOOKUP(RTATimings[[#This Row],[Vehicle No.]], VehLicense,2,FALSE))</f>
        <v>#N/A</v>
      </c>
      <c r="E3842" s="126"/>
      <c r="F3842" s="185" t="e">
        <f>VLOOKUP(RTATimings[[#This Row],[Route Code]], TrueRouteCodes[], 2, FALSE)</f>
        <v>#N/A</v>
      </c>
      <c r="H3842" s="194" t="str">
        <f>REPLACE(SUBSTITUTE(SUBSTITUTE(SUBSTITUTE(SUBSTITUTE(SUBSTITUTE(TRIM(RTATimings[[#This Row],[Dep Txt]]), ": ",":"), "a.m", "AM",1), "p.m", "PM"),"  AM"," AM"),"  PM", " PM"), 9,100,"")</f>
        <v/>
      </c>
      <c r="I3842" s="195" t="e">
        <f>TIMEVALUE(RTATimings[[#This Row],[Dep Tm Txt]])</f>
        <v>#VALUE!</v>
      </c>
      <c r="N38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43" spans="1:14" x14ac:dyDescent="0.35">
      <c r="A3843" s="113"/>
      <c r="B3843" s="119"/>
      <c r="C3843" s="119"/>
      <c r="D3843" s="185" t="e">
        <f>IF(ISBLANK(RTATimings[[#This Row],[Vehicle No.]]), VLOOKUP(RTATimings[[#This Row],[Rotation Group]], Table9[#All], 4, FALSE), VLOOKUP(RTATimings[[#This Row],[Vehicle No.]], VehLicense,2,FALSE))</f>
        <v>#N/A</v>
      </c>
      <c r="E3843" s="126"/>
      <c r="F3843" s="185" t="e">
        <f>VLOOKUP(RTATimings[[#This Row],[Route Code]], TrueRouteCodes[], 2, FALSE)</f>
        <v>#N/A</v>
      </c>
      <c r="H3843" s="194" t="str">
        <f>REPLACE(SUBSTITUTE(SUBSTITUTE(SUBSTITUTE(SUBSTITUTE(SUBSTITUTE(TRIM(RTATimings[[#This Row],[Dep Txt]]), ": ",":"), "a.m", "AM",1), "p.m", "PM"),"  AM"," AM"),"  PM", " PM"), 9,100,"")</f>
        <v/>
      </c>
      <c r="I3843" s="195" t="e">
        <f>TIMEVALUE(RTATimings[[#This Row],[Dep Tm Txt]])</f>
        <v>#VALUE!</v>
      </c>
      <c r="N38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44" spans="1:14" x14ac:dyDescent="0.35">
      <c r="A3844" s="113"/>
      <c r="B3844" s="119"/>
      <c r="C3844" s="119"/>
      <c r="D3844" s="185" t="e">
        <f>IF(ISBLANK(RTATimings[[#This Row],[Vehicle No.]]), VLOOKUP(RTATimings[[#This Row],[Rotation Group]], Table9[#All], 4, FALSE), VLOOKUP(RTATimings[[#This Row],[Vehicle No.]], VehLicense,2,FALSE))</f>
        <v>#N/A</v>
      </c>
      <c r="E3844" s="126"/>
      <c r="F3844" s="185" t="e">
        <f>VLOOKUP(RTATimings[[#This Row],[Route Code]], TrueRouteCodes[], 2, FALSE)</f>
        <v>#N/A</v>
      </c>
      <c r="H3844" s="194" t="str">
        <f>REPLACE(SUBSTITUTE(SUBSTITUTE(SUBSTITUTE(SUBSTITUTE(SUBSTITUTE(TRIM(RTATimings[[#This Row],[Dep Txt]]), ": ",":"), "a.m", "AM",1), "p.m", "PM"),"  AM"," AM"),"  PM", " PM"), 9,100,"")</f>
        <v/>
      </c>
      <c r="I3844" s="195" t="e">
        <f>TIMEVALUE(RTATimings[[#This Row],[Dep Tm Txt]])</f>
        <v>#VALUE!</v>
      </c>
      <c r="N38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45" spans="1:14" x14ac:dyDescent="0.35">
      <c r="A3845" s="113"/>
      <c r="B3845" s="119"/>
      <c r="C3845" s="119"/>
      <c r="D3845" s="185" t="e">
        <f>IF(ISBLANK(RTATimings[[#This Row],[Vehicle No.]]), VLOOKUP(RTATimings[[#This Row],[Rotation Group]], Table9[#All], 4, FALSE), VLOOKUP(RTATimings[[#This Row],[Vehicle No.]], VehLicense,2,FALSE))</f>
        <v>#N/A</v>
      </c>
      <c r="E3845" s="126"/>
      <c r="F3845" s="185" t="e">
        <f>VLOOKUP(RTATimings[[#This Row],[Route Code]], TrueRouteCodes[], 2, FALSE)</f>
        <v>#N/A</v>
      </c>
      <c r="H3845" s="194" t="str">
        <f>REPLACE(SUBSTITUTE(SUBSTITUTE(SUBSTITUTE(SUBSTITUTE(SUBSTITUTE(TRIM(RTATimings[[#This Row],[Dep Txt]]), ": ",":"), "a.m", "AM",1), "p.m", "PM"),"  AM"," AM"),"  PM", " PM"), 9,100,"")</f>
        <v/>
      </c>
      <c r="I3845" s="195" t="e">
        <f>TIMEVALUE(RTATimings[[#This Row],[Dep Tm Txt]])</f>
        <v>#VALUE!</v>
      </c>
      <c r="N38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46" spans="1:14" x14ac:dyDescent="0.35">
      <c r="A3846" s="113"/>
      <c r="B3846" s="119"/>
      <c r="C3846" s="119"/>
      <c r="D3846" s="185" t="e">
        <f>IF(ISBLANK(RTATimings[[#This Row],[Vehicle No.]]), VLOOKUP(RTATimings[[#This Row],[Rotation Group]], Table9[#All], 4, FALSE), VLOOKUP(RTATimings[[#This Row],[Vehicle No.]], VehLicense,2,FALSE))</f>
        <v>#N/A</v>
      </c>
      <c r="E3846" s="126"/>
      <c r="F3846" s="185" t="e">
        <f>VLOOKUP(RTATimings[[#This Row],[Route Code]], TrueRouteCodes[], 2, FALSE)</f>
        <v>#N/A</v>
      </c>
      <c r="H3846" s="194" t="str">
        <f>REPLACE(SUBSTITUTE(SUBSTITUTE(SUBSTITUTE(SUBSTITUTE(SUBSTITUTE(TRIM(RTATimings[[#This Row],[Dep Txt]]), ": ",":"), "a.m", "AM",1), "p.m", "PM"),"  AM"," AM"),"  PM", " PM"), 9,100,"")</f>
        <v/>
      </c>
      <c r="I3846" s="195" t="e">
        <f>TIMEVALUE(RTATimings[[#This Row],[Dep Tm Txt]])</f>
        <v>#VALUE!</v>
      </c>
      <c r="N38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47" spans="1:14" x14ac:dyDescent="0.35">
      <c r="A3847" s="113"/>
      <c r="B3847" s="119"/>
      <c r="C3847" s="119"/>
      <c r="D3847" s="185" t="e">
        <f>IF(ISBLANK(RTATimings[[#This Row],[Vehicle No.]]), VLOOKUP(RTATimings[[#This Row],[Rotation Group]], Table9[#All], 4, FALSE), VLOOKUP(RTATimings[[#This Row],[Vehicle No.]], VehLicense,2,FALSE))</f>
        <v>#N/A</v>
      </c>
      <c r="E3847" s="126"/>
      <c r="F3847" s="185" t="e">
        <f>VLOOKUP(RTATimings[[#This Row],[Route Code]], TrueRouteCodes[], 2, FALSE)</f>
        <v>#N/A</v>
      </c>
      <c r="H3847" s="194" t="str">
        <f>REPLACE(SUBSTITUTE(SUBSTITUTE(SUBSTITUTE(SUBSTITUTE(SUBSTITUTE(TRIM(RTATimings[[#This Row],[Dep Txt]]), ": ",":"), "a.m", "AM",1), "p.m", "PM"),"  AM"," AM"),"  PM", " PM"), 9,100,"")</f>
        <v/>
      </c>
      <c r="I3847" s="195" t="e">
        <f>TIMEVALUE(RTATimings[[#This Row],[Dep Tm Txt]])</f>
        <v>#VALUE!</v>
      </c>
      <c r="N38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48" spans="1:14" x14ac:dyDescent="0.35">
      <c r="A3848" s="113"/>
      <c r="B3848" s="119"/>
      <c r="C3848" s="119"/>
      <c r="D3848" s="185" t="e">
        <f>IF(ISBLANK(RTATimings[[#This Row],[Vehicle No.]]), VLOOKUP(RTATimings[[#This Row],[Rotation Group]], Table9[#All], 4, FALSE), VLOOKUP(RTATimings[[#This Row],[Vehicle No.]], VehLicense,2,FALSE))</f>
        <v>#N/A</v>
      </c>
      <c r="E3848" s="126"/>
      <c r="F3848" s="185" t="e">
        <f>VLOOKUP(RTATimings[[#This Row],[Route Code]], TrueRouteCodes[], 2, FALSE)</f>
        <v>#N/A</v>
      </c>
      <c r="H3848" s="194" t="str">
        <f>REPLACE(SUBSTITUTE(SUBSTITUTE(SUBSTITUTE(SUBSTITUTE(SUBSTITUTE(TRIM(RTATimings[[#This Row],[Dep Txt]]), ": ",":"), "a.m", "AM",1), "p.m", "PM"),"  AM"," AM"),"  PM", " PM"), 9,100,"")</f>
        <v/>
      </c>
      <c r="I3848" s="195" t="e">
        <f>TIMEVALUE(RTATimings[[#This Row],[Dep Tm Txt]])</f>
        <v>#VALUE!</v>
      </c>
      <c r="N38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49" spans="1:14" x14ac:dyDescent="0.35">
      <c r="A3849" s="113"/>
      <c r="B3849" s="119"/>
      <c r="C3849" s="119"/>
      <c r="D3849" s="185" t="e">
        <f>IF(ISBLANK(RTATimings[[#This Row],[Vehicle No.]]), VLOOKUP(RTATimings[[#This Row],[Rotation Group]], Table9[#All], 4, FALSE), VLOOKUP(RTATimings[[#This Row],[Vehicle No.]], VehLicense,2,FALSE))</f>
        <v>#N/A</v>
      </c>
      <c r="E3849" s="126"/>
      <c r="F3849" s="185" t="e">
        <f>VLOOKUP(RTATimings[[#This Row],[Route Code]], TrueRouteCodes[], 2, FALSE)</f>
        <v>#N/A</v>
      </c>
      <c r="H3849" s="194" t="str">
        <f>REPLACE(SUBSTITUTE(SUBSTITUTE(SUBSTITUTE(SUBSTITUTE(SUBSTITUTE(TRIM(RTATimings[[#This Row],[Dep Txt]]), ": ",":"), "a.m", "AM",1), "p.m", "PM"),"  AM"," AM"),"  PM", " PM"), 9,100,"")</f>
        <v/>
      </c>
      <c r="I3849" s="195" t="e">
        <f>TIMEVALUE(RTATimings[[#This Row],[Dep Tm Txt]])</f>
        <v>#VALUE!</v>
      </c>
      <c r="N38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50" spans="1:14" x14ac:dyDescent="0.35">
      <c r="A3850" s="113"/>
      <c r="B3850" s="119"/>
      <c r="C3850" s="119"/>
      <c r="D3850" s="185" t="e">
        <f>IF(ISBLANK(RTATimings[[#This Row],[Vehicle No.]]), VLOOKUP(RTATimings[[#This Row],[Rotation Group]], Table9[#All], 4, FALSE), VLOOKUP(RTATimings[[#This Row],[Vehicle No.]], VehLicense,2,FALSE))</f>
        <v>#N/A</v>
      </c>
      <c r="E3850" s="126"/>
      <c r="F3850" s="185" t="e">
        <f>VLOOKUP(RTATimings[[#This Row],[Route Code]], TrueRouteCodes[], 2, FALSE)</f>
        <v>#N/A</v>
      </c>
      <c r="H3850" s="194" t="str">
        <f>REPLACE(SUBSTITUTE(SUBSTITUTE(SUBSTITUTE(SUBSTITUTE(SUBSTITUTE(TRIM(RTATimings[[#This Row],[Dep Txt]]), ": ",":"), "a.m", "AM",1), "p.m", "PM"),"  AM"," AM"),"  PM", " PM"), 9,100,"")</f>
        <v/>
      </c>
      <c r="I3850" s="195" t="e">
        <f>TIMEVALUE(RTATimings[[#This Row],[Dep Tm Txt]])</f>
        <v>#VALUE!</v>
      </c>
      <c r="N38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51" spans="1:14" x14ac:dyDescent="0.35">
      <c r="A3851" s="113"/>
      <c r="B3851" s="119"/>
      <c r="C3851" s="119"/>
      <c r="D3851" s="185" t="e">
        <f>IF(ISBLANK(RTATimings[[#This Row],[Vehicle No.]]), VLOOKUP(RTATimings[[#This Row],[Rotation Group]], Table9[#All], 4, FALSE), VLOOKUP(RTATimings[[#This Row],[Vehicle No.]], VehLicense,2,FALSE))</f>
        <v>#N/A</v>
      </c>
      <c r="E3851" s="126"/>
      <c r="F3851" s="185" t="e">
        <f>VLOOKUP(RTATimings[[#This Row],[Route Code]], TrueRouteCodes[], 2, FALSE)</f>
        <v>#N/A</v>
      </c>
      <c r="H3851" s="194" t="str">
        <f>REPLACE(SUBSTITUTE(SUBSTITUTE(SUBSTITUTE(SUBSTITUTE(SUBSTITUTE(TRIM(RTATimings[[#This Row],[Dep Txt]]), ": ",":"), "a.m", "AM",1), "p.m", "PM"),"  AM"," AM"),"  PM", " PM"), 9,100,"")</f>
        <v/>
      </c>
      <c r="I3851" s="195" t="e">
        <f>TIMEVALUE(RTATimings[[#This Row],[Dep Tm Txt]])</f>
        <v>#VALUE!</v>
      </c>
      <c r="N38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52" spans="1:14" x14ac:dyDescent="0.35">
      <c r="A3852" s="113"/>
      <c r="B3852" s="119"/>
      <c r="C3852" s="119"/>
      <c r="D3852" s="185" t="e">
        <f>IF(ISBLANK(RTATimings[[#This Row],[Vehicle No.]]), VLOOKUP(RTATimings[[#This Row],[Rotation Group]], Table9[#All], 4, FALSE), VLOOKUP(RTATimings[[#This Row],[Vehicle No.]], VehLicense,2,FALSE))</f>
        <v>#N/A</v>
      </c>
      <c r="E3852" s="126"/>
      <c r="F3852" s="185" t="e">
        <f>VLOOKUP(RTATimings[[#This Row],[Route Code]], TrueRouteCodes[], 2, FALSE)</f>
        <v>#N/A</v>
      </c>
      <c r="H3852" s="194" t="str">
        <f>REPLACE(SUBSTITUTE(SUBSTITUTE(SUBSTITUTE(SUBSTITUTE(SUBSTITUTE(TRIM(RTATimings[[#This Row],[Dep Txt]]), ": ",":"), "a.m", "AM",1), "p.m", "PM"),"  AM"," AM"),"  PM", " PM"), 9,100,"")</f>
        <v/>
      </c>
      <c r="I3852" s="195" t="e">
        <f>TIMEVALUE(RTATimings[[#This Row],[Dep Tm Txt]])</f>
        <v>#VALUE!</v>
      </c>
      <c r="N38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53" spans="1:14" x14ac:dyDescent="0.35">
      <c r="A3853" s="113"/>
      <c r="B3853" s="119"/>
      <c r="C3853" s="119"/>
      <c r="D3853" s="185" t="e">
        <f>IF(ISBLANK(RTATimings[[#This Row],[Vehicle No.]]), VLOOKUP(RTATimings[[#This Row],[Rotation Group]], Table9[#All], 4, FALSE), VLOOKUP(RTATimings[[#This Row],[Vehicle No.]], VehLicense,2,FALSE))</f>
        <v>#N/A</v>
      </c>
      <c r="E3853" s="126"/>
      <c r="F3853" s="185" t="e">
        <f>VLOOKUP(RTATimings[[#This Row],[Route Code]], TrueRouteCodes[], 2, FALSE)</f>
        <v>#N/A</v>
      </c>
      <c r="H3853" s="194" t="str">
        <f>REPLACE(SUBSTITUTE(SUBSTITUTE(SUBSTITUTE(SUBSTITUTE(SUBSTITUTE(TRIM(RTATimings[[#This Row],[Dep Txt]]), ": ",":"), "a.m", "AM",1), "p.m", "PM"),"  AM"," AM"),"  PM", " PM"), 9,100,"")</f>
        <v/>
      </c>
      <c r="I3853" s="195" t="e">
        <f>TIMEVALUE(RTATimings[[#This Row],[Dep Tm Txt]])</f>
        <v>#VALUE!</v>
      </c>
      <c r="N38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54" spans="1:14" x14ac:dyDescent="0.35">
      <c r="A3854" s="113"/>
      <c r="B3854" s="119"/>
      <c r="C3854" s="119"/>
      <c r="D3854" s="185" t="e">
        <f>IF(ISBLANK(RTATimings[[#This Row],[Vehicle No.]]), VLOOKUP(RTATimings[[#This Row],[Rotation Group]], Table9[#All], 4, FALSE), VLOOKUP(RTATimings[[#This Row],[Vehicle No.]], VehLicense,2,FALSE))</f>
        <v>#N/A</v>
      </c>
      <c r="E3854" s="126"/>
      <c r="F3854" s="185" t="e">
        <f>VLOOKUP(RTATimings[[#This Row],[Route Code]], TrueRouteCodes[], 2, FALSE)</f>
        <v>#N/A</v>
      </c>
      <c r="H3854" s="194" t="str">
        <f>REPLACE(SUBSTITUTE(SUBSTITUTE(SUBSTITUTE(SUBSTITUTE(SUBSTITUTE(TRIM(RTATimings[[#This Row],[Dep Txt]]), ": ",":"), "a.m", "AM",1), "p.m", "PM"),"  AM"," AM"),"  PM", " PM"), 9,100,"")</f>
        <v/>
      </c>
      <c r="I3854" s="195" t="e">
        <f>TIMEVALUE(RTATimings[[#This Row],[Dep Tm Txt]])</f>
        <v>#VALUE!</v>
      </c>
      <c r="N38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55" spans="1:14" x14ac:dyDescent="0.35">
      <c r="A3855" s="113"/>
      <c r="B3855" s="119"/>
      <c r="C3855" s="119"/>
      <c r="D3855" s="185" t="e">
        <f>IF(ISBLANK(RTATimings[[#This Row],[Vehicle No.]]), VLOOKUP(RTATimings[[#This Row],[Rotation Group]], Table9[#All], 4, FALSE), VLOOKUP(RTATimings[[#This Row],[Vehicle No.]], VehLicense,2,FALSE))</f>
        <v>#N/A</v>
      </c>
      <c r="E3855" s="126"/>
      <c r="F3855" s="185" t="e">
        <f>VLOOKUP(RTATimings[[#This Row],[Route Code]], TrueRouteCodes[], 2, FALSE)</f>
        <v>#N/A</v>
      </c>
      <c r="H3855" s="194" t="str">
        <f>REPLACE(SUBSTITUTE(SUBSTITUTE(SUBSTITUTE(SUBSTITUTE(SUBSTITUTE(TRIM(RTATimings[[#This Row],[Dep Txt]]), ": ",":"), "a.m", "AM",1), "p.m", "PM"),"  AM"," AM"),"  PM", " PM"), 9,100,"")</f>
        <v/>
      </c>
      <c r="I3855" s="195" t="e">
        <f>TIMEVALUE(RTATimings[[#This Row],[Dep Tm Txt]])</f>
        <v>#VALUE!</v>
      </c>
      <c r="N38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56" spans="1:14" x14ac:dyDescent="0.35">
      <c r="A3856" s="113"/>
      <c r="B3856" s="119"/>
      <c r="C3856" s="119"/>
      <c r="D3856" s="185" t="e">
        <f>IF(ISBLANK(RTATimings[[#This Row],[Vehicle No.]]), VLOOKUP(RTATimings[[#This Row],[Rotation Group]], Table9[#All], 4, FALSE), VLOOKUP(RTATimings[[#This Row],[Vehicle No.]], VehLicense,2,FALSE))</f>
        <v>#N/A</v>
      </c>
      <c r="E3856" s="126"/>
      <c r="F3856" s="185" t="e">
        <f>VLOOKUP(RTATimings[[#This Row],[Route Code]], TrueRouteCodes[], 2, FALSE)</f>
        <v>#N/A</v>
      </c>
      <c r="H3856" s="194" t="str">
        <f>REPLACE(SUBSTITUTE(SUBSTITUTE(SUBSTITUTE(SUBSTITUTE(SUBSTITUTE(TRIM(RTATimings[[#This Row],[Dep Txt]]), ": ",":"), "a.m", "AM",1), "p.m", "PM"),"  AM"," AM"),"  PM", " PM"), 9,100,"")</f>
        <v/>
      </c>
      <c r="I3856" s="195" t="e">
        <f>TIMEVALUE(RTATimings[[#This Row],[Dep Tm Txt]])</f>
        <v>#VALUE!</v>
      </c>
      <c r="N38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57" spans="1:14" x14ac:dyDescent="0.35">
      <c r="A3857" s="113"/>
      <c r="B3857" s="119"/>
      <c r="C3857" s="119"/>
      <c r="D3857" s="185" t="e">
        <f>IF(ISBLANK(RTATimings[[#This Row],[Vehicle No.]]), VLOOKUP(RTATimings[[#This Row],[Rotation Group]], Table9[#All], 4, FALSE), VLOOKUP(RTATimings[[#This Row],[Vehicle No.]], VehLicense,2,FALSE))</f>
        <v>#N/A</v>
      </c>
      <c r="E3857" s="126"/>
      <c r="F3857" s="185" t="e">
        <f>VLOOKUP(RTATimings[[#This Row],[Route Code]], TrueRouteCodes[], 2, FALSE)</f>
        <v>#N/A</v>
      </c>
      <c r="H3857" s="194" t="str">
        <f>REPLACE(SUBSTITUTE(SUBSTITUTE(SUBSTITUTE(SUBSTITUTE(SUBSTITUTE(TRIM(RTATimings[[#This Row],[Dep Txt]]), ": ",":"), "a.m", "AM",1), "p.m", "PM"),"  AM"," AM"),"  PM", " PM"), 9,100,"")</f>
        <v/>
      </c>
      <c r="I3857" s="195" t="e">
        <f>TIMEVALUE(RTATimings[[#This Row],[Dep Tm Txt]])</f>
        <v>#VALUE!</v>
      </c>
      <c r="N38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58" spans="1:14" x14ac:dyDescent="0.35">
      <c r="A3858" s="113"/>
      <c r="B3858" s="119"/>
      <c r="C3858" s="119"/>
      <c r="D3858" s="185" t="e">
        <f>IF(ISBLANK(RTATimings[[#This Row],[Vehicle No.]]), VLOOKUP(RTATimings[[#This Row],[Rotation Group]], Table9[#All], 4, FALSE), VLOOKUP(RTATimings[[#This Row],[Vehicle No.]], VehLicense,2,FALSE))</f>
        <v>#N/A</v>
      </c>
      <c r="E3858" s="126"/>
      <c r="F3858" s="185" t="e">
        <f>VLOOKUP(RTATimings[[#This Row],[Route Code]], TrueRouteCodes[], 2, FALSE)</f>
        <v>#N/A</v>
      </c>
      <c r="H3858" s="194" t="str">
        <f>REPLACE(SUBSTITUTE(SUBSTITUTE(SUBSTITUTE(SUBSTITUTE(SUBSTITUTE(TRIM(RTATimings[[#This Row],[Dep Txt]]), ": ",":"), "a.m", "AM",1), "p.m", "PM"),"  AM"," AM"),"  PM", " PM"), 9,100,"")</f>
        <v/>
      </c>
      <c r="I3858" s="195" t="e">
        <f>TIMEVALUE(RTATimings[[#This Row],[Dep Tm Txt]])</f>
        <v>#VALUE!</v>
      </c>
      <c r="N38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59" spans="1:14" x14ac:dyDescent="0.35">
      <c r="A3859" s="113"/>
      <c r="B3859" s="119"/>
      <c r="C3859" s="119"/>
      <c r="D3859" s="185" t="e">
        <f>IF(ISBLANK(RTATimings[[#This Row],[Vehicle No.]]), VLOOKUP(RTATimings[[#This Row],[Rotation Group]], Table9[#All], 4, FALSE), VLOOKUP(RTATimings[[#This Row],[Vehicle No.]], VehLicense,2,FALSE))</f>
        <v>#N/A</v>
      </c>
      <c r="E3859" s="126"/>
      <c r="F3859" s="185" t="e">
        <f>VLOOKUP(RTATimings[[#This Row],[Route Code]], TrueRouteCodes[], 2, FALSE)</f>
        <v>#N/A</v>
      </c>
      <c r="H3859" s="194" t="str">
        <f>REPLACE(SUBSTITUTE(SUBSTITUTE(SUBSTITUTE(SUBSTITUTE(SUBSTITUTE(TRIM(RTATimings[[#This Row],[Dep Txt]]), ": ",":"), "a.m", "AM",1), "p.m", "PM"),"  AM"," AM"),"  PM", " PM"), 9,100,"")</f>
        <v/>
      </c>
      <c r="I3859" s="195" t="e">
        <f>TIMEVALUE(RTATimings[[#This Row],[Dep Tm Txt]])</f>
        <v>#VALUE!</v>
      </c>
      <c r="N38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60" spans="1:14" x14ac:dyDescent="0.35">
      <c r="A3860" s="113"/>
      <c r="B3860" s="119"/>
      <c r="C3860" s="119"/>
      <c r="D3860" s="185" t="e">
        <f>IF(ISBLANK(RTATimings[[#This Row],[Vehicle No.]]), VLOOKUP(RTATimings[[#This Row],[Rotation Group]], Table9[#All], 4, FALSE), VLOOKUP(RTATimings[[#This Row],[Vehicle No.]], VehLicense,2,FALSE))</f>
        <v>#N/A</v>
      </c>
      <c r="E3860" s="126"/>
      <c r="F3860" s="185" t="e">
        <f>VLOOKUP(RTATimings[[#This Row],[Route Code]], TrueRouteCodes[], 2, FALSE)</f>
        <v>#N/A</v>
      </c>
      <c r="H3860" s="194" t="str">
        <f>REPLACE(SUBSTITUTE(SUBSTITUTE(SUBSTITUTE(SUBSTITUTE(SUBSTITUTE(TRIM(RTATimings[[#This Row],[Dep Txt]]), ": ",":"), "a.m", "AM",1), "p.m", "PM"),"  AM"," AM"),"  PM", " PM"), 9,100,"")</f>
        <v/>
      </c>
      <c r="I3860" s="195" t="e">
        <f>TIMEVALUE(RTATimings[[#This Row],[Dep Tm Txt]])</f>
        <v>#VALUE!</v>
      </c>
      <c r="N38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61" spans="1:14" x14ac:dyDescent="0.35">
      <c r="A3861" s="113"/>
      <c r="B3861" s="119"/>
      <c r="C3861" s="119"/>
      <c r="D3861" s="185" t="e">
        <f>IF(ISBLANK(RTATimings[[#This Row],[Vehicle No.]]), VLOOKUP(RTATimings[[#This Row],[Rotation Group]], Table9[#All], 4, FALSE), VLOOKUP(RTATimings[[#This Row],[Vehicle No.]], VehLicense,2,FALSE))</f>
        <v>#N/A</v>
      </c>
      <c r="E3861" s="126"/>
      <c r="F3861" s="185" t="e">
        <f>VLOOKUP(RTATimings[[#This Row],[Route Code]], TrueRouteCodes[], 2, FALSE)</f>
        <v>#N/A</v>
      </c>
      <c r="H3861" s="194" t="str">
        <f>REPLACE(SUBSTITUTE(SUBSTITUTE(SUBSTITUTE(SUBSTITUTE(SUBSTITUTE(TRIM(RTATimings[[#This Row],[Dep Txt]]), ": ",":"), "a.m", "AM",1), "p.m", "PM"),"  AM"," AM"),"  PM", " PM"), 9,100,"")</f>
        <v/>
      </c>
      <c r="I3861" s="195" t="e">
        <f>TIMEVALUE(RTATimings[[#This Row],[Dep Tm Txt]])</f>
        <v>#VALUE!</v>
      </c>
      <c r="N38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62" spans="1:14" x14ac:dyDescent="0.35">
      <c r="A3862" s="113"/>
      <c r="B3862" s="119"/>
      <c r="C3862" s="119"/>
      <c r="D3862" s="185" t="e">
        <f>IF(ISBLANK(RTATimings[[#This Row],[Vehicle No.]]), VLOOKUP(RTATimings[[#This Row],[Rotation Group]], Table9[#All], 4, FALSE), VLOOKUP(RTATimings[[#This Row],[Vehicle No.]], VehLicense,2,FALSE))</f>
        <v>#N/A</v>
      </c>
      <c r="E3862" s="126"/>
      <c r="F3862" s="185" t="e">
        <f>VLOOKUP(RTATimings[[#This Row],[Route Code]], TrueRouteCodes[], 2, FALSE)</f>
        <v>#N/A</v>
      </c>
      <c r="H3862" s="194" t="str">
        <f>REPLACE(SUBSTITUTE(SUBSTITUTE(SUBSTITUTE(SUBSTITUTE(SUBSTITUTE(TRIM(RTATimings[[#This Row],[Dep Txt]]), ": ",":"), "a.m", "AM",1), "p.m", "PM"),"  AM"," AM"),"  PM", " PM"), 9,100,"")</f>
        <v/>
      </c>
      <c r="I3862" s="195" t="e">
        <f>TIMEVALUE(RTATimings[[#This Row],[Dep Tm Txt]])</f>
        <v>#VALUE!</v>
      </c>
      <c r="N38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63" spans="1:14" x14ac:dyDescent="0.35">
      <c r="A3863" s="113"/>
      <c r="B3863" s="119"/>
      <c r="C3863" s="119"/>
      <c r="D3863" s="185" t="e">
        <f>IF(ISBLANK(RTATimings[[#This Row],[Vehicle No.]]), VLOOKUP(RTATimings[[#This Row],[Rotation Group]], Table9[#All], 4, FALSE), VLOOKUP(RTATimings[[#This Row],[Vehicle No.]], VehLicense,2,FALSE))</f>
        <v>#N/A</v>
      </c>
      <c r="E3863" s="126"/>
      <c r="F3863" s="185" t="e">
        <f>VLOOKUP(RTATimings[[#This Row],[Route Code]], TrueRouteCodes[], 2, FALSE)</f>
        <v>#N/A</v>
      </c>
      <c r="H3863" s="194" t="str">
        <f>REPLACE(SUBSTITUTE(SUBSTITUTE(SUBSTITUTE(SUBSTITUTE(SUBSTITUTE(TRIM(RTATimings[[#This Row],[Dep Txt]]), ": ",":"), "a.m", "AM",1), "p.m", "PM"),"  AM"," AM"),"  PM", " PM"), 9,100,"")</f>
        <v/>
      </c>
      <c r="I3863" s="195" t="e">
        <f>TIMEVALUE(RTATimings[[#This Row],[Dep Tm Txt]])</f>
        <v>#VALUE!</v>
      </c>
      <c r="N38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64" spans="1:14" x14ac:dyDescent="0.35">
      <c r="A3864" s="113"/>
      <c r="B3864" s="119"/>
      <c r="C3864" s="119"/>
      <c r="D3864" s="185" t="e">
        <f>IF(ISBLANK(RTATimings[[#This Row],[Vehicle No.]]), VLOOKUP(RTATimings[[#This Row],[Rotation Group]], Table9[#All], 4, FALSE), VLOOKUP(RTATimings[[#This Row],[Vehicle No.]], VehLicense,2,FALSE))</f>
        <v>#N/A</v>
      </c>
      <c r="E3864" s="126"/>
      <c r="F3864" s="185" t="e">
        <f>VLOOKUP(RTATimings[[#This Row],[Route Code]], TrueRouteCodes[], 2, FALSE)</f>
        <v>#N/A</v>
      </c>
      <c r="H3864" s="194" t="str">
        <f>REPLACE(SUBSTITUTE(SUBSTITUTE(SUBSTITUTE(SUBSTITUTE(SUBSTITUTE(TRIM(RTATimings[[#This Row],[Dep Txt]]), ": ",":"), "a.m", "AM",1), "p.m", "PM"),"  AM"," AM"),"  PM", " PM"), 9,100,"")</f>
        <v/>
      </c>
      <c r="I3864" s="195" t="e">
        <f>TIMEVALUE(RTATimings[[#This Row],[Dep Tm Txt]])</f>
        <v>#VALUE!</v>
      </c>
      <c r="N38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65" spans="1:14" x14ac:dyDescent="0.35">
      <c r="A3865" s="113"/>
      <c r="B3865" s="119"/>
      <c r="C3865" s="119"/>
      <c r="D3865" s="185" t="e">
        <f>IF(ISBLANK(RTATimings[[#This Row],[Vehicle No.]]), VLOOKUP(RTATimings[[#This Row],[Rotation Group]], Table9[#All], 4, FALSE), VLOOKUP(RTATimings[[#This Row],[Vehicle No.]], VehLicense,2,FALSE))</f>
        <v>#N/A</v>
      </c>
      <c r="E3865" s="126"/>
      <c r="F3865" s="185" t="e">
        <f>VLOOKUP(RTATimings[[#This Row],[Route Code]], TrueRouteCodes[], 2, FALSE)</f>
        <v>#N/A</v>
      </c>
      <c r="H3865" s="194" t="str">
        <f>REPLACE(SUBSTITUTE(SUBSTITUTE(SUBSTITUTE(SUBSTITUTE(SUBSTITUTE(TRIM(RTATimings[[#This Row],[Dep Txt]]), ": ",":"), "a.m", "AM",1), "p.m", "PM"),"  AM"," AM"),"  PM", " PM"), 9,100,"")</f>
        <v/>
      </c>
      <c r="I3865" s="195" t="e">
        <f>TIMEVALUE(RTATimings[[#This Row],[Dep Tm Txt]])</f>
        <v>#VALUE!</v>
      </c>
      <c r="N38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66" spans="1:14" x14ac:dyDescent="0.35">
      <c r="A3866" s="113"/>
      <c r="B3866" s="119"/>
      <c r="C3866" s="119"/>
      <c r="D3866" s="185" t="e">
        <f>IF(ISBLANK(RTATimings[[#This Row],[Vehicle No.]]), VLOOKUP(RTATimings[[#This Row],[Rotation Group]], Table9[#All], 4, FALSE), VLOOKUP(RTATimings[[#This Row],[Vehicle No.]], VehLicense,2,FALSE))</f>
        <v>#N/A</v>
      </c>
      <c r="E3866" s="126"/>
      <c r="F3866" s="185" t="e">
        <f>VLOOKUP(RTATimings[[#This Row],[Route Code]], TrueRouteCodes[], 2, FALSE)</f>
        <v>#N/A</v>
      </c>
      <c r="H3866" s="194" t="str">
        <f>REPLACE(SUBSTITUTE(SUBSTITUTE(SUBSTITUTE(SUBSTITUTE(SUBSTITUTE(TRIM(RTATimings[[#This Row],[Dep Txt]]), ": ",":"), "a.m", "AM",1), "p.m", "PM"),"  AM"," AM"),"  PM", " PM"), 9,100,"")</f>
        <v/>
      </c>
      <c r="I3866" s="195" t="e">
        <f>TIMEVALUE(RTATimings[[#This Row],[Dep Tm Txt]])</f>
        <v>#VALUE!</v>
      </c>
      <c r="N38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67" spans="1:14" x14ac:dyDescent="0.35">
      <c r="A3867" s="113"/>
      <c r="B3867" s="119"/>
      <c r="C3867" s="119"/>
      <c r="D3867" s="185" t="e">
        <f>IF(ISBLANK(RTATimings[[#This Row],[Vehicle No.]]), VLOOKUP(RTATimings[[#This Row],[Rotation Group]], Table9[#All], 4, FALSE), VLOOKUP(RTATimings[[#This Row],[Vehicle No.]], VehLicense,2,FALSE))</f>
        <v>#N/A</v>
      </c>
      <c r="E3867" s="126"/>
      <c r="F3867" s="185" t="e">
        <f>VLOOKUP(RTATimings[[#This Row],[Route Code]], TrueRouteCodes[], 2, FALSE)</f>
        <v>#N/A</v>
      </c>
      <c r="H3867" s="194" t="str">
        <f>REPLACE(SUBSTITUTE(SUBSTITUTE(SUBSTITUTE(SUBSTITUTE(SUBSTITUTE(TRIM(RTATimings[[#This Row],[Dep Txt]]), ": ",":"), "a.m", "AM",1), "p.m", "PM"),"  AM"," AM"),"  PM", " PM"), 9,100,"")</f>
        <v/>
      </c>
      <c r="I3867" s="195" t="e">
        <f>TIMEVALUE(RTATimings[[#This Row],[Dep Tm Txt]])</f>
        <v>#VALUE!</v>
      </c>
      <c r="N38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68" spans="1:14" x14ac:dyDescent="0.35">
      <c r="A3868" s="113"/>
      <c r="B3868" s="119"/>
      <c r="C3868" s="119"/>
      <c r="D3868" s="185" t="e">
        <f>IF(ISBLANK(RTATimings[[#This Row],[Vehicle No.]]), VLOOKUP(RTATimings[[#This Row],[Rotation Group]], Table9[#All], 4, FALSE), VLOOKUP(RTATimings[[#This Row],[Vehicle No.]], VehLicense,2,FALSE))</f>
        <v>#N/A</v>
      </c>
      <c r="E3868" s="126"/>
      <c r="F3868" s="185" t="e">
        <f>VLOOKUP(RTATimings[[#This Row],[Route Code]], TrueRouteCodes[], 2, FALSE)</f>
        <v>#N/A</v>
      </c>
      <c r="H3868" s="194" t="str">
        <f>REPLACE(SUBSTITUTE(SUBSTITUTE(SUBSTITUTE(SUBSTITUTE(SUBSTITUTE(TRIM(RTATimings[[#This Row],[Dep Txt]]), ": ",":"), "a.m", "AM",1), "p.m", "PM"),"  AM"," AM"),"  PM", " PM"), 9,100,"")</f>
        <v/>
      </c>
      <c r="I3868" s="195" t="e">
        <f>TIMEVALUE(RTATimings[[#This Row],[Dep Tm Txt]])</f>
        <v>#VALUE!</v>
      </c>
      <c r="N38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69" spans="1:14" x14ac:dyDescent="0.35">
      <c r="A3869" s="113"/>
      <c r="B3869" s="119"/>
      <c r="C3869" s="119"/>
      <c r="D3869" s="185" t="e">
        <f>IF(ISBLANK(RTATimings[[#This Row],[Vehicle No.]]), VLOOKUP(RTATimings[[#This Row],[Rotation Group]], Table9[#All], 4, FALSE), VLOOKUP(RTATimings[[#This Row],[Vehicle No.]], VehLicense,2,FALSE))</f>
        <v>#N/A</v>
      </c>
      <c r="E3869" s="126"/>
      <c r="F3869" s="185" t="e">
        <f>VLOOKUP(RTATimings[[#This Row],[Route Code]], TrueRouteCodes[], 2, FALSE)</f>
        <v>#N/A</v>
      </c>
      <c r="H3869" s="194" t="str">
        <f>REPLACE(SUBSTITUTE(SUBSTITUTE(SUBSTITUTE(SUBSTITUTE(SUBSTITUTE(TRIM(RTATimings[[#This Row],[Dep Txt]]), ": ",":"), "a.m", "AM",1), "p.m", "PM"),"  AM"," AM"),"  PM", " PM"), 9,100,"")</f>
        <v/>
      </c>
      <c r="I3869" s="195" t="e">
        <f>TIMEVALUE(RTATimings[[#This Row],[Dep Tm Txt]])</f>
        <v>#VALUE!</v>
      </c>
      <c r="N38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70" spans="1:14" x14ac:dyDescent="0.35">
      <c r="A3870" s="113"/>
      <c r="B3870" s="119"/>
      <c r="C3870" s="119"/>
      <c r="D3870" s="185" t="e">
        <f>IF(ISBLANK(RTATimings[[#This Row],[Vehicle No.]]), VLOOKUP(RTATimings[[#This Row],[Rotation Group]], Table9[#All], 4, FALSE), VLOOKUP(RTATimings[[#This Row],[Vehicle No.]], VehLicense,2,FALSE))</f>
        <v>#N/A</v>
      </c>
      <c r="E3870" s="126"/>
      <c r="F3870" s="185" t="e">
        <f>VLOOKUP(RTATimings[[#This Row],[Route Code]], TrueRouteCodes[], 2, FALSE)</f>
        <v>#N/A</v>
      </c>
      <c r="H3870" s="194" t="str">
        <f>REPLACE(SUBSTITUTE(SUBSTITUTE(SUBSTITUTE(SUBSTITUTE(SUBSTITUTE(TRIM(RTATimings[[#This Row],[Dep Txt]]), ": ",":"), "a.m", "AM",1), "p.m", "PM"),"  AM"," AM"),"  PM", " PM"), 9,100,"")</f>
        <v/>
      </c>
      <c r="I3870" s="195" t="e">
        <f>TIMEVALUE(RTATimings[[#This Row],[Dep Tm Txt]])</f>
        <v>#VALUE!</v>
      </c>
      <c r="N38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71" spans="1:14" x14ac:dyDescent="0.35">
      <c r="A3871" s="113"/>
      <c r="B3871" s="119"/>
      <c r="C3871" s="119"/>
      <c r="D3871" s="185" t="e">
        <f>IF(ISBLANK(RTATimings[[#This Row],[Vehicle No.]]), VLOOKUP(RTATimings[[#This Row],[Rotation Group]], Table9[#All], 4, FALSE), VLOOKUP(RTATimings[[#This Row],[Vehicle No.]], VehLicense,2,FALSE))</f>
        <v>#N/A</v>
      </c>
      <c r="E3871" s="126"/>
      <c r="F3871" s="185" t="e">
        <f>VLOOKUP(RTATimings[[#This Row],[Route Code]], TrueRouteCodes[], 2, FALSE)</f>
        <v>#N/A</v>
      </c>
      <c r="H3871" s="194" t="str">
        <f>REPLACE(SUBSTITUTE(SUBSTITUTE(SUBSTITUTE(SUBSTITUTE(SUBSTITUTE(TRIM(RTATimings[[#This Row],[Dep Txt]]), ": ",":"), "a.m", "AM",1), "p.m", "PM"),"  AM"," AM"),"  PM", " PM"), 9,100,"")</f>
        <v/>
      </c>
      <c r="I3871" s="195" t="e">
        <f>TIMEVALUE(RTATimings[[#This Row],[Dep Tm Txt]])</f>
        <v>#VALUE!</v>
      </c>
      <c r="N38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72" spans="1:14" x14ac:dyDescent="0.35">
      <c r="A3872" s="113"/>
      <c r="B3872" s="119"/>
      <c r="C3872" s="119"/>
      <c r="D3872" s="185" t="e">
        <f>IF(ISBLANK(RTATimings[[#This Row],[Vehicle No.]]), VLOOKUP(RTATimings[[#This Row],[Rotation Group]], Table9[#All], 4, FALSE), VLOOKUP(RTATimings[[#This Row],[Vehicle No.]], VehLicense,2,FALSE))</f>
        <v>#N/A</v>
      </c>
      <c r="E3872" s="126"/>
      <c r="F3872" s="185" t="e">
        <f>VLOOKUP(RTATimings[[#This Row],[Route Code]], TrueRouteCodes[], 2, FALSE)</f>
        <v>#N/A</v>
      </c>
      <c r="H3872" s="194" t="str">
        <f>REPLACE(SUBSTITUTE(SUBSTITUTE(SUBSTITUTE(SUBSTITUTE(SUBSTITUTE(TRIM(RTATimings[[#This Row],[Dep Txt]]), ": ",":"), "a.m", "AM",1), "p.m", "PM"),"  AM"," AM"),"  PM", " PM"), 9,100,"")</f>
        <v/>
      </c>
      <c r="I3872" s="195" t="e">
        <f>TIMEVALUE(RTATimings[[#This Row],[Dep Tm Txt]])</f>
        <v>#VALUE!</v>
      </c>
      <c r="N38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73" spans="1:14" x14ac:dyDescent="0.35">
      <c r="A3873" s="113"/>
      <c r="B3873" s="119"/>
      <c r="C3873" s="119"/>
      <c r="D3873" s="185" t="e">
        <f>IF(ISBLANK(RTATimings[[#This Row],[Vehicle No.]]), VLOOKUP(RTATimings[[#This Row],[Rotation Group]], Table9[#All], 4, FALSE), VLOOKUP(RTATimings[[#This Row],[Vehicle No.]], VehLicense,2,FALSE))</f>
        <v>#N/A</v>
      </c>
      <c r="E3873" s="126"/>
      <c r="F3873" s="185" t="e">
        <f>VLOOKUP(RTATimings[[#This Row],[Route Code]], TrueRouteCodes[], 2, FALSE)</f>
        <v>#N/A</v>
      </c>
      <c r="H3873" s="194" t="str">
        <f>REPLACE(SUBSTITUTE(SUBSTITUTE(SUBSTITUTE(SUBSTITUTE(SUBSTITUTE(TRIM(RTATimings[[#This Row],[Dep Txt]]), ": ",":"), "a.m", "AM",1), "p.m", "PM"),"  AM"," AM"),"  PM", " PM"), 9,100,"")</f>
        <v/>
      </c>
      <c r="I3873" s="195" t="e">
        <f>TIMEVALUE(RTATimings[[#This Row],[Dep Tm Txt]])</f>
        <v>#VALUE!</v>
      </c>
      <c r="N38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74" spans="1:14" x14ac:dyDescent="0.35">
      <c r="A3874" s="113"/>
      <c r="B3874" s="119"/>
      <c r="C3874" s="119"/>
      <c r="D3874" s="185" t="e">
        <f>IF(ISBLANK(RTATimings[[#This Row],[Vehicle No.]]), VLOOKUP(RTATimings[[#This Row],[Rotation Group]], Table9[#All], 4, FALSE), VLOOKUP(RTATimings[[#This Row],[Vehicle No.]], VehLicense,2,FALSE))</f>
        <v>#N/A</v>
      </c>
      <c r="E3874" s="126"/>
      <c r="F3874" s="185" t="e">
        <f>VLOOKUP(RTATimings[[#This Row],[Route Code]], TrueRouteCodes[], 2, FALSE)</f>
        <v>#N/A</v>
      </c>
      <c r="H3874" s="194" t="str">
        <f>REPLACE(SUBSTITUTE(SUBSTITUTE(SUBSTITUTE(SUBSTITUTE(SUBSTITUTE(TRIM(RTATimings[[#This Row],[Dep Txt]]), ": ",":"), "a.m", "AM",1), "p.m", "PM"),"  AM"," AM"),"  PM", " PM"), 9,100,"")</f>
        <v/>
      </c>
      <c r="I3874" s="195" t="e">
        <f>TIMEVALUE(RTATimings[[#This Row],[Dep Tm Txt]])</f>
        <v>#VALUE!</v>
      </c>
      <c r="N38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75" spans="1:14" x14ac:dyDescent="0.35">
      <c r="A3875" s="113"/>
      <c r="B3875" s="119"/>
      <c r="C3875" s="119"/>
      <c r="D3875" s="185" t="e">
        <f>IF(ISBLANK(RTATimings[[#This Row],[Vehicle No.]]), VLOOKUP(RTATimings[[#This Row],[Rotation Group]], Table9[#All], 4, FALSE), VLOOKUP(RTATimings[[#This Row],[Vehicle No.]], VehLicense,2,FALSE))</f>
        <v>#N/A</v>
      </c>
      <c r="E3875" s="126"/>
      <c r="F3875" s="185" t="e">
        <f>VLOOKUP(RTATimings[[#This Row],[Route Code]], TrueRouteCodes[], 2, FALSE)</f>
        <v>#N/A</v>
      </c>
      <c r="H3875" s="194" t="str">
        <f>REPLACE(SUBSTITUTE(SUBSTITUTE(SUBSTITUTE(SUBSTITUTE(SUBSTITUTE(TRIM(RTATimings[[#This Row],[Dep Txt]]), ": ",":"), "a.m", "AM",1), "p.m", "PM"),"  AM"," AM"),"  PM", " PM"), 9,100,"")</f>
        <v/>
      </c>
      <c r="I3875" s="195" t="e">
        <f>TIMEVALUE(RTATimings[[#This Row],[Dep Tm Txt]])</f>
        <v>#VALUE!</v>
      </c>
      <c r="N38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76" spans="1:14" x14ac:dyDescent="0.35">
      <c r="A3876" s="113"/>
      <c r="B3876" s="119"/>
      <c r="C3876" s="119"/>
      <c r="D3876" s="185" t="e">
        <f>IF(ISBLANK(RTATimings[[#This Row],[Vehicle No.]]), VLOOKUP(RTATimings[[#This Row],[Rotation Group]], Table9[#All], 4, FALSE), VLOOKUP(RTATimings[[#This Row],[Vehicle No.]], VehLicense,2,FALSE))</f>
        <v>#N/A</v>
      </c>
      <c r="E3876" s="126"/>
      <c r="F3876" s="185" t="e">
        <f>VLOOKUP(RTATimings[[#This Row],[Route Code]], TrueRouteCodes[], 2, FALSE)</f>
        <v>#N/A</v>
      </c>
      <c r="H3876" s="194" t="str">
        <f>REPLACE(SUBSTITUTE(SUBSTITUTE(SUBSTITUTE(SUBSTITUTE(SUBSTITUTE(TRIM(RTATimings[[#This Row],[Dep Txt]]), ": ",":"), "a.m", "AM",1), "p.m", "PM"),"  AM"," AM"),"  PM", " PM"), 9,100,"")</f>
        <v/>
      </c>
      <c r="I3876" s="195" t="e">
        <f>TIMEVALUE(RTATimings[[#This Row],[Dep Tm Txt]])</f>
        <v>#VALUE!</v>
      </c>
      <c r="N38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77" spans="1:14" x14ac:dyDescent="0.35">
      <c r="A3877" s="113"/>
      <c r="B3877" s="119"/>
      <c r="C3877" s="119"/>
      <c r="D3877" s="185" t="e">
        <f>IF(ISBLANK(RTATimings[[#This Row],[Vehicle No.]]), VLOOKUP(RTATimings[[#This Row],[Rotation Group]], Table9[#All], 4, FALSE), VLOOKUP(RTATimings[[#This Row],[Vehicle No.]], VehLicense,2,FALSE))</f>
        <v>#N/A</v>
      </c>
      <c r="E3877" s="126"/>
      <c r="F3877" s="185" t="e">
        <f>VLOOKUP(RTATimings[[#This Row],[Route Code]], TrueRouteCodes[], 2, FALSE)</f>
        <v>#N/A</v>
      </c>
      <c r="H3877" s="194" t="str">
        <f>REPLACE(SUBSTITUTE(SUBSTITUTE(SUBSTITUTE(SUBSTITUTE(SUBSTITUTE(TRIM(RTATimings[[#This Row],[Dep Txt]]), ": ",":"), "a.m", "AM",1), "p.m", "PM"),"  AM"," AM"),"  PM", " PM"), 9,100,"")</f>
        <v/>
      </c>
      <c r="I3877" s="195" t="e">
        <f>TIMEVALUE(RTATimings[[#This Row],[Dep Tm Txt]])</f>
        <v>#VALUE!</v>
      </c>
      <c r="N38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78" spans="1:14" x14ac:dyDescent="0.35">
      <c r="A3878" s="113"/>
      <c r="B3878" s="119"/>
      <c r="C3878" s="119"/>
      <c r="D3878" s="185" t="e">
        <f>IF(ISBLANK(RTATimings[[#This Row],[Vehicle No.]]), VLOOKUP(RTATimings[[#This Row],[Rotation Group]], Table9[#All], 4, FALSE), VLOOKUP(RTATimings[[#This Row],[Vehicle No.]], VehLicense,2,FALSE))</f>
        <v>#N/A</v>
      </c>
      <c r="E3878" s="126"/>
      <c r="F3878" s="185" t="e">
        <f>VLOOKUP(RTATimings[[#This Row],[Route Code]], TrueRouteCodes[], 2, FALSE)</f>
        <v>#N/A</v>
      </c>
      <c r="H3878" s="194" t="str">
        <f>REPLACE(SUBSTITUTE(SUBSTITUTE(SUBSTITUTE(SUBSTITUTE(SUBSTITUTE(TRIM(RTATimings[[#This Row],[Dep Txt]]), ": ",":"), "a.m", "AM",1), "p.m", "PM"),"  AM"," AM"),"  PM", " PM"), 9,100,"")</f>
        <v/>
      </c>
      <c r="I3878" s="195" t="e">
        <f>TIMEVALUE(RTATimings[[#This Row],[Dep Tm Txt]])</f>
        <v>#VALUE!</v>
      </c>
      <c r="N38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79" spans="1:14" x14ac:dyDescent="0.35">
      <c r="A3879" s="113"/>
      <c r="B3879" s="119"/>
      <c r="C3879" s="119"/>
      <c r="D3879" s="185" t="e">
        <f>IF(ISBLANK(RTATimings[[#This Row],[Vehicle No.]]), VLOOKUP(RTATimings[[#This Row],[Rotation Group]], Table9[#All], 4, FALSE), VLOOKUP(RTATimings[[#This Row],[Vehicle No.]], VehLicense,2,FALSE))</f>
        <v>#N/A</v>
      </c>
      <c r="E3879" s="126"/>
      <c r="F3879" s="185" t="e">
        <f>VLOOKUP(RTATimings[[#This Row],[Route Code]], TrueRouteCodes[], 2, FALSE)</f>
        <v>#N/A</v>
      </c>
      <c r="H3879" s="194" t="str">
        <f>REPLACE(SUBSTITUTE(SUBSTITUTE(SUBSTITUTE(SUBSTITUTE(SUBSTITUTE(TRIM(RTATimings[[#This Row],[Dep Txt]]), ": ",":"), "a.m", "AM",1), "p.m", "PM"),"  AM"," AM"),"  PM", " PM"), 9,100,"")</f>
        <v/>
      </c>
      <c r="I3879" s="195" t="e">
        <f>TIMEVALUE(RTATimings[[#This Row],[Dep Tm Txt]])</f>
        <v>#VALUE!</v>
      </c>
      <c r="N38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80" spans="1:14" x14ac:dyDescent="0.35">
      <c r="A3880" s="113"/>
      <c r="B3880" s="119"/>
      <c r="C3880" s="119"/>
      <c r="D3880" s="185" t="e">
        <f>IF(ISBLANK(RTATimings[[#This Row],[Vehicle No.]]), VLOOKUP(RTATimings[[#This Row],[Rotation Group]], Table9[#All], 4, FALSE), VLOOKUP(RTATimings[[#This Row],[Vehicle No.]], VehLicense,2,FALSE))</f>
        <v>#N/A</v>
      </c>
      <c r="E3880" s="126"/>
      <c r="F3880" s="185" t="e">
        <f>VLOOKUP(RTATimings[[#This Row],[Route Code]], TrueRouteCodes[], 2, FALSE)</f>
        <v>#N/A</v>
      </c>
      <c r="H3880" s="194" t="str">
        <f>REPLACE(SUBSTITUTE(SUBSTITUTE(SUBSTITUTE(SUBSTITUTE(SUBSTITUTE(TRIM(RTATimings[[#This Row],[Dep Txt]]), ": ",":"), "a.m", "AM",1), "p.m", "PM"),"  AM"," AM"),"  PM", " PM"), 9,100,"")</f>
        <v/>
      </c>
      <c r="I3880" s="195" t="e">
        <f>TIMEVALUE(RTATimings[[#This Row],[Dep Tm Txt]])</f>
        <v>#VALUE!</v>
      </c>
      <c r="N38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81" spans="1:14" x14ac:dyDescent="0.35">
      <c r="A3881" s="113"/>
      <c r="B3881" s="119"/>
      <c r="C3881" s="119"/>
      <c r="D3881" s="185" t="e">
        <f>IF(ISBLANK(RTATimings[[#This Row],[Vehicle No.]]), VLOOKUP(RTATimings[[#This Row],[Rotation Group]], Table9[#All], 4, FALSE), VLOOKUP(RTATimings[[#This Row],[Vehicle No.]], VehLicense,2,FALSE))</f>
        <v>#N/A</v>
      </c>
      <c r="E3881" s="126"/>
      <c r="F3881" s="185" t="e">
        <f>VLOOKUP(RTATimings[[#This Row],[Route Code]], TrueRouteCodes[], 2, FALSE)</f>
        <v>#N/A</v>
      </c>
      <c r="H3881" s="194" t="str">
        <f>REPLACE(SUBSTITUTE(SUBSTITUTE(SUBSTITUTE(SUBSTITUTE(SUBSTITUTE(TRIM(RTATimings[[#This Row],[Dep Txt]]), ": ",":"), "a.m", "AM",1), "p.m", "PM"),"  AM"," AM"),"  PM", " PM"), 9,100,"")</f>
        <v/>
      </c>
      <c r="I3881" s="195" t="e">
        <f>TIMEVALUE(RTATimings[[#This Row],[Dep Tm Txt]])</f>
        <v>#VALUE!</v>
      </c>
      <c r="N38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82" spans="1:14" x14ac:dyDescent="0.35">
      <c r="A3882" s="113"/>
      <c r="B3882" s="119"/>
      <c r="C3882" s="119"/>
      <c r="D3882" s="185" t="e">
        <f>IF(ISBLANK(RTATimings[[#This Row],[Vehicle No.]]), VLOOKUP(RTATimings[[#This Row],[Rotation Group]], Table9[#All], 4, FALSE), VLOOKUP(RTATimings[[#This Row],[Vehicle No.]], VehLicense,2,FALSE))</f>
        <v>#N/A</v>
      </c>
      <c r="E3882" s="126"/>
      <c r="F3882" s="185" t="e">
        <f>VLOOKUP(RTATimings[[#This Row],[Route Code]], TrueRouteCodes[], 2, FALSE)</f>
        <v>#N/A</v>
      </c>
      <c r="H3882" s="194" t="str">
        <f>REPLACE(SUBSTITUTE(SUBSTITUTE(SUBSTITUTE(SUBSTITUTE(SUBSTITUTE(TRIM(RTATimings[[#This Row],[Dep Txt]]), ": ",":"), "a.m", "AM",1), "p.m", "PM"),"  AM"," AM"),"  PM", " PM"), 9,100,"")</f>
        <v/>
      </c>
      <c r="I3882" s="195" t="e">
        <f>TIMEVALUE(RTATimings[[#This Row],[Dep Tm Txt]])</f>
        <v>#VALUE!</v>
      </c>
      <c r="N38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83" spans="1:14" x14ac:dyDescent="0.35">
      <c r="A3883" s="113"/>
      <c r="B3883" s="119"/>
      <c r="C3883" s="119"/>
      <c r="D3883" s="185" t="e">
        <f>IF(ISBLANK(RTATimings[[#This Row],[Vehicle No.]]), VLOOKUP(RTATimings[[#This Row],[Rotation Group]], Table9[#All], 4, FALSE), VLOOKUP(RTATimings[[#This Row],[Vehicle No.]], VehLicense,2,FALSE))</f>
        <v>#N/A</v>
      </c>
      <c r="E3883" s="126"/>
      <c r="F3883" s="185" t="e">
        <f>VLOOKUP(RTATimings[[#This Row],[Route Code]], TrueRouteCodes[], 2, FALSE)</f>
        <v>#N/A</v>
      </c>
      <c r="H3883" s="194" t="str">
        <f>REPLACE(SUBSTITUTE(SUBSTITUTE(SUBSTITUTE(SUBSTITUTE(SUBSTITUTE(TRIM(RTATimings[[#This Row],[Dep Txt]]), ": ",":"), "a.m", "AM",1), "p.m", "PM"),"  AM"," AM"),"  PM", " PM"), 9,100,"")</f>
        <v/>
      </c>
      <c r="I3883" s="195" t="e">
        <f>TIMEVALUE(RTATimings[[#This Row],[Dep Tm Txt]])</f>
        <v>#VALUE!</v>
      </c>
      <c r="N38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84" spans="1:14" x14ac:dyDescent="0.35">
      <c r="A3884" s="113"/>
      <c r="B3884" s="119"/>
      <c r="C3884" s="119"/>
      <c r="D3884" s="185" t="e">
        <f>IF(ISBLANK(RTATimings[[#This Row],[Vehicle No.]]), VLOOKUP(RTATimings[[#This Row],[Rotation Group]], Table9[#All], 4, FALSE), VLOOKUP(RTATimings[[#This Row],[Vehicle No.]], VehLicense,2,FALSE))</f>
        <v>#N/A</v>
      </c>
      <c r="E3884" s="126"/>
      <c r="F3884" s="185" t="e">
        <f>VLOOKUP(RTATimings[[#This Row],[Route Code]], TrueRouteCodes[], 2, FALSE)</f>
        <v>#N/A</v>
      </c>
      <c r="H3884" s="194" t="str">
        <f>REPLACE(SUBSTITUTE(SUBSTITUTE(SUBSTITUTE(SUBSTITUTE(SUBSTITUTE(TRIM(RTATimings[[#This Row],[Dep Txt]]), ": ",":"), "a.m", "AM",1), "p.m", "PM"),"  AM"," AM"),"  PM", " PM"), 9,100,"")</f>
        <v/>
      </c>
      <c r="I3884" s="195" t="e">
        <f>TIMEVALUE(RTATimings[[#This Row],[Dep Tm Txt]])</f>
        <v>#VALUE!</v>
      </c>
      <c r="N38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85" spans="1:14" x14ac:dyDescent="0.35">
      <c r="A3885" s="113"/>
      <c r="B3885" s="119"/>
      <c r="C3885" s="119"/>
      <c r="D3885" s="185" t="e">
        <f>IF(ISBLANK(RTATimings[[#This Row],[Vehicle No.]]), VLOOKUP(RTATimings[[#This Row],[Rotation Group]], Table9[#All], 4, FALSE), VLOOKUP(RTATimings[[#This Row],[Vehicle No.]], VehLicense,2,FALSE))</f>
        <v>#N/A</v>
      </c>
      <c r="E3885" s="126"/>
      <c r="F3885" s="185" t="e">
        <f>VLOOKUP(RTATimings[[#This Row],[Route Code]], TrueRouteCodes[], 2, FALSE)</f>
        <v>#N/A</v>
      </c>
      <c r="H3885" s="194" t="str">
        <f>REPLACE(SUBSTITUTE(SUBSTITUTE(SUBSTITUTE(SUBSTITUTE(SUBSTITUTE(TRIM(RTATimings[[#This Row],[Dep Txt]]), ": ",":"), "a.m", "AM",1), "p.m", "PM"),"  AM"," AM"),"  PM", " PM"), 9,100,"")</f>
        <v/>
      </c>
      <c r="I3885" s="195" t="e">
        <f>TIMEVALUE(RTATimings[[#This Row],[Dep Tm Txt]])</f>
        <v>#VALUE!</v>
      </c>
      <c r="N38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86" spans="1:14" x14ac:dyDescent="0.35">
      <c r="A3886" s="113"/>
      <c r="B3886" s="119"/>
      <c r="C3886" s="119"/>
      <c r="D3886" s="185" t="e">
        <f>IF(ISBLANK(RTATimings[[#This Row],[Vehicle No.]]), VLOOKUP(RTATimings[[#This Row],[Rotation Group]], Table9[#All], 4, FALSE), VLOOKUP(RTATimings[[#This Row],[Vehicle No.]], VehLicense,2,FALSE))</f>
        <v>#N/A</v>
      </c>
      <c r="E3886" s="126"/>
      <c r="F3886" s="185" t="e">
        <f>VLOOKUP(RTATimings[[#This Row],[Route Code]], TrueRouteCodes[], 2, FALSE)</f>
        <v>#N/A</v>
      </c>
      <c r="H3886" s="194" t="str">
        <f>REPLACE(SUBSTITUTE(SUBSTITUTE(SUBSTITUTE(SUBSTITUTE(SUBSTITUTE(TRIM(RTATimings[[#This Row],[Dep Txt]]), ": ",":"), "a.m", "AM",1), "p.m", "PM"),"  AM"," AM"),"  PM", " PM"), 9,100,"")</f>
        <v/>
      </c>
      <c r="I3886" s="195" t="e">
        <f>TIMEVALUE(RTATimings[[#This Row],[Dep Tm Txt]])</f>
        <v>#VALUE!</v>
      </c>
      <c r="N38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87" spans="1:14" x14ac:dyDescent="0.35">
      <c r="A3887" s="113"/>
      <c r="B3887" s="119"/>
      <c r="C3887" s="119"/>
      <c r="D3887" s="185" t="e">
        <f>IF(ISBLANK(RTATimings[[#This Row],[Vehicle No.]]), VLOOKUP(RTATimings[[#This Row],[Rotation Group]], Table9[#All], 4, FALSE), VLOOKUP(RTATimings[[#This Row],[Vehicle No.]], VehLicense,2,FALSE))</f>
        <v>#N/A</v>
      </c>
      <c r="E3887" s="126"/>
      <c r="F3887" s="185" t="e">
        <f>VLOOKUP(RTATimings[[#This Row],[Route Code]], TrueRouteCodes[], 2, FALSE)</f>
        <v>#N/A</v>
      </c>
      <c r="H3887" s="194" t="str">
        <f>REPLACE(SUBSTITUTE(SUBSTITUTE(SUBSTITUTE(SUBSTITUTE(SUBSTITUTE(TRIM(RTATimings[[#This Row],[Dep Txt]]), ": ",":"), "a.m", "AM",1), "p.m", "PM"),"  AM"," AM"),"  PM", " PM"), 9,100,"")</f>
        <v/>
      </c>
      <c r="I3887" s="195" t="e">
        <f>TIMEVALUE(RTATimings[[#This Row],[Dep Tm Txt]])</f>
        <v>#VALUE!</v>
      </c>
      <c r="N38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88" spans="1:14" x14ac:dyDescent="0.35">
      <c r="A3888" s="113"/>
      <c r="B3888" s="119"/>
      <c r="C3888" s="119"/>
      <c r="D3888" s="185" t="e">
        <f>IF(ISBLANK(RTATimings[[#This Row],[Vehicle No.]]), VLOOKUP(RTATimings[[#This Row],[Rotation Group]], Table9[#All], 4, FALSE), VLOOKUP(RTATimings[[#This Row],[Vehicle No.]], VehLicense,2,FALSE))</f>
        <v>#N/A</v>
      </c>
      <c r="E3888" s="126"/>
      <c r="F3888" s="185" t="e">
        <f>VLOOKUP(RTATimings[[#This Row],[Route Code]], TrueRouteCodes[], 2, FALSE)</f>
        <v>#N/A</v>
      </c>
      <c r="H3888" s="194" t="str">
        <f>REPLACE(SUBSTITUTE(SUBSTITUTE(SUBSTITUTE(SUBSTITUTE(SUBSTITUTE(TRIM(RTATimings[[#This Row],[Dep Txt]]), ": ",":"), "a.m", "AM",1), "p.m", "PM"),"  AM"," AM"),"  PM", " PM"), 9,100,"")</f>
        <v/>
      </c>
      <c r="I3888" s="195" t="e">
        <f>TIMEVALUE(RTATimings[[#This Row],[Dep Tm Txt]])</f>
        <v>#VALUE!</v>
      </c>
      <c r="N38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89" spans="1:14" x14ac:dyDescent="0.35">
      <c r="A3889" s="113"/>
      <c r="B3889" s="119"/>
      <c r="C3889" s="119"/>
      <c r="D3889" s="185" t="e">
        <f>IF(ISBLANK(RTATimings[[#This Row],[Vehicle No.]]), VLOOKUP(RTATimings[[#This Row],[Rotation Group]], Table9[#All], 4, FALSE), VLOOKUP(RTATimings[[#This Row],[Vehicle No.]], VehLicense,2,FALSE))</f>
        <v>#N/A</v>
      </c>
      <c r="E3889" s="126"/>
      <c r="F3889" s="185" t="e">
        <f>VLOOKUP(RTATimings[[#This Row],[Route Code]], TrueRouteCodes[], 2, FALSE)</f>
        <v>#N/A</v>
      </c>
      <c r="H3889" s="194" t="str">
        <f>REPLACE(SUBSTITUTE(SUBSTITUTE(SUBSTITUTE(SUBSTITUTE(SUBSTITUTE(TRIM(RTATimings[[#This Row],[Dep Txt]]), ": ",":"), "a.m", "AM",1), "p.m", "PM"),"  AM"," AM"),"  PM", " PM"), 9,100,"")</f>
        <v/>
      </c>
      <c r="I3889" s="195" t="e">
        <f>TIMEVALUE(RTATimings[[#This Row],[Dep Tm Txt]])</f>
        <v>#VALUE!</v>
      </c>
      <c r="N38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90" spans="1:14" x14ac:dyDescent="0.35">
      <c r="A3890" s="113"/>
      <c r="B3890" s="119"/>
      <c r="C3890" s="119"/>
      <c r="D3890" s="185" t="e">
        <f>IF(ISBLANK(RTATimings[[#This Row],[Vehicle No.]]), VLOOKUP(RTATimings[[#This Row],[Rotation Group]], Table9[#All], 4, FALSE), VLOOKUP(RTATimings[[#This Row],[Vehicle No.]], VehLicense,2,FALSE))</f>
        <v>#N/A</v>
      </c>
      <c r="E3890" s="126"/>
      <c r="F3890" s="185" t="e">
        <f>VLOOKUP(RTATimings[[#This Row],[Route Code]], TrueRouteCodes[], 2, FALSE)</f>
        <v>#N/A</v>
      </c>
      <c r="H3890" s="194" t="str">
        <f>REPLACE(SUBSTITUTE(SUBSTITUTE(SUBSTITUTE(SUBSTITUTE(SUBSTITUTE(TRIM(RTATimings[[#This Row],[Dep Txt]]), ": ",":"), "a.m", "AM",1), "p.m", "PM"),"  AM"," AM"),"  PM", " PM"), 9,100,"")</f>
        <v/>
      </c>
      <c r="I3890" s="195" t="e">
        <f>TIMEVALUE(RTATimings[[#This Row],[Dep Tm Txt]])</f>
        <v>#VALUE!</v>
      </c>
      <c r="N38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91" spans="1:14" x14ac:dyDescent="0.35">
      <c r="A3891" s="113"/>
      <c r="B3891" s="119"/>
      <c r="C3891" s="119"/>
      <c r="D3891" s="185" t="e">
        <f>IF(ISBLANK(RTATimings[[#This Row],[Vehicle No.]]), VLOOKUP(RTATimings[[#This Row],[Rotation Group]], Table9[#All], 4, FALSE), VLOOKUP(RTATimings[[#This Row],[Vehicle No.]], VehLicense,2,FALSE))</f>
        <v>#N/A</v>
      </c>
      <c r="E3891" s="126"/>
      <c r="F3891" s="185" t="e">
        <f>VLOOKUP(RTATimings[[#This Row],[Route Code]], TrueRouteCodes[], 2, FALSE)</f>
        <v>#N/A</v>
      </c>
      <c r="H3891" s="194" t="str">
        <f>REPLACE(SUBSTITUTE(SUBSTITUTE(SUBSTITUTE(SUBSTITUTE(SUBSTITUTE(TRIM(RTATimings[[#This Row],[Dep Txt]]), ": ",":"), "a.m", "AM",1), "p.m", "PM"),"  AM"," AM"),"  PM", " PM"), 9,100,"")</f>
        <v/>
      </c>
      <c r="I3891" s="195" t="e">
        <f>TIMEVALUE(RTATimings[[#This Row],[Dep Tm Txt]])</f>
        <v>#VALUE!</v>
      </c>
      <c r="N38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92" spans="1:14" x14ac:dyDescent="0.35">
      <c r="A3892" s="113"/>
      <c r="B3892" s="119"/>
      <c r="C3892" s="119"/>
      <c r="D3892" s="185" t="e">
        <f>IF(ISBLANK(RTATimings[[#This Row],[Vehicle No.]]), VLOOKUP(RTATimings[[#This Row],[Rotation Group]], Table9[#All], 4, FALSE), VLOOKUP(RTATimings[[#This Row],[Vehicle No.]], VehLicense,2,FALSE))</f>
        <v>#N/A</v>
      </c>
      <c r="E3892" s="126"/>
      <c r="F3892" s="185" t="e">
        <f>VLOOKUP(RTATimings[[#This Row],[Route Code]], TrueRouteCodes[], 2, FALSE)</f>
        <v>#N/A</v>
      </c>
      <c r="H3892" s="194" t="str">
        <f>REPLACE(SUBSTITUTE(SUBSTITUTE(SUBSTITUTE(SUBSTITUTE(SUBSTITUTE(TRIM(RTATimings[[#This Row],[Dep Txt]]), ": ",":"), "a.m", "AM",1), "p.m", "PM"),"  AM"," AM"),"  PM", " PM"), 9,100,"")</f>
        <v/>
      </c>
      <c r="I3892" s="195" t="e">
        <f>TIMEVALUE(RTATimings[[#This Row],[Dep Tm Txt]])</f>
        <v>#VALUE!</v>
      </c>
      <c r="N38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93" spans="1:14" x14ac:dyDescent="0.35">
      <c r="A3893" s="113"/>
      <c r="B3893" s="119"/>
      <c r="C3893" s="119"/>
      <c r="D3893" s="185" t="e">
        <f>IF(ISBLANK(RTATimings[[#This Row],[Vehicle No.]]), VLOOKUP(RTATimings[[#This Row],[Rotation Group]], Table9[#All], 4, FALSE), VLOOKUP(RTATimings[[#This Row],[Vehicle No.]], VehLicense,2,FALSE))</f>
        <v>#N/A</v>
      </c>
      <c r="E3893" s="126"/>
      <c r="F3893" s="185" t="e">
        <f>VLOOKUP(RTATimings[[#This Row],[Route Code]], TrueRouteCodes[], 2, FALSE)</f>
        <v>#N/A</v>
      </c>
      <c r="H3893" s="194" t="str">
        <f>REPLACE(SUBSTITUTE(SUBSTITUTE(SUBSTITUTE(SUBSTITUTE(SUBSTITUTE(TRIM(RTATimings[[#This Row],[Dep Txt]]), ": ",":"), "a.m", "AM",1), "p.m", "PM"),"  AM"," AM"),"  PM", " PM"), 9,100,"")</f>
        <v/>
      </c>
      <c r="I3893" s="195" t="e">
        <f>TIMEVALUE(RTATimings[[#This Row],[Dep Tm Txt]])</f>
        <v>#VALUE!</v>
      </c>
      <c r="N38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94" spans="1:14" x14ac:dyDescent="0.35">
      <c r="A3894" s="113"/>
      <c r="B3894" s="119"/>
      <c r="C3894" s="119"/>
      <c r="D3894" s="185" t="e">
        <f>IF(ISBLANK(RTATimings[[#This Row],[Vehicle No.]]), VLOOKUP(RTATimings[[#This Row],[Rotation Group]], Table9[#All], 4, FALSE), VLOOKUP(RTATimings[[#This Row],[Vehicle No.]], VehLicense,2,FALSE))</f>
        <v>#N/A</v>
      </c>
      <c r="E3894" s="126"/>
      <c r="F3894" s="185" t="e">
        <f>VLOOKUP(RTATimings[[#This Row],[Route Code]], TrueRouteCodes[], 2, FALSE)</f>
        <v>#N/A</v>
      </c>
      <c r="H3894" s="194" t="str">
        <f>REPLACE(SUBSTITUTE(SUBSTITUTE(SUBSTITUTE(SUBSTITUTE(SUBSTITUTE(TRIM(RTATimings[[#This Row],[Dep Txt]]), ": ",":"), "a.m", "AM",1), "p.m", "PM"),"  AM"," AM"),"  PM", " PM"), 9,100,"")</f>
        <v/>
      </c>
      <c r="I3894" s="195" t="e">
        <f>TIMEVALUE(RTATimings[[#This Row],[Dep Tm Txt]])</f>
        <v>#VALUE!</v>
      </c>
      <c r="N38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95" spans="1:14" x14ac:dyDescent="0.35">
      <c r="A3895" s="113"/>
      <c r="B3895" s="119"/>
      <c r="C3895" s="119"/>
      <c r="D3895" s="185" t="e">
        <f>IF(ISBLANK(RTATimings[[#This Row],[Vehicle No.]]), VLOOKUP(RTATimings[[#This Row],[Rotation Group]], Table9[#All], 4, FALSE), VLOOKUP(RTATimings[[#This Row],[Vehicle No.]], VehLicense,2,FALSE))</f>
        <v>#N/A</v>
      </c>
      <c r="E3895" s="126"/>
      <c r="F3895" s="185" t="e">
        <f>VLOOKUP(RTATimings[[#This Row],[Route Code]], TrueRouteCodes[], 2, FALSE)</f>
        <v>#N/A</v>
      </c>
      <c r="H3895" s="194" t="str">
        <f>REPLACE(SUBSTITUTE(SUBSTITUTE(SUBSTITUTE(SUBSTITUTE(SUBSTITUTE(TRIM(RTATimings[[#This Row],[Dep Txt]]), ": ",":"), "a.m", "AM",1), "p.m", "PM"),"  AM"," AM"),"  PM", " PM"), 9,100,"")</f>
        <v/>
      </c>
      <c r="I3895" s="195" t="e">
        <f>TIMEVALUE(RTATimings[[#This Row],[Dep Tm Txt]])</f>
        <v>#VALUE!</v>
      </c>
      <c r="N38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96" spans="1:14" x14ac:dyDescent="0.35">
      <c r="A3896" s="113"/>
      <c r="B3896" s="119"/>
      <c r="C3896" s="119"/>
      <c r="D3896" s="185" t="e">
        <f>IF(ISBLANK(RTATimings[[#This Row],[Vehicle No.]]), VLOOKUP(RTATimings[[#This Row],[Rotation Group]], Table9[#All], 4, FALSE), VLOOKUP(RTATimings[[#This Row],[Vehicle No.]], VehLicense,2,FALSE))</f>
        <v>#N/A</v>
      </c>
      <c r="E3896" s="126"/>
      <c r="F3896" s="185" t="e">
        <f>VLOOKUP(RTATimings[[#This Row],[Route Code]], TrueRouteCodes[], 2, FALSE)</f>
        <v>#N/A</v>
      </c>
      <c r="H3896" s="194" t="str">
        <f>REPLACE(SUBSTITUTE(SUBSTITUTE(SUBSTITUTE(SUBSTITUTE(SUBSTITUTE(TRIM(RTATimings[[#This Row],[Dep Txt]]), ": ",":"), "a.m", "AM",1), "p.m", "PM"),"  AM"," AM"),"  PM", " PM"), 9,100,"")</f>
        <v/>
      </c>
      <c r="I3896" s="195" t="e">
        <f>TIMEVALUE(RTATimings[[#This Row],[Dep Tm Txt]])</f>
        <v>#VALUE!</v>
      </c>
      <c r="N38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97" spans="1:14" x14ac:dyDescent="0.35">
      <c r="A3897" s="113"/>
      <c r="B3897" s="119"/>
      <c r="C3897" s="119"/>
      <c r="D3897" s="185" t="e">
        <f>IF(ISBLANK(RTATimings[[#This Row],[Vehicle No.]]), VLOOKUP(RTATimings[[#This Row],[Rotation Group]], Table9[#All], 4, FALSE), VLOOKUP(RTATimings[[#This Row],[Vehicle No.]], VehLicense,2,FALSE))</f>
        <v>#N/A</v>
      </c>
      <c r="E3897" s="126"/>
      <c r="F3897" s="185" t="e">
        <f>VLOOKUP(RTATimings[[#This Row],[Route Code]], TrueRouteCodes[], 2, FALSE)</f>
        <v>#N/A</v>
      </c>
      <c r="H3897" s="194" t="str">
        <f>REPLACE(SUBSTITUTE(SUBSTITUTE(SUBSTITUTE(SUBSTITUTE(SUBSTITUTE(TRIM(RTATimings[[#This Row],[Dep Txt]]), ": ",":"), "a.m", "AM",1), "p.m", "PM"),"  AM"," AM"),"  PM", " PM"), 9,100,"")</f>
        <v/>
      </c>
      <c r="I3897" s="195" t="e">
        <f>TIMEVALUE(RTATimings[[#This Row],[Dep Tm Txt]])</f>
        <v>#VALUE!</v>
      </c>
      <c r="N38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98" spans="1:14" x14ac:dyDescent="0.35">
      <c r="A3898" s="113"/>
      <c r="B3898" s="119"/>
      <c r="C3898" s="119"/>
      <c r="D3898" s="185" t="e">
        <f>IF(ISBLANK(RTATimings[[#This Row],[Vehicle No.]]), VLOOKUP(RTATimings[[#This Row],[Rotation Group]], Table9[#All], 4, FALSE), VLOOKUP(RTATimings[[#This Row],[Vehicle No.]], VehLicense,2,FALSE))</f>
        <v>#N/A</v>
      </c>
      <c r="E3898" s="126"/>
      <c r="F3898" s="185" t="e">
        <f>VLOOKUP(RTATimings[[#This Row],[Route Code]], TrueRouteCodes[], 2, FALSE)</f>
        <v>#N/A</v>
      </c>
      <c r="H3898" s="194" t="str">
        <f>REPLACE(SUBSTITUTE(SUBSTITUTE(SUBSTITUTE(SUBSTITUTE(SUBSTITUTE(TRIM(RTATimings[[#This Row],[Dep Txt]]), ": ",":"), "a.m", "AM",1), "p.m", "PM"),"  AM"," AM"),"  PM", " PM"), 9,100,"")</f>
        <v/>
      </c>
      <c r="I3898" s="195" t="e">
        <f>TIMEVALUE(RTATimings[[#This Row],[Dep Tm Txt]])</f>
        <v>#VALUE!</v>
      </c>
      <c r="N38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899" spans="1:14" x14ac:dyDescent="0.35">
      <c r="A3899" s="113"/>
      <c r="B3899" s="119"/>
      <c r="C3899" s="119"/>
      <c r="D3899" s="185" t="e">
        <f>IF(ISBLANK(RTATimings[[#This Row],[Vehicle No.]]), VLOOKUP(RTATimings[[#This Row],[Rotation Group]], Table9[#All], 4, FALSE), VLOOKUP(RTATimings[[#This Row],[Vehicle No.]], VehLicense,2,FALSE))</f>
        <v>#N/A</v>
      </c>
      <c r="E3899" s="126"/>
      <c r="F3899" s="185" t="e">
        <f>VLOOKUP(RTATimings[[#This Row],[Route Code]], TrueRouteCodes[], 2, FALSE)</f>
        <v>#N/A</v>
      </c>
      <c r="H3899" s="194" t="str">
        <f>REPLACE(SUBSTITUTE(SUBSTITUTE(SUBSTITUTE(SUBSTITUTE(SUBSTITUTE(TRIM(RTATimings[[#This Row],[Dep Txt]]), ": ",":"), "a.m", "AM",1), "p.m", "PM"),"  AM"," AM"),"  PM", " PM"), 9,100,"")</f>
        <v/>
      </c>
      <c r="I3899" s="195" t="e">
        <f>TIMEVALUE(RTATimings[[#This Row],[Dep Tm Txt]])</f>
        <v>#VALUE!</v>
      </c>
      <c r="N38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00" spans="1:14" x14ac:dyDescent="0.35">
      <c r="A3900" s="113"/>
      <c r="B3900" s="119"/>
      <c r="C3900" s="119"/>
      <c r="D3900" s="185" t="e">
        <f>IF(ISBLANK(RTATimings[[#This Row],[Vehicle No.]]), VLOOKUP(RTATimings[[#This Row],[Rotation Group]], Table9[#All], 4, FALSE), VLOOKUP(RTATimings[[#This Row],[Vehicle No.]], VehLicense,2,FALSE))</f>
        <v>#N/A</v>
      </c>
      <c r="E3900" s="126"/>
      <c r="F3900" s="185" t="e">
        <f>VLOOKUP(RTATimings[[#This Row],[Route Code]], TrueRouteCodes[], 2, FALSE)</f>
        <v>#N/A</v>
      </c>
      <c r="H3900" s="194" t="str">
        <f>REPLACE(SUBSTITUTE(SUBSTITUTE(SUBSTITUTE(SUBSTITUTE(SUBSTITUTE(TRIM(RTATimings[[#This Row],[Dep Txt]]), ": ",":"), "a.m", "AM",1), "p.m", "PM"),"  AM"," AM"),"  PM", " PM"), 9,100,"")</f>
        <v/>
      </c>
      <c r="I3900" s="195" t="e">
        <f>TIMEVALUE(RTATimings[[#This Row],[Dep Tm Txt]])</f>
        <v>#VALUE!</v>
      </c>
      <c r="N39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01" spans="1:14" x14ac:dyDescent="0.35">
      <c r="A3901" s="113"/>
      <c r="B3901" s="119"/>
      <c r="C3901" s="119"/>
      <c r="D3901" s="185" t="e">
        <f>IF(ISBLANK(RTATimings[[#This Row],[Vehicle No.]]), VLOOKUP(RTATimings[[#This Row],[Rotation Group]], Table9[#All], 4, FALSE), VLOOKUP(RTATimings[[#This Row],[Vehicle No.]], VehLicense,2,FALSE))</f>
        <v>#N/A</v>
      </c>
      <c r="E3901" s="126"/>
      <c r="F3901" s="185" t="e">
        <f>VLOOKUP(RTATimings[[#This Row],[Route Code]], TrueRouteCodes[], 2, FALSE)</f>
        <v>#N/A</v>
      </c>
      <c r="H3901" s="194" t="str">
        <f>REPLACE(SUBSTITUTE(SUBSTITUTE(SUBSTITUTE(SUBSTITUTE(SUBSTITUTE(TRIM(RTATimings[[#This Row],[Dep Txt]]), ": ",":"), "a.m", "AM",1), "p.m", "PM"),"  AM"," AM"),"  PM", " PM"), 9,100,"")</f>
        <v/>
      </c>
      <c r="I3901" s="195" t="e">
        <f>TIMEVALUE(RTATimings[[#This Row],[Dep Tm Txt]])</f>
        <v>#VALUE!</v>
      </c>
      <c r="N39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02" spans="1:14" x14ac:dyDescent="0.35">
      <c r="A3902" s="113"/>
      <c r="B3902" s="119"/>
      <c r="C3902" s="119"/>
      <c r="D3902" s="185" t="e">
        <f>IF(ISBLANK(RTATimings[[#This Row],[Vehicle No.]]), VLOOKUP(RTATimings[[#This Row],[Rotation Group]], Table9[#All], 4, FALSE), VLOOKUP(RTATimings[[#This Row],[Vehicle No.]], VehLicense,2,FALSE))</f>
        <v>#N/A</v>
      </c>
      <c r="E3902" s="126"/>
      <c r="F3902" s="185" t="e">
        <f>VLOOKUP(RTATimings[[#This Row],[Route Code]], TrueRouteCodes[], 2, FALSE)</f>
        <v>#N/A</v>
      </c>
      <c r="H3902" s="194" t="str">
        <f>REPLACE(SUBSTITUTE(SUBSTITUTE(SUBSTITUTE(SUBSTITUTE(SUBSTITUTE(TRIM(RTATimings[[#This Row],[Dep Txt]]), ": ",":"), "a.m", "AM",1), "p.m", "PM"),"  AM"," AM"),"  PM", " PM"), 9,100,"")</f>
        <v/>
      </c>
      <c r="I3902" s="195" t="e">
        <f>TIMEVALUE(RTATimings[[#This Row],[Dep Tm Txt]])</f>
        <v>#VALUE!</v>
      </c>
      <c r="N39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03" spans="1:14" x14ac:dyDescent="0.35">
      <c r="A3903" s="113"/>
      <c r="B3903" s="119"/>
      <c r="C3903" s="119"/>
      <c r="D3903" s="185" t="e">
        <f>IF(ISBLANK(RTATimings[[#This Row],[Vehicle No.]]), VLOOKUP(RTATimings[[#This Row],[Rotation Group]], Table9[#All], 4, FALSE), VLOOKUP(RTATimings[[#This Row],[Vehicle No.]], VehLicense,2,FALSE))</f>
        <v>#N/A</v>
      </c>
      <c r="E3903" s="126"/>
      <c r="F3903" s="185" t="e">
        <f>VLOOKUP(RTATimings[[#This Row],[Route Code]], TrueRouteCodes[], 2, FALSE)</f>
        <v>#N/A</v>
      </c>
      <c r="H3903" s="194" t="str">
        <f>REPLACE(SUBSTITUTE(SUBSTITUTE(SUBSTITUTE(SUBSTITUTE(SUBSTITUTE(TRIM(RTATimings[[#This Row],[Dep Txt]]), ": ",":"), "a.m", "AM",1), "p.m", "PM"),"  AM"," AM"),"  PM", " PM"), 9,100,"")</f>
        <v/>
      </c>
      <c r="I3903" s="195" t="e">
        <f>TIMEVALUE(RTATimings[[#This Row],[Dep Tm Txt]])</f>
        <v>#VALUE!</v>
      </c>
      <c r="N39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04" spans="1:14" x14ac:dyDescent="0.35">
      <c r="A3904" s="113"/>
      <c r="B3904" s="119"/>
      <c r="C3904" s="119"/>
      <c r="D3904" s="185" t="e">
        <f>IF(ISBLANK(RTATimings[[#This Row],[Vehicle No.]]), VLOOKUP(RTATimings[[#This Row],[Rotation Group]], Table9[#All], 4, FALSE), VLOOKUP(RTATimings[[#This Row],[Vehicle No.]], VehLicense,2,FALSE))</f>
        <v>#N/A</v>
      </c>
      <c r="E3904" s="126"/>
      <c r="F3904" s="185" t="e">
        <f>VLOOKUP(RTATimings[[#This Row],[Route Code]], TrueRouteCodes[], 2, FALSE)</f>
        <v>#N/A</v>
      </c>
      <c r="H3904" s="194" t="str">
        <f>REPLACE(SUBSTITUTE(SUBSTITUTE(SUBSTITUTE(SUBSTITUTE(SUBSTITUTE(TRIM(RTATimings[[#This Row],[Dep Txt]]), ": ",":"), "a.m", "AM",1), "p.m", "PM"),"  AM"," AM"),"  PM", " PM"), 9,100,"")</f>
        <v/>
      </c>
      <c r="I3904" s="195" t="e">
        <f>TIMEVALUE(RTATimings[[#This Row],[Dep Tm Txt]])</f>
        <v>#VALUE!</v>
      </c>
      <c r="N39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05" spans="1:14" x14ac:dyDescent="0.35">
      <c r="A3905" s="113"/>
      <c r="B3905" s="119"/>
      <c r="C3905" s="119"/>
      <c r="D3905" s="185" t="e">
        <f>IF(ISBLANK(RTATimings[[#This Row],[Vehicle No.]]), VLOOKUP(RTATimings[[#This Row],[Rotation Group]], Table9[#All], 4, FALSE), VLOOKUP(RTATimings[[#This Row],[Vehicle No.]], VehLicense,2,FALSE))</f>
        <v>#N/A</v>
      </c>
      <c r="E3905" s="126"/>
      <c r="F3905" s="185" t="e">
        <f>VLOOKUP(RTATimings[[#This Row],[Route Code]], TrueRouteCodes[], 2, FALSE)</f>
        <v>#N/A</v>
      </c>
      <c r="H3905" s="194" t="str">
        <f>REPLACE(SUBSTITUTE(SUBSTITUTE(SUBSTITUTE(SUBSTITUTE(SUBSTITUTE(TRIM(RTATimings[[#This Row],[Dep Txt]]), ": ",":"), "a.m", "AM",1), "p.m", "PM"),"  AM"," AM"),"  PM", " PM"), 9,100,"")</f>
        <v/>
      </c>
      <c r="I3905" s="195" t="e">
        <f>TIMEVALUE(RTATimings[[#This Row],[Dep Tm Txt]])</f>
        <v>#VALUE!</v>
      </c>
      <c r="N39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06" spans="1:14" x14ac:dyDescent="0.35">
      <c r="A3906" s="113"/>
      <c r="B3906" s="119"/>
      <c r="C3906" s="119"/>
      <c r="D3906" s="185" t="e">
        <f>IF(ISBLANK(RTATimings[[#This Row],[Vehicle No.]]), VLOOKUP(RTATimings[[#This Row],[Rotation Group]], Table9[#All], 4, FALSE), VLOOKUP(RTATimings[[#This Row],[Vehicle No.]], VehLicense,2,FALSE))</f>
        <v>#N/A</v>
      </c>
      <c r="E3906" s="126"/>
      <c r="F3906" s="185" t="e">
        <f>VLOOKUP(RTATimings[[#This Row],[Route Code]], TrueRouteCodes[], 2, FALSE)</f>
        <v>#N/A</v>
      </c>
      <c r="H3906" s="194" t="str">
        <f>REPLACE(SUBSTITUTE(SUBSTITUTE(SUBSTITUTE(SUBSTITUTE(SUBSTITUTE(TRIM(RTATimings[[#This Row],[Dep Txt]]), ": ",":"), "a.m", "AM",1), "p.m", "PM"),"  AM"," AM"),"  PM", " PM"), 9,100,"")</f>
        <v/>
      </c>
      <c r="I3906" s="195" t="e">
        <f>TIMEVALUE(RTATimings[[#This Row],[Dep Tm Txt]])</f>
        <v>#VALUE!</v>
      </c>
      <c r="N39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07" spans="1:14" x14ac:dyDescent="0.35">
      <c r="A3907" s="113"/>
      <c r="B3907" s="119"/>
      <c r="C3907" s="119"/>
      <c r="D3907" s="185" t="e">
        <f>IF(ISBLANK(RTATimings[[#This Row],[Vehicle No.]]), VLOOKUP(RTATimings[[#This Row],[Rotation Group]], Table9[#All], 4, FALSE), VLOOKUP(RTATimings[[#This Row],[Vehicle No.]], VehLicense,2,FALSE))</f>
        <v>#N/A</v>
      </c>
      <c r="E3907" s="126"/>
      <c r="F3907" s="185" t="e">
        <f>VLOOKUP(RTATimings[[#This Row],[Route Code]], TrueRouteCodes[], 2, FALSE)</f>
        <v>#N/A</v>
      </c>
      <c r="H3907" s="194" t="str">
        <f>REPLACE(SUBSTITUTE(SUBSTITUTE(SUBSTITUTE(SUBSTITUTE(SUBSTITUTE(TRIM(RTATimings[[#This Row],[Dep Txt]]), ": ",":"), "a.m", "AM",1), "p.m", "PM"),"  AM"," AM"),"  PM", " PM"), 9,100,"")</f>
        <v/>
      </c>
      <c r="I3907" s="195" t="e">
        <f>TIMEVALUE(RTATimings[[#This Row],[Dep Tm Txt]])</f>
        <v>#VALUE!</v>
      </c>
      <c r="N39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08" spans="1:14" x14ac:dyDescent="0.35">
      <c r="A3908" s="113"/>
      <c r="B3908" s="119"/>
      <c r="C3908" s="119"/>
      <c r="D3908" s="185" t="e">
        <f>IF(ISBLANK(RTATimings[[#This Row],[Vehicle No.]]), VLOOKUP(RTATimings[[#This Row],[Rotation Group]], Table9[#All], 4, FALSE), VLOOKUP(RTATimings[[#This Row],[Vehicle No.]], VehLicense,2,FALSE))</f>
        <v>#N/A</v>
      </c>
      <c r="E3908" s="126"/>
      <c r="F3908" s="185" t="e">
        <f>VLOOKUP(RTATimings[[#This Row],[Route Code]], TrueRouteCodes[], 2, FALSE)</f>
        <v>#N/A</v>
      </c>
      <c r="H3908" s="194" t="str">
        <f>REPLACE(SUBSTITUTE(SUBSTITUTE(SUBSTITUTE(SUBSTITUTE(SUBSTITUTE(TRIM(RTATimings[[#This Row],[Dep Txt]]), ": ",":"), "a.m", "AM",1), "p.m", "PM"),"  AM"," AM"),"  PM", " PM"), 9,100,"")</f>
        <v/>
      </c>
      <c r="I3908" s="195" t="e">
        <f>TIMEVALUE(RTATimings[[#This Row],[Dep Tm Txt]])</f>
        <v>#VALUE!</v>
      </c>
      <c r="N39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09" spans="1:14" x14ac:dyDescent="0.35">
      <c r="A3909" s="113"/>
      <c r="B3909" s="119"/>
      <c r="C3909" s="119"/>
      <c r="D3909" s="185" t="e">
        <f>IF(ISBLANK(RTATimings[[#This Row],[Vehicle No.]]), VLOOKUP(RTATimings[[#This Row],[Rotation Group]], Table9[#All], 4, FALSE), VLOOKUP(RTATimings[[#This Row],[Vehicle No.]], VehLicense,2,FALSE))</f>
        <v>#N/A</v>
      </c>
      <c r="E3909" s="126"/>
      <c r="F3909" s="185" t="e">
        <f>VLOOKUP(RTATimings[[#This Row],[Route Code]], TrueRouteCodes[], 2, FALSE)</f>
        <v>#N/A</v>
      </c>
      <c r="H3909" s="194" t="str">
        <f>REPLACE(SUBSTITUTE(SUBSTITUTE(SUBSTITUTE(SUBSTITUTE(SUBSTITUTE(TRIM(RTATimings[[#This Row],[Dep Txt]]), ": ",":"), "a.m", "AM",1), "p.m", "PM"),"  AM"," AM"),"  PM", " PM"), 9,100,"")</f>
        <v/>
      </c>
      <c r="I3909" s="195" t="e">
        <f>TIMEVALUE(RTATimings[[#This Row],[Dep Tm Txt]])</f>
        <v>#VALUE!</v>
      </c>
      <c r="N39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10" spans="1:14" x14ac:dyDescent="0.35">
      <c r="A3910" s="113"/>
      <c r="B3910" s="119"/>
      <c r="C3910" s="119"/>
      <c r="D3910" s="185" t="e">
        <f>IF(ISBLANK(RTATimings[[#This Row],[Vehicle No.]]), VLOOKUP(RTATimings[[#This Row],[Rotation Group]], Table9[#All], 4, FALSE), VLOOKUP(RTATimings[[#This Row],[Vehicle No.]], VehLicense,2,FALSE))</f>
        <v>#N/A</v>
      </c>
      <c r="E3910" s="126"/>
      <c r="F3910" s="185" t="e">
        <f>VLOOKUP(RTATimings[[#This Row],[Route Code]], TrueRouteCodes[], 2, FALSE)</f>
        <v>#N/A</v>
      </c>
      <c r="H3910" s="194" t="str">
        <f>REPLACE(SUBSTITUTE(SUBSTITUTE(SUBSTITUTE(SUBSTITUTE(SUBSTITUTE(TRIM(RTATimings[[#This Row],[Dep Txt]]), ": ",":"), "a.m", "AM",1), "p.m", "PM"),"  AM"," AM"),"  PM", " PM"), 9,100,"")</f>
        <v/>
      </c>
      <c r="I3910" s="195" t="e">
        <f>TIMEVALUE(RTATimings[[#This Row],[Dep Tm Txt]])</f>
        <v>#VALUE!</v>
      </c>
      <c r="N39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11" spans="1:14" x14ac:dyDescent="0.35">
      <c r="A3911" s="113"/>
      <c r="B3911" s="119"/>
      <c r="C3911" s="119"/>
      <c r="D3911" s="185" t="e">
        <f>IF(ISBLANK(RTATimings[[#This Row],[Vehicle No.]]), VLOOKUP(RTATimings[[#This Row],[Rotation Group]], Table9[#All], 4, FALSE), VLOOKUP(RTATimings[[#This Row],[Vehicle No.]], VehLicense,2,FALSE))</f>
        <v>#N/A</v>
      </c>
      <c r="E3911" s="126"/>
      <c r="F3911" s="185" t="e">
        <f>VLOOKUP(RTATimings[[#This Row],[Route Code]], TrueRouteCodes[], 2, FALSE)</f>
        <v>#N/A</v>
      </c>
      <c r="H3911" s="194" t="str">
        <f>REPLACE(SUBSTITUTE(SUBSTITUTE(SUBSTITUTE(SUBSTITUTE(SUBSTITUTE(TRIM(RTATimings[[#This Row],[Dep Txt]]), ": ",":"), "a.m", "AM",1), "p.m", "PM"),"  AM"," AM"),"  PM", " PM"), 9,100,"")</f>
        <v/>
      </c>
      <c r="I3911" s="195" t="e">
        <f>TIMEVALUE(RTATimings[[#This Row],[Dep Tm Txt]])</f>
        <v>#VALUE!</v>
      </c>
      <c r="N39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12" spans="1:14" x14ac:dyDescent="0.35">
      <c r="A3912" s="113"/>
      <c r="B3912" s="119"/>
      <c r="C3912" s="119"/>
      <c r="D3912" s="185" t="e">
        <f>IF(ISBLANK(RTATimings[[#This Row],[Vehicle No.]]), VLOOKUP(RTATimings[[#This Row],[Rotation Group]], Table9[#All], 4, FALSE), VLOOKUP(RTATimings[[#This Row],[Vehicle No.]], VehLicense,2,FALSE))</f>
        <v>#N/A</v>
      </c>
      <c r="E3912" s="126"/>
      <c r="F3912" s="185" t="e">
        <f>VLOOKUP(RTATimings[[#This Row],[Route Code]], TrueRouteCodes[], 2, FALSE)</f>
        <v>#N/A</v>
      </c>
      <c r="H3912" s="194" t="str">
        <f>REPLACE(SUBSTITUTE(SUBSTITUTE(SUBSTITUTE(SUBSTITUTE(SUBSTITUTE(TRIM(RTATimings[[#This Row],[Dep Txt]]), ": ",":"), "a.m", "AM",1), "p.m", "PM"),"  AM"," AM"),"  PM", " PM"), 9,100,"")</f>
        <v/>
      </c>
      <c r="I3912" s="195" t="e">
        <f>TIMEVALUE(RTATimings[[#This Row],[Dep Tm Txt]])</f>
        <v>#VALUE!</v>
      </c>
      <c r="N39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13" spans="1:14" x14ac:dyDescent="0.35">
      <c r="A3913" s="113"/>
      <c r="B3913" s="119"/>
      <c r="C3913" s="119"/>
      <c r="D3913" s="185" t="e">
        <f>IF(ISBLANK(RTATimings[[#This Row],[Vehicle No.]]), VLOOKUP(RTATimings[[#This Row],[Rotation Group]], Table9[#All], 4, FALSE), VLOOKUP(RTATimings[[#This Row],[Vehicle No.]], VehLicense,2,FALSE))</f>
        <v>#N/A</v>
      </c>
      <c r="E3913" s="126"/>
      <c r="F3913" s="185" t="e">
        <f>VLOOKUP(RTATimings[[#This Row],[Route Code]], TrueRouteCodes[], 2, FALSE)</f>
        <v>#N/A</v>
      </c>
      <c r="H3913" s="194" t="str">
        <f>REPLACE(SUBSTITUTE(SUBSTITUTE(SUBSTITUTE(SUBSTITUTE(SUBSTITUTE(TRIM(RTATimings[[#This Row],[Dep Txt]]), ": ",":"), "a.m", "AM",1), "p.m", "PM"),"  AM"," AM"),"  PM", " PM"), 9,100,"")</f>
        <v/>
      </c>
      <c r="I3913" s="195" t="e">
        <f>TIMEVALUE(RTATimings[[#This Row],[Dep Tm Txt]])</f>
        <v>#VALUE!</v>
      </c>
      <c r="N39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14" spans="1:14" x14ac:dyDescent="0.35">
      <c r="A3914" s="113"/>
      <c r="B3914" s="119"/>
      <c r="C3914" s="119"/>
      <c r="D3914" s="185" t="e">
        <f>IF(ISBLANK(RTATimings[[#This Row],[Vehicle No.]]), VLOOKUP(RTATimings[[#This Row],[Rotation Group]], Table9[#All], 4, FALSE), VLOOKUP(RTATimings[[#This Row],[Vehicle No.]], VehLicense,2,FALSE))</f>
        <v>#N/A</v>
      </c>
      <c r="E3914" s="126"/>
      <c r="F3914" s="185" t="e">
        <f>VLOOKUP(RTATimings[[#This Row],[Route Code]], TrueRouteCodes[], 2, FALSE)</f>
        <v>#N/A</v>
      </c>
      <c r="H3914" s="194" t="str">
        <f>REPLACE(SUBSTITUTE(SUBSTITUTE(SUBSTITUTE(SUBSTITUTE(SUBSTITUTE(TRIM(RTATimings[[#This Row],[Dep Txt]]), ": ",":"), "a.m", "AM",1), "p.m", "PM"),"  AM"," AM"),"  PM", " PM"), 9,100,"")</f>
        <v/>
      </c>
      <c r="I3914" s="195" t="e">
        <f>TIMEVALUE(RTATimings[[#This Row],[Dep Tm Txt]])</f>
        <v>#VALUE!</v>
      </c>
      <c r="N39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15" spans="1:14" x14ac:dyDescent="0.35">
      <c r="A3915" s="113"/>
      <c r="B3915" s="119"/>
      <c r="C3915" s="119"/>
      <c r="D3915" s="185" t="e">
        <f>IF(ISBLANK(RTATimings[[#This Row],[Vehicle No.]]), VLOOKUP(RTATimings[[#This Row],[Rotation Group]], Table9[#All], 4, FALSE), VLOOKUP(RTATimings[[#This Row],[Vehicle No.]], VehLicense,2,FALSE))</f>
        <v>#N/A</v>
      </c>
      <c r="E3915" s="126"/>
      <c r="F3915" s="185" t="e">
        <f>VLOOKUP(RTATimings[[#This Row],[Route Code]], TrueRouteCodes[], 2, FALSE)</f>
        <v>#N/A</v>
      </c>
      <c r="H3915" s="194" t="str">
        <f>REPLACE(SUBSTITUTE(SUBSTITUTE(SUBSTITUTE(SUBSTITUTE(SUBSTITUTE(TRIM(RTATimings[[#This Row],[Dep Txt]]), ": ",":"), "a.m", "AM",1), "p.m", "PM"),"  AM"," AM"),"  PM", " PM"), 9,100,"")</f>
        <v/>
      </c>
      <c r="I3915" s="195" t="e">
        <f>TIMEVALUE(RTATimings[[#This Row],[Dep Tm Txt]])</f>
        <v>#VALUE!</v>
      </c>
      <c r="N39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16" spans="1:14" x14ac:dyDescent="0.35">
      <c r="A3916" s="113"/>
      <c r="B3916" s="119"/>
      <c r="C3916" s="119"/>
      <c r="D3916" s="185" t="e">
        <f>IF(ISBLANK(RTATimings[[#This Row],[Vehicle No.]]), VLOOKUP(RTATimings[[#This Row],[Rotation Group]], Table9[#All], 4, FALSE), VLOOKUP(RTATimings[[#This Row],[Vehicle No.]], VehLicense,2,FALSE))</f>
        <v>#N/A</v>
      </c>
      <c r="E3916" s="126"/>
      <c r="F3916" s="185" t="e">
        <f>VLOOKUP(RTATimings[[#This Row],[Route Code]], TrueRouteCodes[], 2, FALSE)</f>
        <v>#N/A</v>
      </c>
      <c r="H3916" s="194" t="str">
        <f>REPLACE(SUBSTITUTE(SUBSTITUTE(SUBSTITUTE(SUBSTITUTE(SUBSTITUTE(TRIM(RTATimings[[#This Row],[Dep Txt]]), ": ",":"), "a.m", "AM",1), "p.m", "PM"),"  AM"," AM"),"  PM", " PM"), 9,100,"")</f>
        <v/>
      </c>
      <c r="I3916" s="195" t="e">
        <f>TIMEVALUE(RTATimings[[#This Row],[Dep Tm Txt]])</f>
        <v>#VALUE!</v>
      </c>
      <c r="N39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17" spans="1:14" x14ac:dyDescent="0.35">
      <c r="A3917" s="113"/>
      <c r="B3917" s="119"/>
      <c r="C3917" s="119"/>
      <c r="D3917" s="185" t="e">
        <f>IF(ISBLANK(RTATimings[[#This Row],[Vehicle No.]]), VLOOKUP(RTATimings[[#This Row],[Rotation Group]], Table9[#All], 4, FALSE), VLOOKUP(RTATimings[[#This Row],[Vehicle No.]], VehLicense,2,FALSE))</f>
        <v>#N/A</v>
      </c>
      <c r="E3917" s="126"/>
      <c r="F3917" s="185" t="e">
        <f>VLOOKUP(RTATimings[[#This Row],[Route Code]], TrueRouteCodes[], 2, FALSE)</f>
        <v>#N/A</v>
      </c>
      <c r="H3917" s="194" t="str">
        <f>REPLACE(SUBSTITUTE(SUBSTITUTE(SUBSTITUTE(SUBSTITUTE(SUBSTITUTE(TRIM(RTATimings[[#This Row],[Dep Txt]]), ": ",":"), "a.m", "AM",1), "p.m", "PM"),"  AM"," AM"),"  PM", " PM"), 9,100,"")</f>
        <v/>
      </c>
      <c r="I3917" s="195" t="e">
        <f>TIMEVALUE(RTATimings[[#This Row],[Dep Tm Txt]])</f>
        <v>#VALUE!</v>
      </c>
      <c r="N39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18" spans="1:14" x14ac:dyDescent="0.35">
      <c r="A3918" s="113"/>
      <c r="B3918" s="119"/>
      <c r="C3918" s="119"/>
      <c r="D3918" s="185" t="e">
        <f>IF(ISBLANK(RTATimings[[#This Row],[Vehicle No.]]), VLOOKUP(RTATimings[[#This Row],[Rotation Group]], Table9[#All], 4, FALSE), VLOOKUP(RTATimings[[#This Row],[Vehicle No.]], VehLicense,2,FALSE))</f>
        <v>#N/A</v>
      </c>
      <c r="E3918" s="126"/>
      <c r="F3918" s="185" t="e">
        <f>VLOOKUP(RTATimings[[#This Row],[Route Code]], TrueRouteCodes[], 2, FALSE)</f>
        <v>#N/A</v>
      </c>
      <c r="H3918" s="194" t="str">
        <f>REPLACE(SUBSTITUTE(SUBSTITUTE(SUBSTITUTE(SUBSTITUTE(SUBSTITUTE(TRIM(RTATimings[[#This Row],[Dep Txt]]), ": ",":"), "a.m", "AM",1), "p.m", "PM"),"  AM"," AM"),"  PM", " PM"), 9,100,"")</f>
        <v/>
      </c>
      <c r="I3918" s="195" t="e">
        <f>TIMEVALUE(RTATimings[[#This Row],[Dep Tm Txt]])</f>
        <v>#VALUE!</v>
      </c>
      <c r="N39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19" spans="1:14" x14ac:dyDescent="0.35">
      <c r="A3919" s="113"/>
      <c r="B3919" s="119"/>
      <c r="C3919" s="119"/>
      <c r="D3919" s="185" t="e">
        <f>IF(ISBLANK(RTATimings[[#This Row],[Vehicle No.]]), VLOOKUP(RTATimings[[#This Row],[Rotation Group]], Table9[#All], 4, FALSE), VLOOKUP(RTATimings[[#This Row],[Vehicle No.]], VehLicense,2,FALSE))</f>
        <v>#N/A</v>
      </c>
      <c r="E3919" s="126"/>
      <c r="F3919" s="185" t="e">
        <f>VLOOKUP(RTATimings[[#This Row],[Route Code]], TrueRouteCodes[], 2, FALSE)</f>
        <v>#N/A</v>
      </c>
      <c r="H3919" s="194" t="str">
        <f>REPLACE(SUBSTITUTE(SUBSTITUTE(SUBSTITUTE(SUBSTITUTE(SUBSTITUTE(TRIM(RTATimings[[#This Row],[Dep Txt]]), ": ",":"), "a.m", "AM",1), "p.m", "PM"),"  AM"," AM"),"  PM", " PM"), 9,100,"")</f>
        <v/>
      </c>
      <c r="I3919" s="195" t="e">
        <f>TIMEVALUE(RTATimings[[#This Row],[Dep Tm Txt]])</f>
        <v>#VALUE!</v>
      </c>
      <c r="N39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20" spans="1:14" x14ac:dyDescent="0.35">
      <c r="A3920" s="113"/>
      <c r="B3920" s="119"/>
      <c r="C3920" s="119"/>
      <c r="D3920" s="185" t="e">
        <f>IF(ISBLANK(RTATimings[[#This Row],[Vehicle No.]]), VLOOKUP(RTATimings[[#This Row],[Rotation Group]], Table9[#All], 4, FALSE), VLOOKUP(RTATimings[[#This Row],[Vehicle No.]], VehLicense,2,FALSE))</f>
        <v>#N/A</v>
      </c>
      <c r="E3920" s="126"/>
      <c r="F3920" s="185" t="e">
        <f>VLOOKUP(RTATimings[[#This Row],[Route Code]], TrueRouteCodes[], 2, FALSE)</f>
        <v>#N/A</v>
      </c>
      <c r="H3920" s="194" t="str">
        <f>REPLACE(SUBSTITUTE(SUBSTITUTE(SUBSTITUTE(SUBSTITUTE(SUBSTITUTE(TRIM(RTATimings[[#This Row],[Dep Txt]]), ": ",":"), "a.m", "AM",1), "p.m", "PM"),"  AM"," AM"),"  PM", " PM"), 9,100,"")</f>
        <v/>
      </c>
      <c r="I3920" s="195" t="e">
        <f>TIMEVALUE(RTATimings[[#This Row],[Dep Tm Txt]])</f>
        <v>#VALUE!</v>
      </c>
      <c r="N39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21" spans="1:14" x14ac:dyDescent="0.35">
      <c r="A3921" s="113"/>
      <c r="B3921" s="119"/>
      <c r="C3921" s="119"/>
      <c r="D3921" s="185" t="e">
        <f>IF(ISBLANK(RTATimings[[#This Row],[Vehicle No.]]), VLOOKUP(RTATimings[[#This Row],[Rotation Group]], Table9[#All], 4, FALSE), VLOOKUP(RTATimings[[#This Row],[Vehicle No.]], VehLicense,2,FALSE))</f>
        <v>#N/A</v>
      </c>
      <c r="E3921" s="126"/>
      <c r="F3921" s="185" t="e">
        <f>VLOOKUP(RTATimings[[#This Row],[Route Code]], TrueRouteCodes[], 2, FALSE)</f>
        <v>#N/A</v>
      </c>
      <c r="H3921" s="194" t="str">
        <f>REPLACE(SUBSTITUTE(SUBSTITUTE(SUBSTITUTE(SUBSTITUTE(SUBSTITUTE(TRIM(RTATimings[[#This Row],[Dep Txt]]), ": ",":"), "a.m", "AM",1), "p.m", "PM"),"  AM"," AM"),"  PM", " PM"), 9,100,"")</f>
        <v/>
      </c>
      <c r="I3921" s="195" t="e">
        <f>TIMEVALUE(RTATimings[[#This Row],[Dep Tm Txt]])</f>
        <v>#VALUE!</v>
      </c>
      <c r="N39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22" spans="1:14" x14ac:dyDescent="0.35">
      <c r="A3922" s="113"/>
      <c r="B3922" s="119"/>
      <c r="C3922" s="119"/>
      <c r="D3922" s="185" t="e">
        <f>IF(ISBLANK(RTATimings[[#This Row],[Vehicle No.]]), VLOOKUP(RTATimings[[#This Row],[Rotation Group]], Table9[#All], 4, FALSE), VLOOKUP(RTATimings[[#This Row],[Vehicle No.]], VehLicense,2,FALSE))</f>
        <v>#N/A</v>
      </c>
      <c r="E3922" s="126"/>
      <c r="F3922" s="185" t="e">
        <f>VLOOKUP(RTATimings[[#This Row],[Route Code]], TrueRouteCodes[], 2, FALSE)</f>
        <v>#N/A</v>
      </c>
      <c r="H3922" s="194" t="str">
        <f>REPLACE(SUBSTITUTE(SUBSTITUTE(SUBSTITUTE(SUBSTITUTE(SUBSTITUTE(TRIM(RTATimings[[#This Row],[Dep Txt]]), ": ",":"), "a.m", "AM",1), "p.m", "PM"),"  AM"," AM"),"  PM", " PM"), 9,100,"")</f>
        <v/>
      </c>
      <c r="I3922" s="195" t="e">
        <f>TIMEVALUE(RTATimings[[#This Row],[Dep Tm Txt]])</f>
        <v>#VALUE!</v>
      </c>
      <c r="N39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23" spans="1:14" x14ac:dyDescent="0.35">
      <c r="A3923" s="113"/>
      <c r="B3923" s="119"/>
      <c r="C3923" s="119"/>
      <c r="D3923" s="185" t="e">
        <f>IF(ISBLANK(RTATimings[[#This Row],[Vehicle No.]]), VLOOKUP(RTATimings[[#This Row],[Rotation Group]], Table9[#All], 4, FALSE), VLOOKUP(RTATimings[[#This Row],[Vehicle No.]], VehLicense,2,FALSE))</f>
        <v>#N/A</v>
      </c>
      <c r="E3923" s="126"/>
      <c r="F3923" s="185" t="e">
        <f>VLOOKUP(RTATimings[[#This Row],[Route Code]], TrueRouteCodes[], 2, FALSE)</f>
        <v>#N/A</v>
      </c>
      <c r="H3923" s="194" t="str">
        <f>REPLACE(SUBSTITUTE(SUBSTITUTE(SUBSTITUTE(SUBSTITUTE(SUBSTITUTE(TRIM(RTATimings[[#This Row],[Dep Txt]]), ": ",":"), "a.m", "AM",1), "p.m", "PM"),"  AM"," AM"),"  PM", " PM"), 9,100,"")</f>
        <v/>
      </c>
      <c r="I3923" s="195" t="e">
        <f>TIMEVALUE(RTATimings[[#This Row],[Dep Tm Txt]])</f>
        <v>#VALUE!</v>
      </c>
      <c r="N39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24" spans="1:14" x14ac:dyDescent="0.35">
      <c r="A3924" s="113"/>
      <c r="B3924" s="119"/>
      <c r="C3924" s="119"/>
      <c r="D3924" s="185" t="e">
        <f>IF(ISBLANK(RTATimings[[#This Row],[Vehicle No.]]), VLOOKUP(RTATimings[[#This Row],[Rotation Group]], Table9[#All], 4, FALSE), VLOOKUP(RTATimings[[#This Row],[Vehicle No.]], VehLicense,2,FALSE))</f>
        <v>#N/A</v>
      </c>
      <c r="E3924" s="126"/>
      <c r="F3924" s="185" t="e">
        <f>VLOOKUP(RTATimings[[#This Row],[Route Code]], TrueRouteCodes[], 2, FALSE)</f>
        <v>#N/A</v>
      </c>
      <c r="H3924" s="194" t="str">
        <f>REPLACE(SUBSTITUTE(SUBSTITUTE(SUBSTITUTE(SUBSTITUTE(SUBSTITUTE(TRIM(RTATimings[[#This Row],[Dep Txt]]), ": ",":"), "a.m", "AM",1), "p.m", "PM"),"  AM"," AM"),"  PM", " PM"), 9,100,"")</f>
        <v/>
      </c>
      <c r="I3924" s="195" t="e">
        <f>TIMEVALUE(RTATimings[[#This Row],[Dep Tm Txt]])</f>
        <v>#VALUE!</v>
      </c>
      <c r="N39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25" spans="1:14" x14ac:dyDescent="0.35">
      <c r="A3925" s="113"/>
      <c r="B3925" s="119"/>
      <c r="C3925" s="119"/>
      <c r="D3925" s="185" t="e">
        <f>IF(ISBLANK(RTATimings[[#This Row],[Vehicle No.]]), VLOOKUP(RTATimings[[#This Row],[Rotation Group]], Table9[#All], 4, FALSE), VLOOKUP(RTATimings[[#This Row],[Vehicle No.]], VehLicense,2,FALSE))</f>
        <v>#N/A</v>
      </c>
      <c r="E3925" s="126"/>
      <c r="F3925" s="185" t="e">
        <f>VLOOKUP(RTATimings[[#This Row],[Route Code]], TrueRouteCodes[], 2, FALSE)</f>
        <v>#N/A</v>
      </c>
      <c r="H3925" s="194" t="str">
        <f>REPLACE(SUBSTITUTE(SUBSTITUTE(SUBSTITUTE(SUBSTITUTE(SUBSTITUTE(TRIM(RTATimings[[#This Row],[Dep Txt]]), ": ",":"), "a.m", "AM",1), "p.m", "PM"),"  AM"," AM"),"  PM", " PM"), 9,100,"")</f>
        <v/>
      </c>
      <c r="I3925" s="195" t="e">
        <f>TIMEVALUE(RTATimings[[#This Row],[Dep Tm Txt]])</f>
        <v>#VALUE!</v>
      </c>
      <c r="N39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26" spans="1:14" x14ac:dyDescent="0.35">
      <c r="A3926" s="113"/>
      <c r="B3926" s="119"/>
      <c r="C3926" s="119"/>
      <c r="D3926" s="185" t="e">
        <f>IF(ISBLANK(RTATimings[[#This Row],[Vehicle No.]]), VLOOKUP(RTATimings[[#This Row],[Rotation Group]], Table9[#All], 4, FALSE), VLOOKUP(RTATimings[[#This Row],[Vehicle No.]], VehLicense,2,FALSE))</f>
        <v>#N/A</v>
      </c>
      <c r="E3926" s="126"/>
      <c r="F3926" s="185" t="e">
        <f>VLOOKUP(RTATimings[[#This Row],[Route Code]], TrueRouteCodes[], 2, FALSE)</f>
        <v>#N/A</v>
      </c>
      <c r="H3926" s="194" t="str">
        <f>REPLACE(SUBSTITUTE(SUBSTITUTE(SUBSTITUTE(SUBSTITUTE(SUBSTITUTE(TRIM(RTATimings[[#This Row],[Dep Txt]]), ": ",":"), "a.m", "AM",1), "p.m", "PM"),"  AM"," AM"),"  PM", " PM"), 9,100,"")</f>
        <v/>
      </c>
      <c r="I3926" s="195" t="e">
        <f>TIMEVALUE(RTATimings[[#This Row],[Dep Tm Txt]])</f>
        <v>#VALUE!</v>
      </c>
      <c r="N39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27" spans="1:14" x14ac:dyDescent="0.35">
      <c r="A3927" s="113"/>
      <c r="B3927" s="119"/>
      <c r="C3927" s="119"/>
      <c r="D3927" s="185" t="e">
        <f>IF(ISBLANK(RTATimings[[#This Row],[Vehicle No.]]), VLOOKUP(RTATimings[[#This Row],[Rotation Group]], Table9[#All], 4, FALSE), VLOOKUP(RTATimings[[#This Row],[Vehicle No.]], VehLicense,2,FALSE))</f>
        <v>#N/A</v>
      </c>
      <c r="E3927" s="126"/>
      <c r="F3927" s="185" t="e">
        <f>VLOOKUP(RTATimings[[#This Row],[Route Code]], TrueRouteCodes[], 2, FALSE)</f>
        <v>#N/A</v>
      </c>
      <c r="H3927" s="194" t="str">
        <f>REPLACE(SUBSTITUTE(SUBSTITUTE(SUBSTITUTE(SUBSTITUTE(SUBSTITUTE(TRIM(RTATimings[[#This Row],[Dep Txt]]), ": ",":"), "a.m", "AM",1), "p.m", "PM"),"  AM"," AM"),"  PM", " PM"), 9,100,"")</f>
        <v/>
      </c>
      <c r="I3927" s="195" t="e">
        <f>TIMEVALUE(RTATimings[[#This Row],[Dep Tm Txt]])</f>
        <v>#VALUE!</v>
      </c>
      <c r="N39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28" spans="1:14" x14ac:dyDescent="0.35">
      <c r="A3928" s="113"/>
      <c r="B3928" s="119"/>
      <c r="C3928" s="119"/>
      <c r="D3928" s="185" t="e">
        <f>IF(ISBLANK(RTATimings[[#This Row],[Vehicle No.]]), VLOOKUP(RTATimings[[#This Row],[Rotation Group]], Table9[#All], 4, FALSE), VLOOKUP(RTATimings[[#This Row],[Vehicle No.]], VehLicense,2,FALSE))</f>
        <v>#N/A</v>
      </c>
      <c r="E3928" s="126"/>
      <c r="F3928" s="185" t="e">
        <f>VLOOKUP(RTATimings[[#This Row],[Route Code]], TrueRouteCodes[], 2, FALSE)</f>
        <v>#N/A</v>
      </c>
      <c r="H3928" s="194" t="str">
        <f>REPLACE(SUBSTITUTE(SUBSTITUTE(SUBSTITUTE(SUBSTITUTE(SUBSTITUTE(TRIM(RTATimings[[#This Row],[Dep Txt]]), ": ",":"), "a.m", "AM",1), "p.m", "PM"),"  AM"," AM"),"  PM", " PM"), 9,100,"")</f>
        <v/>
      </c>
      <c r="I3928" s="195" t="e">
        <f>TIMEVALUE(RTATimings[[#This Row],[Dep Tm Txt]])</f>
        <v>#VALUE!</v>
      </c>
      <c r="N39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29" spans="1:14" x14ac:dyDescent="0.35">
      <c r="A3929" s="113"/>
      <c r="B3929" s="119"/>
      <c r="C3929" s="119"/>
      <c r="D3929" s="185" t="e">
        <f>IF(ISBLANK(RTATimings[[#This Row],[Vehicle No.]]), VLOOKUP(RTATimings[[#This Row],[Rotation Group]], Table9[#All], 4, FALSE), VLOOKUP(RTATimings[[#This Row],[Vehicle No.]], VehLicense,2,FALSE))</f>
        <v>#N/A</v>
      </c>
      <c r="E3929" s="126"/>
      <c r="F3929" s="185" t="e">
        <f>VLOOKUP(RTATimings[[#This Row],[Route Code]], TrueRouteCodes[], 2, FALSE)</f>
        <v>#N/A</v>
      </c>
      <c r="H3929" s="194" t="str">
        <f>REPLACE(SUBSTITUTE(SUBSTITUTE(SUBSTITUTE(SUBSTITUTE(SUBSTITUTE(TRIM(RTATimings[[#This Row],[Dep Txt]]), ": ",":"), "a.m", "AM",1), "p.m", "PM"),"  AM"," AM"),"  PM", " PM"), 9,100,"")</f>
        <v/>
      </c>
      <c r="I3929" s="195" t="e">
        <f>TIMEVALUE(RTATimings[[#This Row],[Dep Tm Txt]])</f>
        <v>#VALUE!</v>
      </c>
      <c r="N39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30" spans="1:14" x14ac:dyDescent="0.35">
      <c r="A3930" s="113"/>
      <c r="B3930" s="119"/>
      <c r="C3930" s="119"/>
      <c r="D3930" s="185" t="e">
        <f>IF(ISBLANK(RTATimings[[#This Row],[Vehicle No.]]), VLOOKUP(RTATimings[[#This Row],[Rotation Group]], Table9[#All], 4, FALSE), VLOOKUP(RTATimings[[#This Row],[Vehicle No.]], VehLicense,2,FALSE))</f>
        <v>#N/A</v>
      </c>
      <c r="E3930" s="126"/>
      <c r="F3930" s="185" t="e">
        <f>VLOOKUP(RTATimings[[#This Row],[Route Code]], TrueRouteCodes[], 2, FALSE)</f>
        <v>#N/A</v>
      </c>
      <c r="H3930" s="194" t="str">
        <f>REPLACE(SUBSTITUTE(SUBSTITUTE(SUBSTITUTE(SUBSTITUTE(SUBSTITUTE(TRIM(RTATimings[[#This Row],[Dep Txt]]), ": ",":"), "a.m", "AM",1), "p.m", "PM"),"  AM"," AM"),"  PM", " PM"), 9,100,"")</f>
        <v/>
      </c>
      <c r="I3930" s="195" t="e">
        <f>TIMEVALUE(RTATimings[[#This Row],[Dep Tm Txt]])</f>
        <v>#VALUE!</v>
      </c>
      <c r="N39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31" spans="1:14" x14ac:dyDescent="0.35">
      <c r="A3931" s="113"/>
      <c r="B3931" s="119"/>
      <c r="C3931" s="119"/>
      <c r="D3931" s="185" t="e">
        <f>IF(ISBLANK(RTATimings[[#This Row],[Vehicle No.]]), VLOOKUP(RTATimings[[#This Row],[Rotation Group]], Table9[#All], 4, FALSE), VLOOKUP(RTATimings[[#This Row],[Vehicle No.]], VehLicense,2,FALSE))</f>
        <v>#N/A</v>
      </c>
      <c r="E3931" s="126"/>
      <c r="F3931" s="185" t="e">
        <f>VLOOKUP(RTATimings[[#This Row],[Route Code]], TrueRouteCodes[], 2, FALSE)</f>
        <v>#N/A</v>
      </c>
      <c r="H3931" s="194" t="str">
        <f>REPLACE(SUBSTITUTE(SUBSTITUTE(SUBSTITUTE(SUBSTITUTE(SUBSTITUTE(TRIM(RTATimings[[#This Row],[Dep Txt]]), ": ",":"), "a.m", "AM",1), "p.m", "PM"),"  AM"," AM"),"  PM", " PM"), 9,100,"")</f>
        <v/>
      </c>
      <c r="I3931" s="195" t="e">
        <f>TIMEVALUE(RTATimings[[#This Row],[Dep Tm Txt]])</f>
        <v>#VALUE!</v>
      </c>
      <c r="N39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32" spans="1:14" x14ac:dyDescent="0.35">
      <c r="A3932" s="113"/>
      <c r="B3932" s="119"/>
      <c r="C3932" s="119"/>
      <c r="D3932" s="185" t="e">
        <f>IF(ISBLANK(RTATimings[[#This Row],[Vehicle No.]]), VLOOKUP(RTATimings[[#This Row],[Rotation Group]], Table9[#All], 4, FALSE), VLOOKUP(RTATimings[[#This Row],[Vehicle No.]], VehLicense,2,FALSE))</f>
        <v>#N/A</v>
      </c>
      <c r="E3932" s="126"/>
      <c r="F3932" s="185" t="e">
        <f>VLOOKUP(RTATimings[[#This Row],[Route Code]], TrueRouteCodes[], 2, FALSE)</f>
        <v>#N/A</v>
      </c>
      <c r="H3932" s="194" t="str">
        <f>REPLACE(SUBSTITUTE(SUBSTITUTE(SUBSTITUTE(SUBSTITUTE(SUBSTITUTE(TRIM(RTATimings[[#This Row],[Dep Txt]]), ": ",":"), "a.m", "AM",1), "p.m", "PM"),"  AM"," AM"),"  PM", " PM"), 9,100,"")</f>
        <v/>
      </c>
      <c r="I3932" s="195" t="e">
        <f>TIMEVALUE(RTATimings[[#This Row],[Dep Tm Txt]])</f>
        <v>#VALUE!</v>
      </c>
      <c r="N39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33" spans="1:14" x14ac:dyDescent="0.35">
      <c r="A3933" s="113"/>
      <c r="B3933" s="119"/>
      <c r="C3933" s="119"/>
      <c r="D3933" s="185" t="e">
        <f>IF(ISBLANK(RTATimings[[#This Row],[Vehicle No.]]), VLOOKUP(RTATimings[[#This Row],[Rotation Group]], Table9[#All], 4, FALSE), VLOOKUP(RTATimings[[#This Row],[Vehicle No.]], VehLicense,2,FALSE))</f>
        <v>#N/A</v>
      </c>
      <c r="E3933" s="126"/>
      <c r="F3933" s="185" t="e">
        <f>VLOOKUP(RTATimings[[#This Row],[Route Code]], TrueRouteCodes[], 2, FALSE)</f>
        <v>#N/A</v>
      </c>
      <c r="H3933" s="194" t="str">
        <f>REPLACE(SUBSTITUTE(SUBSTITUTE(SUBSTITUTE(SUBSTITUTE(SUBSTITUTE(TRIM(RTATimings[[#This Row],[Dep Txt]]), ": ",":"), "a.m", "AM",1), "p.m", "PM"),"  AM"," AM"),"  PM", " PM"), 9,100,"")</f>
        <v/>
      </c>
      <c r="I3933" s="195" t="e">
        <f>TIMEVALUE(RTATimings[[#This Row],[Dep Tm Txt]])</f>
        <v>#VALUE!</v>
      </c>
      <c r="N39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34" spans="1:14" x14ac:dyDescent="0.35">
      <c r="A3934" s="113"/>
      <c r="B3934" s="119"/>
      <c r="C3934" s="119"/>
      <c r="D3934" s="185" t="e">
        <f>IF(ISBLANK(RTATimings[[#This Row],[Vehicle No.]]), VLOOKUP(RTATimings[[#This Row],[Rotation Group]], Table9[#All], 4, FALSE), VLOOKUP(RTATimings[[#This Row],[Vehicle No.]], VehLicense,2,FALSE))</f>
        <v>#N/A</v>
      </c>
      <c r="E3934" s="126"/>
      <c r="F3934" s="185" t="e">
        <f>VLOOKUP(RTATimings[[#This Row],[Route Code]], TrueRouteCodes[], 2, FALSE)</f>
        <v>#N/A</v>
      </c>
      <c r="H3934" s="194" t="str">
        <f>REPLACE(SUBSTITUTE(SUBSTITUTE(SUBSTITUTE(SUBSTITUTE(SUBSTITUTE(TRIM(RTATimings[[#This Row],[Dep Txt]]), ": ",":"), "a.m", "AM",1), "p.m", "PM"),"  AM"," AM"),"  PM", " PM"), 9,100,"")</f>
        <v/>
      </c>
      <c r="I3934" s="195" t="e">
        <f>TIMEVALUE(RTATimings[[#This Row],[Dep Tm Txt]])</f>
        <v>#VALUE!</v>
      </c>
      <c r="N39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35" spans="1:14" x14ac:dyDescent="0.35">
      <c r="A3935" s="113"/>
      <c r="B3935" s="119"/>
      <c r="C3935" s="119"/>
      <c r="D3935" s="185" t="e">
        <f>IF(ISBLANK(RTATimings[[#This Row],[Vehicle No.]]), VLOOKUP(RTATimings[[#This Row],[Rotation Group]], Table9[#All], 4, FALSE), VLOOKUP(RTATimings[[#This Row],[Vehicle No.]], VehLicense,2,FALSE))</f>
        <v>#N/A</v>
      </c>
      <c r="E3935" s="126"/>
      <c r="F3935" s="185" t="e">
        <f>VLOOKUP(RTATimings[[#This Row],[Route Code]], TrueRouteCodes[], 2, FALSE)</f>
        <v>#N/A</v>
      </c>
      <c r="H3935" s="194" t="str">
        <f>REPLACE(SUBSTITUTE(SUBSTITUTE(SUBSTITUTE(SUBSTITUTE(SUBSTITUTE(TRIM(RTATimings[[#This Row],[Dep Txt]]), ": ",":"), "a.m", "AM",1), "p.m", "PM"),"  AM"," AM"),"  PM", " PM"), 9,100,"")</f>
        <v/>
      </c>
      <c r="I3935" s="195" t="e">
        <f>TIMEVALUE(RTATimings[[#This Row],[Dep Tm Txt]])</f>
        <v>#VALUE!</v>
      </c>
      <c r="N39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36" spans="1:14" x14ac:dyDescent="0.35">
      <c r="A3936" s="113"/>
      <c r="B3936" s="119"/>
      <c r="C3936" s="119"/>
      <c r="D3936" s="185" t="e">
        <f>IF(ISBLANK(RTATimings[[#This Row],[Vehicle No.]]), VLOOKUP(RTATimings[[#This Row],[Rotation Group]], Table9[#All], 4, FALSE), VLOOKUP(RTATimings[[#This Row],[Vehicle No.]], VehLicense,2,FALSE))</f>
        <v>#N/A</v>
      </c>
      <c r="E3936" s="126"/>
      <c r="F3936" s="185" t="e">
        <f>VLOOKUP(RTATimings[[#This Row],[Route Code]], TrueRouteCodes[], 2, FALSE)</f>
        <v>#N/A</v>
      </c>
      <c r="H3936" s="194" t="str">
        <f>REPLACE(SUBSTITUTE(SUBSTITUTE(SUBSTITUTE(SUBSTITUTE(SUBSTITUTE(TRIM(RTATimings[[#This Row],[Dep Txt]]), ": ",":"), "a.m", "AM",1), "p.m", "PM"),"  AM"," AM"),"  PM", " PM"), 9,100,"")</f>
        <v/>
      </c>
      <c r="I3936" s="195" t="e">
        <f>TIMEVALUE(RTATimings[[#This Row],[Dep Tm Txt]])</f>
        <v>#VALUE!</v>
      </c>
      <c r="N39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37" spans="1:14" x14ac:dyDescent="0.35">
      <c r="A3937" s="113"/>
      <c r="B3937" s="119"/>
      <c r="C3937" s="119"/>
      <c r="D3937" s="185" t="e">
        <f>IF(ISBLANK(RTATimings[[#This Row],[Vehicle No.]]), VLOOKUP(RTATimings[[#This Row],[Rotation Group]], Table9[#All], 4, FALSE), VLOOKUP(RTATimings[[#This Row],[Vehicle No.]], VehLicense,2,FALSE))</f>
        <v>#N/A</v>
      </c>
      <c r="E3937" s="126"/>
      <c r="F3937" s="185" t="e">
        <f>VLOOKUP(RTATimings[[#This Row],[Route Code]], TrueRouteCodes[], 2, FALSE)</f>
        <v>#N/A</v>
      </c>
      <c r="H3937" s="194" t="str">
        <f>REPLACE(SUBSTITUTE(SUBSTITUTE(SUBSTITUTE(SUBSTITUTE(SUBSTITUTE(TRIM(RTATimings[[#This Row],[Dep Txt]]), ": ",":"), "a.m", "AM",1), "p.m", "PM"),"  AM"," AM"),"  PM", " PM"), 9,100,"")</f>
        <v/>
      </c>
      <c r="I3937" s="195" t="e">
        <f>TIMEVALUE(RTATimings[[#This Row],[Dep Tm Txt]])</f>
        <v>#VALUE!</v>
      </c>
      <c r="N39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38" spans="1:14" x14ac:dyDescent="0.35">
      <c r="A3938" s="113"/>
      <c r="B3938" s="119"/>
      <c r="C3938" s="119"/>
      <c r="D3938" s="185" t="e">
        <f>IF(ISBLANK(RTATimings[[#This Row],[Vehicle No.]]), VLOOKUP(RTATimings[[#This Row],[Rotation Group]], Table9[#All], 4, FALSE), VLOOKUP(RTATimings[[#This Row],[Vehicle No.]], VehLicense,2,FALSE))</f>
        <v>#N/A</v>
      </c>
      <c r="E3938" s="126"/>
      <c r="F3938" s="185" t="e">
        <f>VLOOKUP(RTATimings[[#This Row],[Route Code]], TrueRouteCodes[], 2, FALSE)</f>
        <v>#N/A</v>
      </c>
      <c r="H3938" s="194" t="str">
        <f>REPLACE(SUBSTITUTE(SUBSTITUTE(SUBSTITUTE(SUBSTITUTE(SUBSTITUTE(TRIM(RTATimings[[#This Row],[Dep Txt]]), ": ",":"), "a.m", "AM",1), "p.m", "PM"),"  AM"," AM"),"  PM", " PM"), 9,100,"")</f>
        <v/>
      </c>
      <c r="I3938" s="195" t="e">
        <f>TIMEVALUE(RTATimings[[#This Row],[Dep Tm Txt]])</f>
        <v>#VALUE!</v>
      </c>
      <c r="N39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39" spans="1:14" x14ac:dyDescent="0.35">
      <c r="A3939" s="113"/>
      <c r="B3939" s="119"/>
      <c r="C3939" s="119"/>
      <c r="D3939" s="185" t="e">
        <f>IF(ISBLANK(RTATimings[[#This Row],[Vehicle No.]]), VLOOKUP(RTATimings[[#This Row],[Rotation Group]], Table9[#All], 4, FALSE), VLOOKUP(RTATimings[[#This Row],[Vehicle No.]], VehLicense,2,FALSE))</f>
        <v>#N/A</v>
      </c>
      <c r="E3939" s="126"/>
      <c r="F3939" s="185" t="e">
        <f>VLOOKUP(RTATimings[[#This Row],[Route Code]], TrueRouteCodes[], 2, FALSE)</f>
        <v>#N/A</v>
      </c>
      <c r="H3939" s="194" t="str">
        <f>REPLACE(SUBSTITUTE(SUBSTITUTE(SUBSTITUTE(SUBSTITUTE(SUBSTITUTE(TRIM(RTATimings[[#This Row],[Dep Txt]]), ": ",":"), "a.m", "AM",1), "p.m", "PM"),"  AM"," AM"),"  PM", " PM"), 9,100,"")</f>
        <v/>
      </c>
      <c r="I3939" s="195" t="e">
        <f>TIMEVALUE(RTATimings[[#This Row],[Dep Tm Txt]])</f>
        <v>#VALUE!</v>
      </c>
      <c r="N39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40" spans="1:14" x14ac:dyDescent="0.35">
      <c r="A3940" s="113"/>
      <c r="B3940" s="119"/>
      <c r="C3940" s="119"/>
      <c r="D3940" s="185" t="e">
        <f>IF(ISBLANK(RTATimings[[#This Row],[Vehicle No.]]), VLOOKUP(RTATimings[[#This Row],[Rotation Group]], Table9[#All], 4, FALSE), VLOOKUP(RTATimings[[#This Row],[Vehicle No.]], VehLicense,2,FALSE))</f>
        <v>#N/A</v>
      </c>
      <c r="E3940" s="126"/>
      <c r="F3940" s="185" t="e">
        <f>VLOOKUP(RTATimings[[#This Row],[Route Code]], TrueRouteCodes[], 2, FALSE)</f>
        <v>#N/A</v>
      </c>
      <c r="H3940" s="194" t="str">
        <f>REPLACE(SUBSTITUTE(SUBSTITUTE(SUBSTITUTE(SUBSTITUTE(SUBSTITUTE(TRIM(RTATimings[[#This Row],[Dep Txt]]), ": ",":"), "a.m", "AM",1), "p.m", "PM"),"  AM"," AM"),"  PM", " PM"), 9,100,"")</f>
        <v/>
      </c>
      <c r="I3940" s="195" t="e">
        <f>TIMEVALUE(RTATimings[[#This Row],[Dep Tm Txt]])</f>
        <v>#VALUE!</v>
      </c>
      <c r="N39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41" spans="1:14" x14ac:dyDescent="0.35">
      <c r="A3941" s="113"/>
      <c r="B3941" s="119"/>
      <c r="C3941" s="119"/>
      <c r="D3941" s="185" t="e">
        <f>IF(ISBLANK(RTATimings[[#This Row],[Vehicle No.]]), VLOOKUP(RTATimings[[#This Row],[Rotation Group]], Table9[#All], 4, FALSE), VLOOKUP(RTATimings[[#This Row],[Vehicle No.]], VehLicense,2,FALSE))</f>
        <v>#N/A</v>
      </c>
      <c r="E3941" s="126"/>
      <c r="F3941" s="185" t="e">
        <f>VLOOKUP(RTATimings[[#This Row],[Route Code]], TrueRouteCodes[], 2, FALSE)</f>
        <v>#N/A</v>
      </c>
      <c r="H3941" s="194" t="str">
        <f>REPLACE(SUBSTITUTE(SUBSTITUTE(SUBSTITUTE(SUBSTITUTE(SUBSTITUTE(TRIM(RTATimings[[#This Row],[Dep Txt]]), ": ",":"), "a.m", "AM",1), "p.m", "PM"),"  AM"," AM"),"  PM", " PM"), 9,100,"")</f>
        <v/>
      </c>
      <c r="I3941" s="195" t="e">
        <f>TIMEVALUE(RTATimings[[#This Row],[Dep Tm Txt]])</f>
        <v>#VALUE!</v>
      </c>
      <c r="N39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42" spans="1:14" x14ac:dyDescent="0.35">
      <c r="A3942" s="113"/>
      <c r="B3942" s="119"/>
      <c r="C3942" s="119"/>
      <c r="D3942" s="185" t="e">
        <f>IF(ISBLANK(RTATimings[[#This Row],[Vehicle No.]]), VLOOKUP(RTATimings[[#This Row],[Rotation Group]], Table9[#All], 4, FALSE), VLOOKUP(RTATimings[[#This Row],[Vehicle No.]], VehLicense,2,FALSE))</f>
        <v>#N/A</v>
      </c>
      <c r="E3942" s="126"/>
      <c r="F3942" s="185" t="e">
        <f>VLOOKUP(RTATimings[[#This Row],[Route Code]], TrueRouteCodes[], 2, FALSE)</f>
        <v>#N/A</v>
      </c>
      <c r="H3942" s="194" t="str">
        <f>REPLACE(SUBSTITUTE(SUBSTITUTE(SUBSTITUTE(SUBSTITUTE(SUBSTITUTE(TRIM(RTATimings[[#This Row],[Dep Txt]]), ": ",":"), "a.m", "AM",1), "p.m", "PM"),"  AM"," AM"),"  PM", " PM"), 9,100,"")</f>
        <v/>
      </c>
      <c r="I3942" s="195" t="e">
        <f>TIMEVALUE(RTATimings[[#This Row],[Dep Tm Txt]])</f>
        <v>#VALUE!</v>
      </c>
      <c r="N39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43" spans="1:14" x14ac:dyDescent="0.35">
      <c r="A3943" s="113"/>
      <c r="B3943" s="119"/>
      <c r="C3943" s="119"/>
      <c r="D3943" s="185" t="e">
        <f>IF(ISBLANK(RTATimings[[#This Row],[Vehicle No.]]), VLOOKUP(RTATimings[[#This Row],[Rotation Group]], Table9[#All], 4, FALSE), VLOOKUP(RTATimings[[#This Row],[Vehicle No.]], VehLicense,2,FALSE))</f>
        <v>#N/A</v>
      </c>
      <c r="E3943" s="126"/>
      <c r="F3943" s="185" t="e">
        <f>VLOOKUP(RTATimings[[#This Row],[Route Code]], TrueRouteCodes[], 2, FALSE)</f>
        <v>#N/A</v>
      </c>
      <c r="H3943" s="194" t="str">
        <f>REPLACE(SUBSTITUTE(SUBSTITUTE(SUBSTITUTE(SUBSTITUTE(SUBSTITUTE(TRIM(RTATimings[[#This Row],[Dep Txt]]), ": ",":"), "a.m", "AM",1), "p.m", "PM"),"  AM"," AM"),"  PM", " PM"), 9,100,"")</f>
        <v/>
      </c>
      <c r="I3943" s="195" t="e">
        <f>TIMEVALUE(RTATimings[[#This Row],[Dep Tm Txt]])</f>
        <v>#VALUE!</v>
      </c>
      <c r="N39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44" spans="1:14" x14ac:dyDescent="0.35">
      <c r="A3944" s="113"/>
      <c r="B3944" s="119"/>
      <c r="C3944" s="119"/>
      <c r="D3944" s="185" t="e">
        <f>IF(ISBLANK(RTATimings[[#This Row],[Vehicle No.]]), VLOOKUP(RTATimings[[#This Row],[Rotation Group]], Table9[#All], 4, FALSE), VLOOKUP(RTATimings[[#This Row],[Vehicle No.]], VehLicense,2,FALSE))</f>
        <v>#N/A</v>
      </c>
      <c r="E3944" s="126"/>
      <c r="F3944" s="185" t="e">
        <f>VLOOKUP(RTATimings[[#This Row],[Route Code]], TrueRouteCodes[], 2, FALSE)</f>
        <v>#N/A</v>
      </c>
      <c r="H3944" s="194" t="str">
        <f>REPLACE(SUBSTITUTE(SUBSTITUTE(SUBSTITUTE(SUBSTITUTE(SUBSTITUTE(TRIM(RTATimings[[#This Row],[Dep Txt]]), ": ",":"), "a.m", "AM",1), "p.m", "PM"),"  AM"," AM"),"  PM", " PM"), 9,100,"")</f>
        <v/>
      </c>
      <c r="I3944" s="195" t="e">
        <f>TIMEVALUE(RTATimings[[#This Row],[Dep Tm Txt]])</f>
        <v>#VALUE!</v>
      </c>
      <c r="N39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45" spans="1:14" x14ac:dyDescent="0.35">
      <c r="A3945" s="113"/>
      <c r="B3945" s="119"/>
      <c r="C3945" s="119"/>
      <c r="D3945" s="185" t="e">
        <f>IF(ISBLANK(RTATimings[[#This Row],[Vehicle No.]]), VLOOKUP(RTATimings[[#This Row],[Rotation Group]], Table9[#All], 4, FALSE), VLOOKUP(RTATimings[[#This Row],[Vehicle No.]], VehLicense,2,FALSE))</f>
        <v>#N/A</v>
      </c>
      <c r="E3945" s="126"/>
      <c r="F3945" s="185" t="e">
        <f>VLOOKUP(RTATimings[[#This Row],[Route Code]], TrueRouteCodes[], 2, FALSE)</f>
        <v>#N/A</v>
      </c>
      <c r="H3945" s="194" t="str">
        <f>REPLACE(SUBSTITUTE(SUBSTITUTE(SUBSTITUTE(SUBSTITUTE(SUBSTITUTE(TRIM(RTATimings[[#This Row],[Dep Txt]]), ": ",":"), "a.m", "AM",1), "p.m", "PM"),"  AM"," AM"),"  PM", " PM"), 9,100,"")</f>
        <v/>
      </c>
      <c r="I3945" s="195" t="e">
        <f>TIMEVALUE(RTATimings[[#This Row],[Dep Tm Txt]])</f>
        <v>#VALUE!</v>
      </c>
      <c r="N39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46" spans="1:14" x14ac:dyDescent="0.35">
      <c r="A3946" s="113"/>
      <c r="B3946" s="119"/>
      <c r="C3946" s="119"/>
      <c r="D3946" s="185" t="e">
        <f>IF(ISBLANK(RTATimings[[#This Row],[Vehicle No.]]), VLOOKUP(RTATimings[[#This Row],[Rotation Group]], Table9[#All], 4, FALSE), VLOOKUP(RTATimings[[#This Row],[Vehicle No.]], VehLicense,2,FALSE))</f>
        <v>#N/A</v>
      </c>
      <c r="E3946" s="126"/>
      <c r="F3946" s="185" t="e">
        <f>VLOOKUP(RTATimings[[#This Row],[Route Code]], TrueRouteCodes[], 2, FALSE)</f>
        <v>#N/A</v>
      </c>
      <c r="H3946" s="194" t="str">
        <f>REPLACE(SUBSTITUTE(SUBSTITUTE(SUBSTITUTE(SUBSTITUTE(SUBSTITUTE(TRIM(RTATimings[[#This Row],[Dep Txt]]), ": ",":"), "a.m", "AM",1), "p.m", "PM"),"  AM"," AM"),"  PM", " PM"), 9,100,"")</f>
        <v/>
      </c>
      <c r="I3946" s="195" t="e">
        <f>TIMEVALUE(RTATimings[[#This Row],[Dep Tm Txt]])</f>
        <v>#VALUE!</v>
      </c>
      <c r="N39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47" spans="1:14" x14ac:dyDescent="0.35">
      <c r="A3947" s="113"/>
      <c r="B3947" s="119"/>
      <c r="C3947" s="119"/>
      <c r="D3947" s="185" t="e">
        <f>IF(ISBLANK(RTATimings[[#This Row],[Vehicle No.]]), VLOOKUP(RTATimings[[#This Row],[Rotation Group]], Table9[#All], 4, FALSE), VLOOKUP(RTATimings[[#This Row],[Vehicle No.]], VehLicense,2,FALSE))</f>
        <v>#N/A</v>
      </c>
      <c r="E3947" s="126"/>
      <c r="F3947" s="185" t="e">
        <f>VLOOKUP(RTATimings[[#This Row],[Route Code]], TrueRouteCodes[], 2, FALSE)</f>
        <v>#N/A</v>
      </c>
      <c r="H3947" s="194" t="str">
        <f>REPLACE(SUBSTITUTE(SUBSTITUTE(SUBSTITUTE(SUBSTITUTE(SUBSTITUTE(TRIM(RTATimings[[#This Row],[Dep Txt]]), ": ",":"), "a.m", "AM",1), "p.m", "PM"),"  AM"," AM"),"  PM", " PM"), 9,100,"")</f>
        <v/>
      </c>
      <c r="I3947" s="195" t="e">
        <f>TIMEVALUE(RTATimings[[#This Row],[Dep Tm Txt]])</f>
        <v>#VALUE!</v>
      </c>
      <c r="N39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48" spans="1:14" x14ac:dyDescent="0.35">
      <c r="A3948" s="113"/>
      <c r="B3948" s="119"/>
      <c r="C3948" s="119"/>
      <c r="D3948" s="185" t="e">
        <f>IF(ISBLANK(RTATimings[[#This Row],[Vehicle No.]]), VLOOKUP(RTATimings[[#This Row],[Rotation Group]], Table9[#All], 4, FALSE), VLOOKUP(RTATimings[[#This Row],[Vehicle No.]], VehLicense,2,FALSE))</f>
        <v>#N/A</v>
      </c>
      <c r="E3948" s="126"/>
      <c r="F3948" s="185" t="e">
        <f>VLOOKUP(RTATimings[[#This Row],[Route Code]], TrueRouteCodes[], 2, FALSE)</f>
        <v>#N/A</v>
      </c>
      <c r="H3948" s="194" t="str">
        <f>REPLACE(SUBSTITUTE(SUBSTITUTE(SUBSTITUTE(SUBSTITUTE(SUBSTITUTE(TRIM(RTATimings[[#This Row],[Dep Txt]]), ": ",":"), "a.m", "AM",1), "p.m", "PM"),"  AM"," AM"),"  PM", " PM"), 9,100,"")</f>
        <v/>
      </c>
      <c r="I3948" s="195" t="e">
        <f>TIMEVALUE(RTATimings[[#This Row],[Dep Tm Txt]])</f>
        <v>#VALUE!</v>
      </c>
      <c r="N39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49" spans="1:14" x14ac:dyDescent="0.35">
      <c r="A3949" s="113"/>
      <c r="B3949" s="119"/>
      <c r="C3949" s="119"/>
      <c r="D3949" s="185" t="e">
        <f>IF(ISBLANK(RTATimings[[#This Row],[Vehicle No.]]), VLOOKUP(RTATimings[[#This Row],[Rotation Group]], Table9[#All], 4, FALSE), VLOOKUP(RTATimings[[#This Row],[Vehicle No.]], VehLicense,2,FALSE))</f>
        <v>#N/A</v>
      </c>
      <c r="E3949" s="126"/>
      <c r="F3949" s="185" t="e">
        <f>VLOOKUP(RTATimings[[#This Row],[Route Code]], TrueRouteCodes[], 2, FALSE)</f>
        <v>#N/A</v>
      </c>
      <c r="H3949" s="194" t="str">
        <f>REPLACE(SUBSTITUTE(SUBSTITUTE(SUBSTITUTE(SUBSTITUTE(SUBSTITUTE(TRIM(RTATimings[[#This Row],[Dep Txt]]), ": ",":"), "a.m", "AM",1), "p.m", "PM"),"  AM"," AM"),"  PM", " PM"), 9,100,"")</f>
        <v/>
      </c>
      <c r="I3949" s="195" t="e">
        <f>TIMEVALUE(RTATimings[[#This Row],[Dep Tm Txt]])</f>
        <v>#VALUE!</v>
      </c>
      <c r="N39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50" spans="1:14" x14ac:dyDescent="0.35">
      <c r="A3950" s="113"/>
      <c r="B3950" s="119"/>
      <c r="C3950" s="119"/>
      <c r="D3950" s="185" t="e">
        <f>IF(ISBLANK(RTATimings[[#This Row],[Vehicle No.]]), VLOOKUP(RTATimings[[#This Row],[Rotation Group]], Table9[#All], 4, FALSE), VLOOKUP(RTATimings[[#This Row],[Vehicle No.]], VehLicense,2,FALSE))</f>
        <v>#N/A</v>
      </c>
      <c r="E3950" s="126"/>
      <c r="F3950" s="185" t="e">
        <f>VLOOKUP(RTATimings[[#This Row],[Route Code]], TrueRouteCodes[], 2, FALSE)</f>
        <v>#N/A</v>
      </c>
      <c r="H3950" s="194" t="str">
        <f>REPLACE(SUBSTITUTE(SUBSTITUTE(SUBSTITUTE(SUBSTITUTE(SUBSTITUTE(TRIM(RTATimings[[#This Row],[Dep Txt]]), ": ",":"), "a.m", "AM",1), "p.m", "PM"),"  AM"," AM"),"  PM", " PM"), 9,100,"")</f>
        <v/>
      </c>
      <c r="I3950" s="195" t="e">
        <f>TIMEVALUE(RTATimings[[#This Row],[Dep Tm Txt]])</f>
        <v>#VALUE!</v>
      </c>
      <c r="N39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51" spans="1:14" x14ac:dyDescent="0.35">
      <c r="A3951" s="113"/>
      <c r="B3951" s="119"/>
      <c r="C3951" s="119"/>
      <c r="D3951" s="185" t="e">
        <f>IF(ISBLANK(RTATimings[[#This Row],[Vehicle No.]]), VLOOKUP(RTATimings[[#This Row],[Rotation Group]], Table9[#All], 4, FALSE), VLOOKUP(RTATimings[[#This Row],[Vehicle No.]], VehLicense,2,FALSE))</f>
        <v>#N/A</v>
      </c>
      <c r="E3951" s="126"/>
      <c r="F3951" s="185" t="e">
        <f>VLOOKUP(RTATimings[[#This Row],[Route Code]], TrueRouteCodes[], 2, FALSE)</f>
        <v>#N/A</v>
      </c>
      <c r="H3951" s="194" t="str">
        <f>REPLACE(SUBSTITUTE(SUBSTITUTE(SUBSTITUTE(SUBSTITUTE(SUBSTITUTE(TRIM(RTATimings[[#This Row],[Dep Txt]]), ": ",":"), "a.m", "AM",1), "p.m", "PM"),"  AM"," AM"),"  PM", " PM"), 9,100,"")</f>
        <v/>
      </c>
      <c r="I3951" s="195" t="e">
        <f>TIMEVALUE(RTATimings[[#This Row],[Dep Tm Txt]])</f>
        <v>#VALUE!</v>
      </c>
      <c r="N39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52" spans="1:14" x14ac:dyDescent="0.35">
      <c r="A3952" s="113"/>
      <c r="B3952" s="119"/>
      <c r="C3952" s="119"/>
      <c r="D3952" s="185" t="e">
        <f>IF(ISBLANK(RTATimings[[#This Row],[Vehicle No.]]), VLOOKUP(RTATimings[[#This Row],[Rotation Group]], Table9[#All], 4, FALSE), VLOOKUP(RTATimings[[#This Row],[Vehicle No.]], VehLicense,2,FALSE))</f>
        <v>#N/A</v>
      </c>
      <c r="E3952" s="126"/>
      <c r="F3952" s="185" t="e">
        <f>VLOOKUP(RTATimings[[#This Row],[Route Code]], TrueRouteCodes[], 2, FALSE)</f>
        <v>#N/A</v>
      </c>
      <c r="H3952" s="194" t="str">
        <f>REPLACE(SUBSTITUTE(SUBSTITUTE(SUBSTITUTE(SUBSTITUTE(SUBSTITUTE(TRIM(RTATimings[[#This Row],[Dep Txt]]), ": ",":"), "a.m", "AM",1), "p.m", "PM"),"  AM"," AM"),"  PM", " PM"), 9,100,"")</f>
        <v/>
      </c>
      <c r="I3952" s="195" t="e">
        <f>TIMEVALUE(RTATimings[[#This Row],[Dep Tm Txt]])</f>
        <v>#VALUE!</v>
      </c>
      <c r="N39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53" spans="1:14" x14ac:dyDescent="0.35">
      <c r="A3953" s="113"/>
      <c r="B3953" s="119"/>
      <c r="C3953" s="119"/>
      <c r="D3953" s="185" t="e">
        <f>IF(ISBLANK(RTATimings[[#This Row],[Vehicle No.]]), VLOOKUP(RTATimings[[#This Row],[Rotation Group]], Table9[#All], 4, FALSE), VLOOKUP(RTATimings[[#This Row],[Vehicle No.]], VehLicense,2,FALSE))</f>
        <v>#N/A</v>
      </c>
      <c r="E3953" s="126"/>
      <c r="F3953" s="185" t="e">
        <f>VLOOKUP(RTATimings[[#This Row],[Route Code]], TrueRouteCodes[], 2, FALSE)</f>
        <v>#N/A</v>
      </c>
      <c r="H3953" s="194" t="str">
        <f>REPLACE(SUBSTITUTE(SUBSTITUTE(SUBSTITUTE(SUBSTITUTE(SUBSTITUTE(TRIM(RTATimings[[#This Row],[Dep Txt]]), ": ",":"), "a.m", "AM",1), "p.m", "PM"),"  AM"," AM"),"  PM", " PM"), 9,100,"")</f>
        <v/>
      </c>
      <c r="I3953" s="195" t="e">
        <f>TIMEVALUE(RTATimings[[#This Row],[Dep Tm Txt]])</f>
        <v>#VALUE!</v>
      </c>
      <c r="N39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54" spans="1:14" x14ac:dyDescent="0.35">
      <c r="A3954" s="113"/>
      <c r="B3954" s="119"/>
      <c r="C3954" s="119"/>
      <c r="D3954" s="185" t="e">
        <f>IF(ISBLANK(RTATimings[[#This Row],[Vehicle No.]]), VLOOKUP(RTATimings[[#This Row],[Rotation Group]], Table9[#All], 4, FALSE), VLOOKUP(RTATimings[[#This Row],[Vehicle No.]], VehLicense,2,FALSE))</f>
        <v>#N/A</v>
      </c>
      <c r="E3954" s="126"/>
      <c r="F3954" s="185" t="e">
        <f>VLOOKUP(RTATimings[[#This Row],[Route Code]], TrueRouteCodes[], 2, FALSE)</f>
        <v>#N/A</v>
      </c>
      <c r="H3954" s="194" t="str">
        <f>REPLACE(SUBSTITUTE(SUBSTITUTE(SUBSTITUTE(SUBSTITUTE(SUBSTITUTE(TRIM(RTATimings[[#This Row],[Dep Txt]]), ": ",":"), "a.m", "AM",1), "p.m", "PM"),"  AM"," AM"),"  PM", " PM"), 9,100,"")</f>
        <v/>
      </c>
      <c r="I3954" s="195" t="e">
        <f>TIMEVALUE(RTATimings[[#This Row],[Dep Tm Txt]])</f>
        <v>#VALUE!</v>
      </c>
      <c r="N39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55" spans="1:14" x14ac:dyDescent="0.35">
      <c r="A3955" s="113"/>
      <c r="B3955" s="119"/>
      <c r="C3955" s="119"/>
      <c r="D3955" s="185" t="e">
        <f>IF(ISBLANK(RTATimings[[#This Row],[Vehicle No.]]), VLOOKUP(RTATimings[[#This Row],[Rotation Group]], Table9[#All], 4, FALSE), VLOOKUP(RTATimings[[#This Row],[Vehicle No.]], VehLicense,2,FALSE))</f>
        <v>#N/A</v>
      </c>
      <c r="E3955" s="126"/>
      <c r="F3955" s="185" t="e">
        <f>VLOOKUP(RTATimings[[#This Row],[Route Code]], TrueRouteCodes[], 2, FALSE)</f>
        <v>#N/A</v>
      </c>
      <c r="H3955" s="194" t="str">
        <f>REPLACE(SUBSTITUTE(SUBSTITUTE(SUBSTITUTE(SUBSTITUTE(SUBSTITUTE(TRIM(RTATimings[[#This Row],[Dep Txt]]), ": ",":"), "a.m", "AM",1), "p.m", "PM"),"  AM"," AM"),"  PM", " PM"), 9,100,"")</f>
        <v/>
      </c>
      <c r="I3955" s="195" t="e">
        <f>TIMEVALUE(RTATimings[[#This Row],[Dep Tm Txt]])</f>
        <v>#VALUE!</v>
      </c>
      <c r="N39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56" spans="1:14" x14ac:dyDescent="0.35">
      <c r="A3956" s="113"/>
      <c r="B3956" s="119"/>
      <c r="C3956" s="119"/>
      <c r="D3956" s="185" t="e">
        <f>IF(ISBLANK(RTATimings[[#This Row],[Vehicle No.]]), VLOOKUP(RTATimings[[#This Row],[Rotation Group]], Table9[#All], 4, FALSE), VLOOKUP(RTATimings[[#This Row],[Vehicle No.]], VehLicense,2,FALSE))</f>
        <v>#N/A</v>
      </c>
      <c r="E3956" s="126"/>
      <c r="F3956" s="185" t="e">
        <f>VLOOKUP(RTATimings[[#This Row],[Route Code]], TrueRouteCodes[], 2, FALSE)</f>
        <v>#N/A</v>
      </c>
      <c r="H3956" s="194" t="str">
        <f>REPLACE(SUBSTITUTE(SUBSTITUTE(SUBSTITUTE(SUBSTITUTE(SUBSTITUTE(TRIM(RTATimings[[#This Row],[Dep Txt]]), ": ",":"), "a.m", "AM",1), "p.m", "PM"),"  AM"," AM"),"  PM", " PM"), 9,100,"")</f>
        <v/>
      </c>
      <c r="I3956" s="195" t="e">
        <f>TIMEVALUE(RTATimings[[#This Row],[Dep Tm Txt]])</f>
        <v>#VALUE!</v>
      </c>
      <c r="N39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57" spans="1:14" x14ac:dyDescent="0.35">
      <c r="A3957" s="113"/>
      <c r="B3957" s="119"/>
      <c r="C3957" s="119"/>
      <c r="D3957" s="185" t="e">
        <f>IF(ISBLANK(RTATimings[[#This Row],[Vehicle No.]]), VLOOKUP(RTATimings[[#This Row],[Rotation Group]], Table9[#All], 4, FALSE), VLOOKUP(RTATimings[[#This Row],[Vehicle No.]], VehLicense,2,FALSE))</f>
        <v>#N/A</v>
      </c>
      <c r="E3957" s="126"/>
      <c r="F3957" s="185" t="e">
        <f>VLOOKUP(RTATimings[[#This Row],[Route Code]], TrueRouteCodes[], 2, FALSE)</f>
        <v>#N/A</v>
      </c>
      <c r="H3957" s="194" t="str">
        <f>REPLACE(SUBSTITUTE(SUBSTITUTE(SUBSTITUTE(SUBSTITUTE(SUBSTITUTE(TRIM(RTATimings[[#This Row],[Dep Txt]]), ": ",":"), "a.m", "AM",1), "p.m", "PM"),"  AM"," AM"),"  PM", " PM"), 9,100,"")</f>
        <v/>
      </c>
      <c r="I3957" s="195" t="e">
        <f>TIMEVALUE(RTATimings[[#This Row],[Dep Tm Txt]])</f>
        <v>#VALUE!</v>
      </c>
      <c r="N39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58" spans="1:14" x14ac:dyDescent="0.35">
      <c r="A3958" s="113"/>
      <c r="B3958" s="119"/>
      <c r="C3958" s="119"/>
      <c r="D3958" s="185" t="e">
        <f>IF(ISBLANK(RTATimings[[#This Row],[Vehicle No.]]), VLOOKUP(RTATimings[[#This Row],[Rotation Group]], Table9[#All], 4, FALSE), VLOOKUP(RTATimings[[#This Row],[Vehicle No.]], VehLicense,2,FALSE))</f>
        <v>#N/A</v>
      </c>
      <c r="E3958" s="126"/>
      <c r="F3958" s="185" t="e">
        <f>VLOOKUP(RTATimings[[#This Row],[Route Code]], TrueRouteCodes[], 2, FALSE)</f>
        <v>#N/A</v>
      </c>
      <c r="H3958" s="194" t="str">
        <f>REPLACE(SUBSTITUTE(SUBSTITUTE(SUBSTITUTE(SUBSTITUTE(SUBSTITUTE(TRIM(RTATimings[[#This Row],[Dep Txt]]), ": ",":"), "a.m", "AM",1), "p.m", "PM"),"  AM"," AM"),"  PM", " PM"), 9,100,"")</f>
        <v/>
      </c>
      <c r="I3958" s="195" t="e">
        <f>TIMEVALUE(RTATimings[[#This Row],[Dep Tm Txt]])</f>
        <v>#VALUE!</v>
      </c>
      <c r="N39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59" spans="1:14" x14ac:dyDescent="0.35">
      <c r="A3959" s="113"/>
      <c r="B3959" s="119"/>
      <c r="C3959" s="119"/>
      <c r="D3959" s="185" t="e">
        <f>IF(ISBLANK(RTATimings[[#This Row],[Vehicle No.]]), VLOOKUP(RTATimings[[#This Row],[Rotation Group]], Table9[#All], 4, FALSE), VLOOKUP(RTATimings[[#This Row],[Vehicle No.]], VehLicense,2,FALSE))</f>
        <v>#N/A</v>
      </c>
      <c r="E3959" s="126"/>
      <c r="F3959" s="185" t="e">
        <f>VLOOKUP(RTATimings[[#This Row],[Route Code]], TrueRouteCodes[], 2, FALSE)</f>
        <v>#N/A</v>
      </c>
      <c r="H3959" s="194" t="str">
        <f>REPLACE(SUBSTITUTE(SUBSTITUTE(SUBSTITUTE(SUBSTITUTE(SUBSTITUTE(TRIM(RTATimings[[#This Row],[Dep Txt]]), ": ",":"), "a.m", "AM",1), "p.m", "PM"),"  AM"," AM"),"  PM", " PM"), 9,100,"")</f>
        <v/>
      </c>
      <c r="I3959" s="195" t="e">
        <f>TIMEVALUE(RTATimings[[#This Row],[Dep Tm Txt]])</f>
        <v>#VALUE!</v>
      </c>
      <c r="N39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60" spans="1:14" x14ac:dyDescent="0.35">
      <c r="A3960" s="113"/>
      <c r="B3960" s="119"/>
      <c r="C3960" s="119"/>
      <c r="D3960" s="185" t="e">
        <f>IF(ISBLANK(RTATimings[[#This Row],[Vehicle No.]]), VLOOKUP(RTATimings[[#This Row],[Rotation Group]], Table9[#All], 4, FALSE), VLOOKUP(RTATimings[[#This Row],[Vehicle No.]], VehLicense,2,FALSE))</f>
        <v>#N/A</v>
      </c>
      <c r="E3960" s="126"/>
      <c r="F3960" s="185" t="e">
        <f>VLOOKUP(RTATimings[[#This Row],[Route Code]], TrueRouteCodes[], 2, FALSE)</f>
        <v>#N/A</v>
      </c>
      <c r="H3960" s="194" t="str">
        <f>REPLACE(SUBSTITUTE(SUBSTITUTE(SUBSTITUTE(SUBSTITUTE(SUBSTITUTE(TRIM(RTATimings[[#This Row],[Dep Txt]]), ": ",":"), "a.m", "AM",1), "p.m", "PM"),"  AM"," AM"),"  PM", " PM"), 9,100,"")</f>
        <v/>
      </c>
      <c r="I3960" s="195" t="e">
        <f>TIMEVALUE(RTATimings[[#This Row],[Dep Tm Txt]])</f>
        <v>#VALUE!</v>
      </c>
      <c r="N39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61" spans="1:14" x14ac:dyDescent="0.35">
      <c r="A3961" s="113"/>
      <c r="B3961" s="119"/>
      <c r="C3961" s="119"/>
      <c r="D3961" s="185" t="e">
        <f>IF(ISBLANK(RTATimings[[#This Row],[Vehicle No.]]), VLOOKUP(RTATimings[[#This Row],[Rotation Group]], Table9[#All], 4, FALSE), VLOOKUP(RTATimings[[#This Row],[Vehicle No.]], VehLicense,2,FALSE))</f>
        <v>#N/A</v>
      </c>
      <c r="E3961" s="126"/>
      <c r="F3961" s="185" t="e">
        <f>VLOOKUP(RTATimings[[#This Row],[Route Code]], TrueRouteCodes[], 2, FALSE)</f>
        <v>#N/A</v>
      </c>
      <c r="H3961" s="194" t="str">
        <f>REPLACE(SUBSTITUTE(SUBSTITUTE(SUBSTITUTE(SUBSTITUTE(SUBSTITUTE(TRIM(RTATimings[[#This Row],[Dep Txt]]), ": ",":"), "a.m", "AM",1), "p.m", "PM"),"  AM"," AM"),"  PM", " PM"), 9,100,"")</f>
        <v/>
      </c>
      <c r="I3961" s="195" t="e">
        <f>TIMEVALUE(RTATimings[[#This Row],[Dep Tm Txt]])</f>
        <v>#VALUE!</v>
      </c>
      <c r="N39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62" spans="1:14" x14ac:dyDescent="0.35">
      <c r="A3962" s="113"/>
      <c r="B3962" s="119"/>
      <c r="C3962" s="119"/>
      <c r="D3962" s="185" t="e">
        <f>IF(ISBLANK(RTATimings[[#This Row],[Vehicle No.]]), VLOOKUP(RTATimings[[#This Row],[Rotation Group]], Table9[#All], 4, FALSE), VLOOKUP(RTATimings[[#This Row],[Vehicle No.]], VehLicense,2,FALSE))</f>
        <v>#N/A</v>
      </c>
      <c r="E3962" s="126"/>
      <c r="F3962" s="185" t="e">
        <f>VLOOKUP(RTATimings[[#This Row],[Route Code]], TrueRouteCodes[], 2, FALSE)</f>
        <v>#N/A</v>
      </c>
      <c r="H3962" s="194" t="str">
        <f>REPLACE(SUBSTITUTE(SUBSTITUTE(SUBSTITUTE(SUBSTITUTE(SUBSTITUTE(TRIM(RTATimings[[#This Row],[Dep Txt]]), ": ",":"), "a.m", "AM",1), "p.m", "PM"),"  AM"," AM"),"  PM", " PM"), 9,100,"")</f>
        <v/>
      </c>
      <c r="I3962" s="195" t="e">
        <f>TIMEVALUE(RTATimings[[#This Row],[Dep Tm Txt]])</f>
        <v>#VALUE!</v>
      </c>
      <c r="N39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63" spans="1:14" x14ac:dyDescent="0.35">
      <c r="A3963" s="113"/>
      <c r="B3963" s="119"/>
      <c r="C3963" s="119"/>
      <c r="D3963" s="185" t="e">
        <f>IF(ISBLANK(RTATimings[[#This Row],[Vehicle No.]]), VLOOKUP(RTATimings[[#This Row],[Rotation Group]], Table9[#All], 4, FALSE), VLOOKUP(RTATimings[[#This Row],[Vehicle No.]], VehLicense,2,FALSE))</f>
        <v>#N/A</v>
      </c>
      <c r="E3963" s="126"/>
      <c r="F3963" s="185" t="e">
        <f>VLOOKUP(RTATimings[[#This Row],[Route Code]], TrueRouteCodes[], 2, FALSE)</f>
        <v>#N/A</v>
      </c>
      <c r="H3963" s="194" t="str">
        <f>REPLACE(SUBSTITUTE(SUBSTITUTE(SUBSTITUTE(SUBSTITUTE(SUBSTITUTE(TRIM(RTATimings[[#This Row],[Dep Txt]]), ": ",":"), "a.m", "AM",1), "p.m", "PM"),"  AM"," AM"),"  PM", " PM"), 9,100,"")</f>
        <v/>
      </c>
      <c r="I3963" s="195" t="e">
        <f>TIMEVALUE(RTATimings[[#This Row],[Dep Tm Txt]])</f>
        <v>#VALUE!</v>
      </c>
      <c r="N39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64" spans="1:14" x14ac:dyDescent="0.35">
      <c r="A3964" s="113"/>
      <c r="B3964" s="119"/>
      <c r="C3964" s="119"/>
      <c r="D3964" s="185" t="e">
        <f>IF(ISBLANK(RTATimings[[#This Row],[Vehicle No.]]), VLOOKUP(RTATimings[[#This Row],[Rotation Group]], Table9[#All], 4, FALSE), VLOOKUP(RTATimings[[#This Row],[Vehicle No.]], VehLicense,2,FALSE))</f>
        <v>#N/A</v>
      </c>
      <c r="E3964" s="126"/>
      <c r="F3964" s="185" t="e">
        <f>VLOOKUP(RTATimings[[#This Row],[Route Code]], TrueRouteCodes[], 2, FALSE)</f>
        <v>#N/A</v>
      </c>
      <c r="H3964" s="194" t="str">
        <f>REPLACE(SUBSTITUTE(SUBSTITUTE(SUBSTITUTE(SUBSTITUTE(SUBSTITUTE(TRIM(RTATimings[[#This Row],[Dep Txt]]), ": ",":"), "a.m", "AM",1), "p.m", "PM"),"  AM"," AM"),"  PM", " PM"), 9,100,"")</f>
        <v/>
      </c>
      <c r="I3964" s="195" t="e">
        <f>TIMEVALUE(RTATimings[[#This Row],[Dep Tm Txt]])</f>
        <v>#VALUE!</v>
      </c>
      <c r="N39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65" spans="1:14" x14ac:dyDescent="0.35">
      <c r="A3965" s="113"/>
      <c r="B3965" s="119"/>
      <c r="C3965" s="119"/>
      <c r="D3965" s="185" t="e">
        <f>IF(ISBLANK(RTATimings[[#This Row],[Vehicle No.]]), VLOOKUP(RTATimings[[#This Row],[Rotation Group]], Table9[#All], 4, FALSE), VLOOKUP(RTATimings[[#This Row],[Vehicle No.]], VehLicense,2,FALSE))</f>
        <v>#N/A</v>
      </c>
      <c r="E3965" s="126"/>
      <c r="F3965" s="185" t="e">
        <f>VLOOKUP(RTATimings[[#This Row],[Route Code]], TrueRouteCodes[], 2, FALSE)</f>
        <v>#N/A</v>
      </c>
      <c r="H3965" s="194" t="str">
        <f>REPLACE(SUBSTITUTE(SUBSTITUTE(SUBSTITUTE(SUBSTITUTE(SUBSTITUTE(TRIM(RTATimings[[#This Row],[Dep Txt]]), ": ",":"), "a.m", "AM",1), "p.m", "PM"),"  AM"," AM"),"  PM", " PM"), 9,100,"")</f>
        <v/>
      </c>
      <c r="I3965" s="195" t="e">
        <f>TIMEVALUE(RTATimings[[#This Row],[Dep Tm Txt]])</f>
        <v>#VALUE!</v>
      </c>
      <c r="N39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66" spans="1:14" x14ac:dyDescent="0.35">
      <c r="A3966" s="113"/>
      <c r="B3966" s="119"/>
      <c r="C3966" s="119"/>
      <c r="D3966" s="185" t="e">
        <f>IF(ISBLANK(RTATimings[[#This Row],[Vehicle No.]]), VLOOKUP(RTATimings[[#This Row],[Rotation Group]], Table9[#All], 4, FALSE), VLOOKUP(RTATimings[[#This Row],[Vehicle No.]], VehLicense,2,FALSE))</f>
        <v>#N/A</v>
      </c>
      <c r="E3966" s="126"/>
      <c r="F3966" s="185" t="e">
        <f>VLOOKUP(RTATimings[[#This Row],[Route Code]], TrueRouteCodes[], 2, FALSE)</f>
        <v>#N/A</v>
      </c>
      <c r="H3966" s="194" t="str">
        <f>REPLACE(SUBSTITUTE(SUBSTITUTE(SUBSTITUTE(SUBSTITUTE(SUBSTITUTE(TRIM(RTATimings[[#This Row],[Dep Txt]]), ": ",":"), "a.m", "AM",1), "p.m", "PM"),"  AM"," AM"),"  PM", " PM"), 9,100,"")</f>
        <v/>
      </c>
      <c r="I3966" s="195" t="e">
        <f>TIMEVALUE(RTATimings[[#This Row],[Dep Tm Txt]])</f>
        <v>#VALUE!</v>
      </c>
      <c r="N39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67" spans="1:14" x14ac:dyDescent="0.35">
      <c r="A3967" s="113"/>
      <c r="B3967" s="119"/>
      <c r="C3967" s="119"/>
      <c r="D3967" s="185" t="e">
        <f>IF(ISBLANK(RTATimings[[#This Row],[Vehicle No.]]), VLOOKUP(RTATimings[[#This Row],[Rotation Group]], Table9[#All], 4, FALSE), VLOOKUP(RTATimings[[#This Row],[Vehicle No.]], VehLicense,2,FALSE))</f>
        <v>#N/A</v>
      </c>
      <c r="E3967" s="126"/>
      <c r="F3967" s="185" t="e">
        <f>VLOOKUP(RTATimings[[#This Row],[Route Code]], TrueRouteCodes[], 2, FALSE)</f>
        <v>#N/A</v>
      </c>
      <c r="H3967" s="194" t="str">
        <f>REPLACE(SUBSTITUTE(SUBSTITUTE(SUBSTITUTE(SUBSTITUTE(SUBSTITUTE(TRIM(RTATimings[[#This Row],[Dep Txt]]), ": ",":"), "a.m", "AM",1), "p.m", "PM"),"  AM"," AM"),"  PM", " PM"), 9,100,"")</f>
        <v/>
      </c>
      <c r="I3967" s="195" t="e">
        <f>TIMEVALUE(RTATimings[[#This Row],[Dep Tm Txt]])</f>
        <v>#VALUE!</v>
      </c>
      <c r="N39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68" spans="1:14" x14ac:dyDescent="0.35">
      <c r="A3968" s="113"/>
      <c r="B3968" s="119"/>
      <c r="C3968" s="119"/>
      <c r="D3968" s="185" t="e">
        <f>IF(ISBLANK(RTATimings[[#This Row],[Vehicle No.]]), VLOOKUP(RTATimings[[#This Row],[Rotation Group]], Table9[#All], 4, FALSE), VLOOKUP(RTATimings[[#This Row],[Vehicle No.]], VehLicense,2,FALSE))</f>
        <v>#N/A</v>
      </c>
      <c r="E3968" s="126"/>
      <c r="F3968" s="185" t="e">
        <f>VLOOKUP(RTATimings[[#This Row],[Route Code]], TrueRouteCodes[], 2, FALSE)</f>
        <v>#N/A</v>
      </c>
      <c r="H3968" s="194" t="str">
        <f>REPLACE(SUBSTITUTE(SUBSTITUTE(SUBSTITUTE(SUBSTITUTE(SUBSTITUTE(TRIM(RTATimings[[#This Row],[Dep Txt]]), ": ",":"), "a.m", "AM",1), "p.m", "PM"),"  AM"," AM"),"  PM", " PM"), 9,100,"")</f>
        <v/>
      </c>
      <c r="I3968" s="195" t="e">
        <f>TIMEVALUE(RTATimings[[#This Row],[Dep Tm Txt]])</f>
        <v>#VALUE!</v>
      </c>
      <c r="N39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69" spans="1:14" x14ac:dyDescent="0.35">
      <c r="A3969" s="113"/>
      <c r="B3969" s="119"/>
      <c r="C3969" s="119"/>
      <c r="D3969" s="185" t="e">
        <f>IF(ISBLANK(RTATimings[[#This Row],[Vehicle No.]]), VLOOKUP(RTATimings[[#This Row],[Rotation Group]], Table9[#All], 4, FALSE), VLOOKUP(RTATimings[[#This Row],[Vehicle No.]], VehLicense,2,FALSE))</f>
        <v>#N/A</v>
      </c>
      <c r="E3969" s="126"/>
      <c r="F3969" s="185" t="e">
        <f>VLOOKUP(RTATimings[[#This Row],[Route Code]], TrueRouteCodes[], 2, FALSE)</f>
        <v>#N/A</v>
      </c>
      <c r="H3969" s="194" t="str">
        <f>REPLACE(SUBSTITUTE(SUBSTITUTE(SUBSTITUTE(SUBSTITUTE(SUBSTITUTE(TRIM(RTATimings[[#This Row],[Dep Txt]]), ": ",":"), "a.m", "AM",1), "p.m", "PM"),"  AM"," AM"),"  PM", " PM"), 9,100,"")</f>
        <v/>
      </c>
      <c r="I3969" s="195" t="e">
        <f>TIMEVALUE(RTATimings[[#This Row],[Dep Tm Txt]])</f>
        <v>#VALUE!</v>
      </c>
      <c r="N39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70" spans="1:14" x14ac:dyDescent="0.35">
      <c r="A3970" s="113"/>
      <c r="B3970" s="119"/>
      <c r="C3970" s="119"/>
      <c r="D3970" s="185" t="e">
        <f>IF(ISBLANK(RTATimings[[#This Row],[Vehicle No.]]), VLOOKUP(RTATimings[[#This Row],[Rotation Group]], Table9[#All], 4, FALSE), VLOOKUP(RTATimings[[#This Row],[Vehicle No.]], VehLicense,2,FALSE))</f>
        <v>#N/A</v>
      </c>
      <c r="E3970" s="126"/>
      <c r="F3970" s="185" t="e">
        <f>VLOOKUP(RTATimings[[#This Row],[Route Code]], TrueRouteCodes[], 2, FALSE)</f>
        <v>#N/A</v>
      </c>
      <c r="H3970" s="194" t="str">
        <f>REPLACE(SUBSTITUTE(SUBSTITUTE(SUBSTITUTE(SUBSTITUTE(SUBSTITUTE(TRIM(RTATimings[[#This Row],[Dep Txt]]), ": ",":"), "a.m", "AM",1), "p.m", "PM"),"  AM"," AM"),"  PM", " PM"), 9,100,"")</f>
        <v/>
      </c>
      <c r="I3970" s="195" t="e">
        <f>TIMEVALUE(RTATimings[[#This Row],[Dep Tm Txt]])</f>
        <v>#VALUE!</v>
      </c>
      <c r="N39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71" spans="1:14" x14ac:dyDescent="0.35">
      <c r="A3971" s="113"/>
      <c r="B3971" s="119"/>
      <c r="C3971" s="119"/>
      <c r="D3971" s="185" t="e">
        <f>IF(ISBLANK(RTATimings[[#This Row],[Vehicle No.]]), VLOOKUP(RTATimings[[#This Row],[Rotation Group]], Table9[#All], 4, FALSE), VLOOKUP(RTATimings[[#This Row],[Vehicle No.]], VehLicense,2,FALSE))</f>
        <v>#N/A</v>
      </c>
      <c r="E3971" s="126"/>
      <c r="F3971" s="185" t="e">
        <f>VLOOKUP(RTATimings[[#This Row],[Route Code]], TrueRouteCodes[], 2, FALSE)</f>
        <v>#N/A</v>
      </c>
      <c r="H3971" s="194" t="str">
        <f>REPLACE(SUBSTITUTE(SUBSTITUTE(SUBSTITUTE(SUBSTITUTE(SUBSTITUTE(TRIM(RTATimings[[#This Row],[Dep Txt]]), ": ",":"), "a.m", "AM",1), "p.m", "PM"),"  AM"," AM"),"  PM", " PM"), 9,100,"")</f>
        <v/>
      </c>
      <c r="I3971" s="195" t="e">
        <f>TIMEVALUE(RTATimings[[#This Row],[Dep Tm Txt]])</f>
        <v>#VALUE!</v>
      </c>
      <c r="N39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72" spans="1:14" x14ac:dyDescent="0.35">
      <c r="A3972" s="113"/>
      <c r="B3972" s="119"/>
      <c r="C3972" s="119"/>
      <c r="D3972" s="185" t="e">
        <f>IF(ISBLANK(RTATimings[[#This Row],[Vehicle No.]]), VLOOKUP(RTATimings[[#This Row],[Rotation Group]], Table9[#All], 4, FALSE), VLOOKUP(RTATimings[[#This Row],[Vehicle No.]], VehLicense,2,FALSE))</f>
        <v>#N/A</v>
      </c>
      <c r="E3972" s="126"/>
      <c r="F3972" s="185" t="e">
        <f>VLOOKUP(RTATimings[[#This Row],[Route Code]], TrueRouteCodes[], 2, FALSE)</f>
        <v>#N/A</v>
      </c>
      <c r="H3972" s="194" t="str">
        <f>REPLACE(SUBSTITUTE(SUBSTITUTE(SUBSTITUTE(SUBSTITUTE(SUBSTITUTE(TRIM(RTATimings[[#This Row],[Dep Txt]]), ": ",":"), "a.m", "AM",1), "p.m", "PM"),"  AM"," AM"),"  PM", " PM"), 9,100,"")</f>
        <v/>
      </c>
      <c r="I3972" s="195" t="e">
        <f>TIMEVALUE(RTATimings[[#This Row],[Dep Tm Txt]])</f>
        <v>#VALUE!</v>
      </c>
      <c r="N39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73" spans="1:14" x14ac:dyDescent="0.35">
      <c r="A3973" s="113"/>
      <c r="B3973" s="119"/>
      <c r="C3973" s="119"/>
      <c r="D3973" s="185" t="e">
        <f>IF(ISBLANK(RTATimings[[#This Row],[Vehicle No.]]), VLOOKUP(RTATimings[[#This Row],[Rotation Group]], Table9[#All], 4, FALSE), VLOOKUP(RTATimings[[#This Row],[Vehicle No.]], VehLicense,2,FALSE))</f>
        <v>#N/A</v>
      </c>
      <c r="E3973" s="126"/>
      <c r="F3973" s="185" t="e">
        <f>VLOOKUP(RTATimings[[#This Row],[Route Code]], TrueRouteCodes[], 2, FALSE)</f>
        <v>#N/A</v>
      </c>
      <c r="H3973" s="194" t="str">
        <f>REPLACE(SUBSTITUTE(SUBSTITUTE(SUBSTITUTE(SUBSTITUTE(SUBSTITUTE(TRIM(RTATimings[[#This Row],[Dep Txt]]), ": ",":"), "a.m", "AM",1), "p.m", "PM"),"  AM"," AM"),"  PM", " PM"), 9,100,"")</f>
        <v/>
      </c>
      <c r="I3973" s="195" t="e">
        <f>TIMEVALUE(RTATimings[[#This Row],[Dep Tm Txt]])</f>
        <v>#VALUE!</v>
      </c>
      <c r="N39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74" spans="1:14" x14ac:dyDescent="0.35">
      <c r="A3974" s="113"/>
      <c r="B3974" s="119"/>
      <c r="C3974" s="119"/>
      <c r="D3974" s="185" t="e">
        <f>IF(ISBLANK(RTATimings[[#This Row],[Vehicle No.]]), VLOOKUP(RTATimings[[#This Row],[Rotation Group]], Table9[#All], 4, FALSE), VLOOKUP(RTATimings[[#This Row],[Vehicle No.]], VehLicense,2,FALSE))</f>
        <v>#N/A</v>
      </c>
      <c r="E3974" s="126"/>
      <c r="F3974" s="185" t="e">
        <f>VLOOKUP(RTATimings[[#This Row],[Route Code]], TrueRouteCodes[], 2, FALSE)</f>
        <v>#N/A</v>
      </c>
      <c r="H3974" s="194" t="str">
        <f>REPLACE(SUBSTITUTE(SUBSTITUTE(SUBSTITUTE(SUBSTITUTE(SUBSTITUTE(TRIM(RTATimings[[#This Row],[Dep Txt]]), ": ",":"), "a.m", "AM",1), "p.m", "PM"),"  AM"," AM"),"  PM", " PM"), 9,100,"")</f>
        <v/>
      </c>
      <c r="I3974" s="195" t="e">
        <f>TIMEVALUE(RTATimings[[#This Row],[Dep Tm Txt]])</f>
        <v>#VALUE!</v>
      </c>
      <c r="N39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75" spans="1:14" x14ac:dyDescent="0.35">
      <c r="A3975" s="113"/>
      <c r="B3975" s="119"/>
      <c r="C3975" s="119"/>
      <c r="D3975" s="185" t="e">
        <f>IF(ISBLANK(RTATimings[[#This Row],[Vehicle No.]]), VLOOKUP(RTATimings[[#This Row],[Rotation Group]], Table9[#All], 4, FALSE), VLOOKUP(RTATimings[[#This Row],[Vehicle No.]], VehLicense,2,FALSE))</f>
        <v>#N/A</v>
      </c>
      <c r="E3975" s="126"/>
      <c r="F3975" s="185" t="e">
        <f>VLOOKUP(RTATimings[[#This Row],[Route Code]], TrueRouteCodes[], 2, FALSE)</f>
        <v>#N/A</v>
      </c>
      <c r="H3975" s="194" t="str">
        <f>REPLACE(SUBSTITUTE(SUBSTITUTE(SUBSTITUTE(SUBSTITUTE(SUBSTITUTE(TRIM(RTATimings[[#This Row],[Dep Txt]]), ": ",":"), "a.m", "AM",1), "p.m", "PM"),"  AM"," AM"),"  PM", " PM"), 9,100,"")</f>
        <v/>
      </c>
      <c r="I3975" s="195" t="e">
        <f>TIMEVALUE(RTATimings[[#This Row],[Dep Tm Txt]])</f>
        <v>#VALUE!</v>
      </c>
      <c r="N39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76" spans="1:14" x14ac:dyDescent="0.35">
      <c r="A3976" s="113"/>
      <c r="B3976" s="119"/>
      <c r="C3976" s="119"/>
      <c r="D3976" s="185" t="e">
        <f>IF(ISBLANK(RTATimings[[#This Row],[Vehicle No.]]), VLOOKUP(RTATimings[[#This Row],[Rotation Group]], Table9[#All], 4, FALSE), VLOOKUP(RTATimings[[#This Row],[Vehicle No.]], VehLicense,2,FALSE))</f>
        <v>#N/A</v>
      </c>
      <c r="E3976" s="126"/>
      <c r="F3976" s="185" t="e">
        <f>VLOOKUP(RTATimings[[#This Row],[Route Code]], TrueRouteCodes[], 2, FALSE)</f>
        <v>#N/A</v>
      </c>
      <c r="H3976" s="194" t="str">
        <f>REPLACE(SUBSTITUTE(SUBSTITUTE(SUBSTITUTE(SUBSTITUTE(SUBSTITUTE(TRIM(RTATimings[[#This Row],[Dep Txt]]), ": ",":"), "a.m", "AM",1), "p.m", "PM"),"  AM"," AM"),"  PM", " PM"), 9,100,"")</f>
        <v/>
      </c>
      <c r="I3976" s="195" t="e">
        <f>TIMEVALUE(RTATimings[[#This Row],[Dep Tm Txt]])</f>
        <v>#VALUE!</v>
      </c>
      <c r="N39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77" spans="1:14" x14ac:dyDescent="0.35">
      <c r="A3977" s="113"/>
      <c r="B3977" s="119"/>
      <c r="C3977" s="119"/>
      <c r="D3977" s="185" t="e">
        <f>IF(ISBLANK(RTATimings[[#This Row],[Vehicle No.]]), VLOOKUP(RTATimings[[#This Row],[Rotation Group]], Table9[#All], 4, FALSE), VLOOKUP(RTATimings[[#This Row],[Vehicle No.]], VehLicense,2,FALSE))</f>
        <v>#N/A</v>
      </c>
      <c r="E3977" s="126"/>
      <c r="F3977" s="185" t="e">
        <f>VLOOKUP(RTATimings[[#This Row],[Route Code]], TrueRouteCodes[], 2, FALSE)</f>
        <v>#N/A</v>
      </c>
      <c r="H3977" s="194" t="str">
        <f>REPLACE(SUBSTITUTE(SUBSTITUTE(SUBSTITUTE(SUBSTITUTE(SUBSTITUTE(TRIM(RTATimings[[#This Row],[Dep Txt]]), ": ",":"), "a.m", "AM",1), "p.m", "PM"),"  AM"," AM"),"  PM", " PM"), 9,100,"")</f>
        <v/>
      </c>
      <c r="I3977" s="195" t="e">
        <f>TIMEVALUE(RTATimings[[#This Row],[Dep Tm Txt]])</f>
        <v>#VALUE!</v>
      </c>
      <c r="N39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78" spans="1:14" x14ac:dyDescent="0.35">
      <c r="A3978" s="113"/>
      <c r="B3978" s="119"/>
      <c r="C3978" s="119"/>
      <c r="D3978" s="185" t="e">
        <f>IF(ISBLANK(RTATimings[[#This Row],[Vehicle No.]]), VLOOKUP(RTATimings[[#This Row],[Rotation Group]], Table9[#All], 4, FALSE), VLOOKUP(RTATimings[[#This Row],[Vehicle No.]], VehLicense,2,FALSE))</f>
        <v>#N/A</v>
      </c>
      <c r="E3978" s="126"/>
      <c r="F3978" s="185" t="e">
        <f>VLOOKUP(RTATimings[[#This Row],[Route Code]], TrueRouteCodes[], 2, FALSE)</f>
        <v>#N/A</v>
      </c>
      <c r="H3978" s="194" t="str">
        <f>REPLACE(SUBSTITUTE(SUBSTITUTE(SUBSTITUTE(SUBSTITUTE(SUBSTITUTE(TRIM(RTATimings[[#This Row],[Dep Txt]]), ": ",":"), "a.m", "AM",1), "p.m", "PM"),"  AM"," AM"),"  PM", " PM"), 9,100,"")</f>
        <v/>
      </c>
      <c r="I3978" s="195" t="e">
        <f>TIMEVALUE(RTATimings[[#This Row],[Dep Tm Txt]])</f>
        <v>#VALUE!</v>
      </c>
      <c r="N39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79" spans="1:14" x14ac:dyDescent="0.35">
      <c r="A3979" s="113"/>
      <c r="B3979" s="119"/>
      <c r="C3979" s="119"/>
      <c r="D3979" s="185" t="e">
        <f>IF(ISBLANK(RTATimings[[#This Row],[Vehicle No.]]), VLOOKUP(RTATimings[[#This Row],[Rotation Group]], Table9[#All], 4, FALSE), VLOOKUP(RTATimings[[#This Row],[Vehicle No.]], VehLicense,2,FALSE))</f>
        <v>#N/A</v>
      </c>
      <c r="E3979" s="126"/>
      <c r="F3979" s="185" t="e">
        <f>VLOOKUP(RTATimings[[#This Row],[Route Code]], TrueRouteCodes[], 2, FALSE)</f>
        <v>#N/A</v>
      </c>
      <c r="H3979" s="194" t="str">
        <f>REPLACE(SUBSTITUTE(SUBSTITUTE(SUBSTITUTE(SUBSTITUTE(SUBSTITUTE(TRIM(RTATimings[[#This Row],[Dep Txt]]), ": ",":"), "a.m", "AM",1), "p.m", "PM"),"  AM"," AM"),"  PM", " PM"), 9,100,"")</f>
        <v/>
      </c>
      <c r="I3979" s="195" t="e">
        <f>TIMEVALUE(RTATimings[[#This Row],[Dep Tm Txt]])</f>
        <v>#VALUE!</v>
      </c>
      <c r="N39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80" spans="1:14" x14ac:dyDescent="0.35">
      <c r="A3980" s="113"/>
      <c r="B3980" s="119"/>
      <c r="C3980" s="119"/>
      <c r="D3980" s="185" t="e">
        <f>IF(ISBLANK(RTATimings[[#This Row],[Vehicle No.]]), VLOOKUP(RTATimings[[#This Row],[Rotation Group]], Table9[#All], 4, FALSE), VLOOKUP(RTATimings[[#This Row],[Vehicle No.]], VehLicense,2,FALSE))</f>
        <v>#N/A</v>
      </c>
      <c r="E3980" s="126"/>
      <c r="F3980" s="185" t="e">
        <f>VLOOKUP(RTATimings[[#This Row],[Route Code]], TrueRouteCodes[], 2, FALSE)</f>
        <v>#N/A</v>
      </c>
      <c r="H3980" s="194" t="str">
        <f>REPLACE(SUBSTITUTE(SUBSTITUTE(SUBSTITUTE(SUBSTITUTE(SUBSTITUTE(TRIM(RTATimings[[#This Row],[Dep Txt]]), ": ",":"), "a.m", "AM",1), "p.m", "PM"),"  AM"," AM"),"  PM", " PM"), 9,100,"")</f>
        <v/>
      </c>
      <c r="I3980" s="195" t="e">
        <f>TIMEVALUE(RTATimings[[#This Row],[Dep Tm Txt]])</f>
        <v>#VALUE!</v>
      </c>
      <c r="N39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81" spans="1:14" x14ac:dyDescent="0.35">
      <c r="A3981" s="113"/>
      <c r="B3981" s="119"/>
      <c r="C3981" s="119"/>
      <c r="D3981" s="185" t="e">
        <f>IF(ISBLANK(RTATimings[[#This Row],[Vehicle No.]]), VLOOKUP(RTATimings[[#This Row],[Rotation Group]], Table9[#All], 4, FALSE), VLOOKUP(RTATimings[[#This Row],[Vehicle No.]], VehLicense,2,FALSE))</f>
        <v>#N/A</v>
      </c>
      <c r="E3981" s="126"/>
      <c r="F3981" s="185" t="e">
        <f>VLOOKUP(RTATimings[[#This Row],[Route Code]], TrueRouteCodes[], 2, FALSE)</f>
        <v>#N/A</v>
      </c>
      <c r="H3981" s="194" t="str">
        <f>REPLACE(SUBSTITUTE(SUBSTITUTE(SUBSTITUTE(SUBSTITUTE(SUBSTITUTE(TRIM(RTATimings[[#This Row],[Dep Txt]]), ": ",":"), "a.m", "AM",1), "p.m", "PM"),"  AM"," AM"),"  PM", " PM"), 9,100,"")</f>
        <v/>
      </c>
      <c r="I3981" s="195" t="e">
        <f>TIMEVALUE(RTATimings[[#This Row],[Dep Tm Txt]])</f>
        <v>#VALUE!</v>
      </c>
      <c r="N39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82" spans="1:14" x14ac:dyDescent="0.35">
      <c r="A3982" s="113"/>
      <c r="B3982" s="119"/>
      <c r="C3982" s="119"/>
      <c r="D3982" s="185" t="e">
        <f>IF(ISBLANK(RTATimings[[#This Row],[Vehicle No.]]), VLOOKUP(RTATimings[[#This Row],[Rotation Group]], Table9[#All], 4, FALSE), VLOOKUP(RTATimings[[#This Row],[Vehicle No.]], VehLicense,2,FALSE))</f>
        <v>#N/A</v>
      </c>
      <c r="E3982" s="126"/>
      <c r="F3982" s="185" t="e">
        <f>VLOOKUP(RTATimings[[#This Row],[Route Code]], TrueRouteCodes[], 2, FALSE)</f>
        <v>#N/A</v>
      </c>
      <c r="H3982" s="194" t="str">
        <f>REPLACE(SUBSTITUTE(SUBSTITUTE(SUBSTITUTE(SUBSTITUTE(SUBSTITUTE(TRIM(RTATimings[[#This Row],[Dep Txt]]), ": ",":"), "a.m", "AM",1), "p.m", "PM"),"  AM"," AM"),"  PM", " PM"), 9,100,"")</f>
        <v/>
      </c>
      <c r="I3982" s="195" t="e">
        <f>TIMEVALUE(RTATimings[[#This Row],[Dep Tm Txt]])</f>
        <v>#VALUE!</v>
      </c>
      <c r="N39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83" spans="1:14" x14ac:dyDescent="0.35">
      <c r="A3983" s="113"/>
      <c r="B3983" s="119"/>
      <c r="C3983" s="119"/>
      <c r="D3983" s="185" t="e">
        <f>IF(ISBLANK(RTATimings[[#This Row],[Vehicle No.]]), VLOOKUP(RTATimings[[#This Row],[Rotation Group]], Table9[#All], 4, FALSE), VLOOKUP(RTATimings[[#This Row],[Vehicle No.]], VehLicense,2,FALSE))</f>
        <v>#N/A</v>
      </c>
      <c r="E3983" s="126"/>
      <c r="F3983" s="185" t="e">
        <f>VLOOKUP(RTATimings[[#This Row],[Route Code]], TrueRouteCodes[], 2, FALSE)</f>
        <v>#N/A</v>
      </c>
      <c r="H3983" s="194" t="str">
        <f>REPLACE(SUBSTITUTE(SUBSTITUTE(SUBSTITUTE(SUBSTITUTE(SUBSTITUTE(TRIM(RTATimings[[#This Row],[Dep Txt]]), ": ",":"), "a.m", "AM",1), "p.m", "PM"),"  AM"," AM"),"  PM", " PM"), 9,100,"")</f>
        <v/>
      </c>
      <c r="I3983" s="195" t="e">
        <f>TIMEVALUE(RTATimings[[#This Row],[Dep Tm Txt]])</f>
        <v>#VALUE!</v>
      </c>
      <c r="N39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84" spans="1:14" x14ac:dyDescent="0.35">
      <c r="A3984" s="113"/>
      <c r="B3984" s="119"/>
      <c r="C3984" s="119"/>
      <c r="D3984" s="185" t="e">
        <f>IF(ISBLANK(RTATimings[[#This Row],[Vehicle No.]]), VLOOKUP(RTATimings[[#This Row],[Rotation Group]], Table9[#All], 4, FALSE), VLOOKUP(RTATimings[[#This Row],[Vehicle No.]], VehLicense,2,FALSE))</f>
        <v>#N/A</v>
      </c>
      <c r="E3984" s="126"/>
      <c r="F3984" s="185" t="e">
        <f>VLOOKUP(RTATimings[[#This Row],[Route Code]], TrueRouteCodes[], 2, FALSE)</f>
        <v>#N/A</v>
      </c>
      <c r="H3984" s="194" t="str">
        <f>REPLACE(SUBSTITUTE(SUBSTITUTE(SUBSTITUTE(SUBSTITUTE(SUBSTITUTE(TRIM(RTATimings[[#This Row],[Dep Txt]]), ": ",":"), "a.m", "AM",1), "p.m", "PM"),"  AM"," AM"),"  PM", " PM"), 9,100,"")</f>
        <v/>
      </c>
      <c r="I3984" s="195" t="e">
        <f>TIMEVALUE(RTATimings[[#This Row],[Dep Tm Txt]])</f>
        <v>#VALUE!</v>
      </c>
      <c r="N39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85" spans="1:14" x14ac:dyDescent="0.35">
      <c r="A3985" s="113"/>
      <c r="B3985" s="119"/>
      <c r="C3985" s="119"/>
      <c r="D3985" s="185" t="e">
        <f>IF(ISBLANK(RTATimings[[#This Row],[Vehicle No.]]), VLOOKUP(RTATimings[[#This Row],[Rotation Group]], Table9[#All], 4, FALSE), VLOOKUP(RTATimings[[#This Row],[Vehicle No.]], VehLicense,2,FALSE))</f>
        <v>#N/A</v>
      </c>
      <c r="E3985" s="126"/>
      <c r="F3985" s="185" t="e">
        <f>VLOOKUP(RTATimings[[#This Row],[Route Code]], TrueRouteCodes[], 2, FALSE)</f>
        <v>#N/A</v>
      </c>
      <c r="H3985" s="194" t="str">
        <f>REPLACE(SUBSTITUTE(SUBSTITUTE(SUBSTITUTE(SUBSTITUTE(SUBSTITUTE(TRIM(RTATimings[[#This Row],[Dep Txt]]), ": ",":"), "a.m", "AM",1), "p.m", "PM"),"  AM"," AM"),"  PM", " PM"), 9,100,"")</f>
        <v/>
      </c>
      <c r="I3985" s="195" t="e">
        <f>TIMEVALUE(RTATimings[[#This Row],[Dep Tm Txt]])</f>
        <v>#VALUE!</v>
      </c>
      <c r="N39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86" spans="1:14" x14ac:dyDescent="0.35">
      <c r="A3986" s="113"/>
      <c r="B3986" s="119"/>
      <c r="C3986" s="119"/>
      <c r="D3986" s="185" t="e">
        <f>IF(ISBLANK(RTATimings[[#This Row],[Vehicle No.]]), VLOOKUP(RTATimings[[#This Row],[Rotation Group]], Table9[#All], 4, FALSE), VLOOKUP(RTATimings[[#This Row],[Vehicle No.]], VehLicense,2,FALSE))</f>
        <v>#N/A</v>
      </c>
      <c r="E3986" s="126"/>
      <c r="F3986" s="185" t="e">
        <f>VLOOKUP(RTATimings[[#This Row],[Route Code]], TrueRouteCodes[], 2, FALSE)</f>
        <v>#N/A</v>
      </c>
      <c r="H3986" s="194" t="str">
        <f>REPLACE(SUBSTITUTE(SUBSTITUTE(SUBSTITUTE(SUBSTITUTE(SUBSTITUTE(TRIM(RTATimings[[#This Row],[Dep Txt]]), ": ",":"), "a.m", "AM",1), "p.m", "PM"),"  AM"," AM"),"  PM", " PM"), 9,100,"")</f>
        <v/>
      </c>
      <c r="I3986" s="195" t="e">
        <f>TIMEVALUE(RTATimings[[#This Row],[Dep Tm Txt]])</f>
        <v>#VALUE!</v>
      </c>
      <c r="N39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87" spans="1:14" x14ac:dyDescent="0.35">
      <c r="A3987" s="113"/>
      <c r="B3987" s="119"/>
      <c r="C3987" s="119"/>
      <c r="D3987" s="185" t="e">
        <f>IF(ISBLANK(RTATimings[[#This Row],[Vehicle No.]]), VLOOKUP(RTATimings[[#This Row],[Rotation Group]], Table9[#All], 4, FALSE), VLOOKUP(RTATimings[[#This Row],[Vehicle No.]], VehLicense,2,FALSE))</f>
        <v>#N/A</v>
      </c>
      <c r="E3987" s="126"/>
      <c r="F3987" s="185" t="e">
        <f>VLOOKUP(RTATimings[[#This Row],[Route Code]], TrueRouteCodes[], 2, FALSE)</f>
        <v>#N/A</v>
      </c>
      <c r="H3987" s="194" t="str">
        <f>REPLACE(SUBSTITUTE(SUBSTITUTE(SUBSTITUTE(SUBSTITUTE(SUBSTITUTE(TRIM(RTATimings[[#This Row],[Dep Txt]]), ": ",":"), "a.m", "AM",1), "p.m", "PM"),"  AM"," AM"),"  PM", " PM"), 9,100,"")</f>
        <v/>
      </c>
      <c r="I3987" s="195" t="e">
        <f>TIMEVALUE(RTATimings[[#This Row],[Dep Tm Txt]])</f>
        <v>#VALUE!</v>
      </c>
      <c r="N39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88" spans="1:14" x14ac:dyDescent="0.35">
      <c r="A3988" s="113"/>
      <c r="B3988" s="119"/>
      <c r="C3988" s="119"/>
      <c r="D3988" s="185" t="e">
        <f>IF(ISBLANK(RTATimings[[#This Row],[Vehicle No.]]), VLOOKUP(RTATimings[[#This Row],[Rotation Group]], Table9[#All], 4, FALSE), VLOOKUP(RTATimings[[#This Row],[Vehicle No.]], VehLicense,2,FALSE))</f>
        <v>#N/A</v>
      </c>
      <c r="E3988" s="126"/>
      <c r="F3988" s="185" t="e">
        <f>VLOOKUP(RTATimings[[#This Row],[Route Code]], TrueRouteCodes[], 2, FALSE)</f>
        <v>#N/A</v>
      </c>
      <c r="H3988" s="194" t="str">
        <f>REPLACE(SUBSTITUTE(SUBSTITUTE(SUBSTITUTE(SUBSTITUTE(SUBSTITUTE(TRIM(RTATimings[[#This Row],[Dep Txt]]), ": ",":"), "a.m", "AM",1), "p.m", "PM"),"  AM"," AM"),"  PM", " PM"), 9,100,"")</f>
        <v/>
      </c>
      <c r="I3988" s="195" t="e">
        <f>TIMEVALUE(RTATimings[[#This Row],[Dep Tm Txt]])</f>
        <v>#VALUE!</v>
      </c>
      <c r="N39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89" spans="1:14" x14ac:dyDescent="0.35">
      <c r="A3989" s="113"/>
      <c r="B3989" s="119"/>
      <c r="C3989" s="119"/>
      <c r="D3989" s="185" t="e">
        <f>IF(ISBLANK(RTATimings[[#This Row],[Vehicle No.]]), VLOOKUP(RTATimings[[#This Row],[Rotation Group]], Table9[#All], 4, FALSE), VLOOKUP(RTATimings[[#This Row],[Vehicle No.]], VehLicense,2,FALSE))</f>
        <v>#N/A</v>
      </c>
      <c r="E3989" s="126"/>
      <c r="F3989" s="185" t="e">
        <f>VLOOKUP(RTATimings[[#This Row],[Route Code]], TrueRouteCodes[], 2, FALSE)</f>
        <v>#N/A</v>
      </c>
      <c r="H3989" s="194" t="str">
        <f>REPLACE(SUBSTITUTE(SUBSTITUTE(SUBSTITUTE(SUBSTITUTE(SUBSTITUTE(TRIM(RTATimings[[#This Row],[Dep Txt]]), ": ",":"), "a.m", "AM",1), "p.m", "PM"),"  AM"," AM"),"  PM", " PM"), 9,100,"")</f>
        <v/>
      </c>
      <c r="I3989" s="195" t="e">
        <f>TIMEVALUE(RTATimings[[#This Row],[Dep Tm Txt]])</f>
        <v>#VALUE!</v>
      </c>
      <c r="N39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90" spans="1:14" x14ac:dyDescent="0.35">
      <c r="A3990" s="113"/>
      <c r="B3990" s="119"/>
      <c r="C3990" s="119"/>
      <c r="D3990" s="185" t="e">
        <f>IF(ISBLANK(RTATimings[[#This Row],[Vehicle No.]]), VLOOKUP(RTATimings[[#This Row],[Rotation Group]], Table9[#All], 4, FALSE), VLOOKUP(RTATimings[[#This Row],[Vehicle No.]], VehLicense,2,FALSE))</f>
        <v>#N/A</v>
      </c>
      <c r="E3990" s="126"/>
      <c r="F3990" s="185" t="e">
        <f>VLOOKUP(RTATimings[[#This Row],[Route Code]], TrueRouteCodes[], 2, FALSE)</f>
        <v>#N/A</v>
      </c>
      <c r="H3990" s="194" t="str">
        <f>REPLACE(SUBSTITUTE(SUBSTITUTE(SUBSTITUTE(SUBSTITUTE(SUBSTITUTE(TRIM(RTATimings[[#This Row],[Dep Txt]]), ": ",":"), "a.m", "AM",1), "p.m", "PM"),"  AM"," AM"),"  PM", " PM"), 9,100,"")</f>
        <v/>
      </c>
      <c r="I3990" s="195" t="e">
        <f>TIMEVALUE(RTATimings[[#This Row],[Dep Tm Txt]])</f>
        <v>#VALUE!</v>
      </c>
      <c r="N39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91" spans="1:14" x14ac:dyDescent="0.35">
      <c r="A3991" s="113"/>
      <c r="B3991" s="119"/>
      <c r="C3991" s="119"/>
      <c r="D3991" s="185" t="e">
        <f>IF(ISBLANK(RTATimings[[#This Row],[Vehicle No.]]), VLOOKUP(RTATimings[[#This Row],[Rotation Group]], Table9[#All], 4, FALSE), VLOOKUP(RTATimings[[#This Row],[Vehicle No.]], VehLicense,2,FALSE))</f>
        <v>#N/A</v>
      </c>
      <c r="E3991" s="126"/>
      <c r="F3991" s="185" t="e">
        <f>VLOOKUP(RTATimings[[#This Row],[Route Code]], TrueRouteCodes[], 2, FALSE)</f>
        <v>#N/A</v>
      </c>
      <c r="H3991" s="194" t="str">
        <f>REPLACE(SUBSTITUTE(SUBSTITUTE(SUBSTITUTE(SUBSTITUTE(SUBSTITUTE(TRIM(RTATimings[[#This Row],[Dep Txt]]), ": ",":"), "a.m", "AM",1), "p.m", "PM"),"  AM"," AM"),"  PM", " PM"), 9,100,"")</f>
        <v/>
      </c>
      <c r="I3991" s="195" t="e">
        <f>TIMEVALUE(RTATimings[[#This Row],[Dep Tm Txt]])</f>
        <v>#VALUE!</v>
      </c>
      <c r="N39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92" spans="1:14" x14ac:dyDescent="0.35">
      <c r="A3992" s="113"/>
      <c r="B3992" s="119"/>
      <c r="C3992" s="119"/>
      <c r="D3992" s="185" t="e">
        <f>IF(ISBLANK(RTATimings[[#This Row],[Vehicle No.]]), VLOOKUP(RTATimings[[#This Row],[Rotation Group]], Table9[#All], 4, FALSE), VLOOKUP(RTATimings[[#This Row],[Vehicle No.]], VehLicense,2,FALSE))</f>
        <v>#N/A</v>
      </c>
      <c r="E3992" s="126"/>
      <c r="F3992" s="185" t="e">
        <f>VLOOKUP(RTATimings[[#This Row],[Route Code]], TrueRouteCodes[], 2, FALSE)</f>
        <v>#N/A</v>
      </c>
      <c r="H3992" s="194" t="str">
        <f>REPLACE(SUBSTITUTE(SUBSTITUTE(SUBSTITUTE(SUBSTITUTE(SUBSTITUTE(TRIM(RTATimings[[#This Row],[Dep Txt]]), ": ",":"), "a.m", "AM",1), "p.m", "PM"),"  AM"," AM"),"  PM", " PM"), 9,100,"")</f>
        <v/>
      </c>
      <c r="I3992" s="195" t="e">
        <f>TIMEVALUE(RTATimings[[#This Row],[Dep Tm Txt]])</f>
        <v>#VALUE!</v>
      </c>
      <c r="N39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93" spans="1:14" x14ac:dyDescent="0.35">
      <c r="A3993" s="113"/>
      <c r="B3993" s="119"/>
      <c r="C3993" s="119"/>
      <c r="D3993" s="185" t="e">
        <f>IF(ISBLANK(RTATimings[[#This Row],[Vehicle No.]]), VLOOKUP(RTATimings[[#This Row],[Rotation Group]], Table9[#All], 4, FALSE), VLOOKUP(RTATimings[[#This Row],[Vehicle No.]], VehLicense,2,FALSE))</f>
        <v>#N/A</v>
      </c>
      <c r="E3993" s="126"/>
      <c r="F3993" s="185" t="e">
        <f>VLOOKUP(RTATimings[[#This Row],[Route Code]], TrueRouteCodes[], 2, FALSE)</f>
        <v>#N/A</v>
      </c>
      <c r="H3993" s="194" t="str">
        <f>REPLACE(SUBSTITUTE(SUBSTITUTE(SUBSTITUTE(SUBSTITUTE(SUBSTITUTE(TRIM(RTATimings[[#This Row],[Dep Txt]]), ": ",":"), "a.m", "AM",1), "p.m", "PM"),"  AM"," AM"),"  PM", " PM"), 9,100,"")</f>
        <v/>
      </c>
      <c r="I3993" s="195" t="e">
        <f>TIMEVALUE(RTATimings[[#This Row],[Dep Tm Txt]])</f>
        <v>#VALUE!</v>
      </c>
      <c r="N39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94" spans="1:14" x14ac:dyDescent="0.35">
      <c r="A3994" s="113"/>
      <c r="B3994" s="119"/>
      <c r="C3994" s="119"/>
      <c r="D3994" s="185" t="e">
        <f>IF(ISBLANK(RTATimings[[#This Row],[Vehicle No.]]), VLOOKUP(RTATimings[[#This Row],[Rotation Group]], Table9[#All], 4, FALSE), VLOOKUP(RTATimings[[#This Row],[Vehicle No.]], VehLicense,2,FALSE))</f>
        <v>#N/A</v>
      </c>
      <c r="E3994" s="126"/>
      <c r="F3994" s="185" t="e">
        <f>VLOOKUP(RTATimings[[#This Row],[Route Code]], TrueRouteCodes[], 2, FALSE)</f>
        <v>#N/A</v>
      </c>
      <c r="H3994" s="194" t="str">
        <f>REPLACE(SUBSTITUTE(SUBSTITUTE(SUBSTITUTE(SUBSTITUTE(SUBSTITUTE(TRIM(RTATimings[[#This Row],[Dep Txt]]), ": ",":"), "a.m", "AM",1), "p.m", "PM"),"  AM"," AM"),"  PM", " PM"), 9,100,"")</f>
        <v/>
      </c>
      <c r="I3994" s="195" t="e">
        <f>TIMEVALUE(RTATimings[[#This Row],[Dep Tm Txt]])</f>
        <v>#VALUE!</v>
      </c>
      <c r="N39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95" spans="1:14" x14ac:dyDescent="0.35">
      <c r="A3995" s="113"/>
      <c r="B3995" s="119"/>
      <c r="C3995" s="119"/>
      <c r="D3995" s="185" t="e">
        <f>IF(ISBLANK(RTATimings[[#This Row],[Vehicle No.]]), VLOOKUP(RTATimings[[#This Row],[Rotation Group]], Table9[#All], 4, FALSE), VLOOKUP(RTATimings[[#This Row],[Vehicle No.]], VehLicense,2,FALSE))</f>
        <v>#N/A</v>
      </c>
      <c r="E3995" s="126"/>
      <c r="F3995" s="185" t="e">
        <f>VLOOKUP(RTATimings[[#This Row],[Route Code]], TrueRouteCodes[], 2, FALSE)</f>
        <v>#N/A</v>
      </c>
      <c r="H3995" s="194" t="str">
        <f>REPLACE(SUBSTITUTE(SUBSTITUTE(SUBSTITUTE(SUBSTITUTE(SUBSTITUTE(TRIM(RTATimings[[#This Row],[Dep Txt]]), ": ",":"), "a.m", "AM",1), "p.m", "PM"),"  AM"," AM"),"  PM", " PM"), 9,100,"")</f>
        <v/>
      </c>
      <c r="I3995" s="195" t="e">
        <f>TIMEVALUE(RTATimings[[#This Row],[Dep Tm Txt]])</f>
        <v>#VALUE!</v>
      </c>
      <c r="N39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96" spans="1:14" x14ac:dyDescent="0.35">
      <c r="A3996" s="113"/>
      <c r="B3996" s="119"/>
      <c r="C3996" s="119"/>
      <c r="D3996" s="185" t="e">
        <f>IF(ISBLANK(RTATimings[[#This Row],[Vehicle No.]]), VLOOKUP(RTATimings[[#This Row],[Rotation Group]], Table9[#All], 4, FALSE), VLOOKUP(RTATimings[[#This Row],[Vehicle No.]], VehLicense,2,FALSE))</f>
        <v>#N/A</v>
      </c>
      <c r="E3996" s="126"/>
      <c r="F3996" s="185" t="e">
        <f>VLOOKUP(RTATimings[[#This Row],[Route Code]], TrueRouteCodes[], 2, FALSE)</f>
        <v>#N/A</v>
      </c>
      <c r="H3996" s="194" t="str">
        <f>REPLACE(SUBSTITUTE(SUBSTITUTE(SUBSTITUTE(SUBSTITUTE(SUBSTITUTE(TRIM(RTATimings[[#This Row],[Dep Txt]]), ": ",":"), "a.m", "AM",1), "p.m", "PM"),"  AM"," AM"),"  PM", " PM"), 9,100,"")</f>
        <v/>
      </c>
      <c r="I3996" s="195" t="e">
        <f>TIMEVALUE(RTATimings[[#This Row],[Dep Tm Txt]])</f>
        <v>#VALUE!</v>
      </c>
      <c r="N39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97" spans="1:14" x14ac:dyDescent="0.35">
      <c r="A3997" s="113"/>
      <c r="B3997" s="119"/>
      <c r="C3997" s="119"/>
      <c r="D3997" s="185" t="e">
        <f>IF(ISBLANK(RTATimings[[#This Row],[Vehicle No.]]), VLOOKUP(RTATimings[[#This Row],[Rotation Group]], Table9[#All], 4, FALSE), VLOOKUP(RTATimings[[#This Row],[Vehicle No.]], VehLicense,2,FALSE))</f>
        <v>#N/A</v>
      </c>
      <c r="E3997" s="126"/>
      <c r="F3997" s="185" t="e">
        <f>VLOOKUP(RTATimings[[#This Row],[Route Code]], TrueRouteCodes[], 2, FALSE)</f>
        <v>#N/A</v>
      </c>
      <c r="H3997" s="194" t="str">
        <f>REPLACE(SUBSTITUTE(SUBSTITUTE(SUBSTITUTE(SUBSTITUTE(SUBSTITUTE(TRIM(RTATimings[[#This Row],[Dep Txt]]), ": ",":"), "a.m", "AM",1), "p.m", "PM"),"  AM"," AM"),"  PM", " PM"), 9,100,"")</f>
        <v/>
      </c>
      <c r="I3997" s="195" t="e">
        <f>TIMEVALUE(RTATimings[[#This Row],[Dep Tm Txt]])</f>
        <v>#VALUE!</v>
      </c>
      <c r="N39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98" spans="1:14" x14ac:dyDescent="0.35">
      <c r="A3998" s="113"/>
      <c r="B3998" s="119"/>
      <c r="C3998" s="119"/>
      <c r="D3998" s="185" t="e">
        <f>IF(ISBLANK(RTATimings[[#This Row],[Vehicle No.]]), VLOOKUP(RTATimings[[#This Row],[Rotation Group]], Table9[#All], 4, FALSE), VLOOKUP(RTATimings[[#This Row],[Vehicle No.]], VehLicense,2,FALSE))</f>
        <v>#N/A</v>
      </c>
      <c r="E3998" s="126"/>
      <c r="F3998" s="185" t="e">
        <f>VLOOKUP(RTATimings[[#This Row],[Route Code]], TrueRouteCodes[], 2, FALSE)</f>
        <v>#N/A</v>
      </c>
      <c r="H3998" s="194" t="str">
        <f>REPLACE(SUBSTITUTE(SUBSTITUTE(SUBSTITUTE(SUBSTITUTE(SUBSTITUTE(TRIM(RTATimings[[#This Row],[Dep Txt]]), ": ",":"), "a.m", "AM",1), "p.m", "PM"),"  AM"," AM"),"  PM", " PM"), 9,100,"")</f>
        <v/>
      </c>
      <c r="I3998" s="195" t="e">
        <f>TIMEVALUE(RTATimings[[#This Row],[Dep Tm Txt]])</f>
        <v>#VALUE!</v>
      </c>
      <c r="N39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3999" spans="1:14" x14ac:dyDescent="0.35">
      <c r="A3999" s="113"/>
      <c r="B3999" s="119"/>
      <c r="C3999" s="119"/>
      <c r="D3999" s="185" t="e">
        <f>IF(ISBLANK(RTATimings[[#This Row],[Vehicle No.]]), VLOOKUP(RTATimings[[#This Row],[Rotation Group]], Table9[#All], 4, FALSE), VLOOKUP(RTATimings[[#This Row],[Vehicle No.]], VehLicense,2,FALSE))</f>
        <v>#N/A</v>
      </c>
      <c r="E3999" s="126"/>
      <c r="F3999" s="185" t="e">
        <f>VLOOKUP(RTATimings[[#This Row],[Route Code]], TrueRouteCodes[], 2, FALSE)</f>
        <v>#N/A</v>
      </c>
      <c r="H3999" s="194" t="str">
        <f>REPLACE(SUBSTITUTE(SUBSTITUTE(SUBSTITUTE(SUBSTITUTE(SUBSTITUTE(TRIM(RTATimings[[#This Row],[Dep Txt]]), ": ",":"), "a.m", "AM",1), "p.m", "PM"),"  AM"," AM"),"  PM", " PM"), 9,100,"")</f>
        <v/>
      </c>
      <c r="I3999" s="195" t="e">
        <f>TIMEVALUE(RTATimings[[#This Row],[Dep Tm Txt]])</f>
        <v>#VALUE!</v>
      </c>
      <c r="N39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00" spans="1:14" x14ac:dyDescent="0.35">
      <c r="A4000" s="113"/>
      <c r="B4000" s="119"/>
      <c r="C4000" s="119"/>
      <c r="D4000" s="185" t="e">
        <f>IF(ISBLANK(RTATimings[[#This Row],[Vehicle No.]]), VLOOKUP(RTATimings[[#This Row],[Rotation Group]], Table9[#All], 4, FALSE), VLOOKUP(RTATimings[[#This Row],[Vehicle No.]], VehLicense,2,FALSE))</f>
        <v>#N/A</v>
      </c>
      <c r="E4000" s="126"/>
      <c r="F4000" s="185" t="e">
        <f>VLOOKUP(RTATimings[[#This Row],[Route Code]], TrueRouteCodes[], 2, FALSE)</f>
        <v>#N/A</v>
      </c>
      <c r="H4000" s="194" t="str">
        <f>REPLACE(SUBSTITUTE(SUBSTITUTE(SUBSTITUTE(SUBSTITUTE(SUBSTITUTE(TRIM(RTATimings[[#This Row],[Dep Txt]]), ": ",":"), "a.m", "AM",1), "p.m", "PM"),"  AM"," AM"),"  PM", " PM"), 9,100,"")</f>
        <v/>
      </c>
      <c r="I4000" s="195" t="e">
        <f>TIMEVALUE(RTATimings[[#This Row],[Dep Tm Txt]])</f>
        <v>#VALUE!</v>
      </c>
      <c r="N40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01" spans="1:14" x14ac:dyDescent="0.35">
      <c r="A4001" s="113"/>
      <c r="B4001" s="119"/>
      <c r="C4001" s="119"/>
      <c r="D4001" s="185" t="e">
        <f>IF(ISBLANK(RTATimings[[#This Row],[Vehicle No.]]), VLOOKUP(RTATimings[[#This Row],[Rotation Group]], Table9[#All], 4, FALSE), VLOOKUP(RTATimings[[#This Row],[Vehicle No.]], VehLicense,2,FALSE))</f>
        <v>#N/A</v>
      </c>
      <c r="E4001" s="126"/>
      <c r="F4001" s="185" t="e">
        <f>VLOOKUP(RTATimings[[#This Row],[Route Code]], TrueRouteCodes[], 2, FALSE)</f>
        <v>#N/A</v>
      </c>
      <c r="H4001" s="194" t="str">
        <f>REPLACE(SUBSTITUTE(SUBSTITUTE(SUBSTITUTE(SUBSTITUTE(SUBSTITUTE(TRIM(RTATimings[[#This Row],[Dep Txt]]), ": ",":"), "a.m", "AM",1), "p.m", "PM"),"  AM"," AM"),"  PM", " PM"), 9,100,"")</f>
        <v/>
      </c>
      <c r="I4001" s="195" t="e">
        <f>TIMEVALUE(RTATimings[[#This Row],[Dep Tm Txt]])</f>
        <v>#VALUE!</v>
      </c>
      <c r="N40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02" spans="1:14" x14ac:dyDescent="0.35">
      <c r="A4002" s="113"/>
      <c r="B4002" s="119"/>
      <c r="C4002" s="119"/>
      <c r="D4002" s="185" t="e">
        <f>IF(ISBLANK(RTATimings[[#This Row],[Vehicle No.]]), VLOOKUP(RTATimings[[#This Row],[Rotation Group]], Table9[#All], 4, FALSE), VLOOKUP(RTATimings[[#This Row],[Vehicle No.]], VehLicense,2,FALSE))</f>
        <v>#N/A</v>
      </c>
      <c r="E4002" s="126"/>
      <c r="F4002" s="185" t="e">
        <f>VLOOKUP(RTATimings[[#This Row],[Route Code]], TrueRouteCodes[], 2, FALSE)</f>
        <v>#N/A</v>
      </c>
      <c r="H4002" s="194" t="str">
        <f>REPLACE(SUBSTITUTE(SUBSTITUTE(SUBSTITUTE(SUBSTITUTE(SUBSTITUTE(TRIM(RTATimings[[#This Row],[Dep Txt]]), ": ",":"), "a.m", "AM",1), "p.m", "PM"),"  AM"," AM"),"  PM", " PM"), 9,100,"")</f>
        <v/>
      </c>
      <c r="I4002" s="195" t="e">
        <f>TIMEVALUE(RTATimings[[#This Row],[Dep Tm Txt]])</f>
        <v>#VALUE!</v>
      </c>
      <c r="N40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03" spans="1:14" x14ac:dyDescent="0.35">
      <c r="A4003" s="113"/>
      <c r="B4003" s="119"/>
      <c r="C4003" s="119"/>
      <c r="D4003" s="185" t="e">
        <f>IF(ISBLANK(RTATimings[[#This Row],[Vehicle No.]]), VLOOKUP(RTATimings[[#This Row],[Rotation Group]], Table9[#All], 4, FALSE), VLOOKUP(RTATimings[[#This Row],[Vehicle No.]], VehLicense,2,FALSE))</f>
        <v>#N/A</v>
      </c>
      <c r="E4003" s="126"/>
      <c r="F4003" s="185" t="e">
        <f>VLOOKUP(RTATimings[[#This Row],[Route Code]], TrueRouteCodes[], 2, FALSE)</f>
        <v>#N/A</v>
      </c>
      <c r="H4003" s="194" t="str">
        <f>REPLACE(SUBSTITUTE(SUBSTITUTE(SUBSTITUTE(SUBSTITUTE(SUBSTITUTE(TRIM(RTATimings[[#This Row],[Dep Txt]]), ": ",":"), "a.m", "AM",1), "p.m", "PM"),"  AM"," AM"),"  PM", " PM"), 9,100,"")</f>
        <v/>
      </c>
      <c r="I4003" s="195" t="e">
        <f>TIMEVALUE(RTATimings[[#This Row],[Dep Tm Txt]])</f>
        <v>#VALUE!</v>
      </c>
      <c r="N40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04" spans="1:14" x14ac:dyDescent="0.35">
      <c r="A4004" s="113"/>
      <c r="B4004" s="119"/>
      <c r="C4004" s="119"/>
      <c r="D4004" s="185" t="e">
        <f>IF(ISBLANK(RTATimings[[#This Row],[Vehicle No.]]), VLOOKUP(RTATimings[[#This Row],[Rotation Group]], Table9[#All], 4, FALSE), VLOOKUP(RTATimings[[#This Row],[Vehicle No.]], VehLicense,2,FALSE))</f>
        <v>#N/A</v>
      </c>
      <c r="E4004" s="126"/>
      <c r="F4004" s="185" t="e">
        <f>VLOOKUP(RTATimings[[#This Row],[Route Code]], TrueRouteCodes[], 2, FALSE)</f>
        <v>#N/A</v>
      </c>
      <c r="H4004" s="194" t="str">
        <f>REPLACE(SUBSTITUTE(SUBSTITUTE(SUBSTITUTE(SUBSTITUTE(SUBSTITUTE(TRIM(RTATimings[[#This Row],[Dep Txt]]), ": ",":"), "a.m", "AM",1), "p.m", "PM"),"  AM"," AM"),"  PM", " PM"), 9,100,"")</f>
        <v/>
      </c>
      <c r="I4004" s="195" t="e">
        <f>TIMEVALUE(RTATimings[[#This Row],[Dep Tm Txt]])</f>
        <v>#VALUE!</v>
      </c>
      <c r="N40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05" spans="1:14" x14ac:dyDescent="0.35">
      <c r="A4005" s="113"/>
      <c r="B4005" s="119"/>
      <c r="C4005" s="119"/>
      <c r="D4005" s="185" t="e">
        <f>IF(ISBLANK(RTATimings[[#This Row],[Vehicle No.]]), VLOOKUP(RTATimings[[#This Row],[Rotation Group]], Table9[#All], 4, FALSE), VLOOKUP(RTATimings[[#This Row],[Vehicle No.]], VehLicense,2,FALSE))</f>
        <v>#N/A</v>
      </c>
      <c r="E4005" s="126"/>
      <c r="F4005" s="185" t="e">
        <f>VLOOKUP(RTATimings[[#This Row],[Route Code]], TrueRouteCodes[], 2, FALSE)</f>
        <v>#N/A</v>
      </c>
      <c r="H4005" s="194" t="str">
        <f>REPLACE(SUBSTITUTE(SUBSTITUTE(SUBSTITUTE(SUBSTITUTE(SUBSTITUTE(TRIM(RTATimings[[#This Row],[Dep Txt]]), ": ",":"), "a.m", "AM",1), "p.m", "PM"),"  AM"," AM"),"  PM", " PM"), 9,100,"")</f>
        <v/>
      </c>
      <c r="I4005" s="195" t="e">
        <f>TIMEVALUE(RTATimings[[#This Row],[Dep Tm Txt]])</f>
        <v>#VALUE!</v>
      </c>
      <c r="N40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06" spans="1:14" x14ac:dyDescent="0.35">
      <c r="A4006" s="113"/>
      <c r="B4006" s="119"/>
      <c r="C4006" s="119"/>
      <c r="D4006" s="185" t="e">
        <f>IF(ISBLANK(RTATimings[[#This Row],[Vehicle No.]]), VLOOKUP(RTATimings[[#This Row],[Rotation Group]], Table9[#All], 4, FALSE), VLOOKUP(RTATimings[[#This Row],[Vehicle No.]], VehLicense,2,FALSE))</f>
        <v>#N/A</v>
      </c>
      <c r="E4006" s="126"/>
      <c r="F4006" s="185" t="e">
        <f>VLOOKUP(RTATimings[[#This Row],[Route Code]], TrueRouteCodes[], 2, FALSE)</f>
        <v>#N/A</v>
      </c>
      <c r="H4006" s="194" t="str">
        <f>REPLACE(SUBSTITUTE(SUBSTITUTE(SUBSTITUTE(SUBSTITUTE(SUBSTITUTE(TRIM(RTATimings[[#This Row],[Dep Txt]]), ": ",":"), "a.m", "AM",1), "p.m", "PM"),"  AM"," AM"),"  PM", " PM"), 9,100,"")</f>
        <v/>
      </c>
      <c r="I4006" s="195" t="e">
        <f>TIMEVALUE(RTATimings[[#This Row],[Dep Tm Txt]])</f>
        <v>#VALUE!</v>
      </c>
      <c r="N40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07" spans="1:14" x14ac:dyDescent="0.35">
      <c r="A4007" s="113"/>
      <c r="B4007" s="119"/>
      <c r="C4007" s="119"/>
      <c r="D4007" s="185" t="e">
        <f>IF(ISBLANK(RTATimings[[#This Row],[Vehicle No.]]), VLOOKUP(RTATimings[[#This Row],[Rotation Group]], Table9[#All], 4, FALSE), VLOOKUP(RTATimings[[#This Row],[Vehicle No.]], VehLicense,2,FALSE))</f>
        <v>#N/A</v>
      </c>
      <c r="E4007" s="126"/>
      <c r="F4007" s="185" t="e">
        <f>VLOOKUP(RTATimings[[#This Row],[Route Code]], TrueRouteCodes[], 2, FALSE)</f>
        <v>#N/A</v>
      </c>
      <c r="H4007" s="194" t="str">
        <f>REPLACE(SUBSTITUTE(SUBSTITUTE(SUBSTITUTE(SUBSTITUTE(SUBSTITUTE(TRIM(RTATimings[[#This Row],[Dep Txt]]), ": ",":"), "a.m", "AM",1), "p.m", "PM"),"  AM"," AM"),"  PM", " PM"), 9,100,"")</f>
        <v/>
      </c>
      <c r="I4007" s="195" t="e">
        <f>TIMEVALUE(RTATimings[[#This Row],[Dep Tm Txt]])</f>
        <v>#VALUE!</v>
      </c>
      <c r="N40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08" spans="1:14" x14ac:dyDescent="0.35">
      <c r="A4008" s="113"/>
      <c r="B4008" s="119"/>
      <c r="C4008" s="119"/>
      <c r="D4008" s="185" t="e">
        <f>IF(ISBLANK(RTATimings[[#This Row],[Vehicle No.]]), VLOOKUP(RTATimings[[#This Row],[Rotation Group]], Table9[#All], 4, FALSE), VLOOKUP(RTATimings[[#This Row],[Vehicle No.]], VehLicense,2,FALSE))</f>
        <v>#N/A</v>
      </c>
      <c r="E4008" s="126"/>
      <c r="F4008" s="185" t="e">
        <f>VLOOKUP(RTATimings[[#This Row],[Route Code]], TrueRouteCodes[], 2, FALSE)</f>
        <v>#N/A</v>
      </c>
      <c r="H4008" s="194" t="str">
        <f>REPLACE(SUBSTITUTE(SUBSTITUTE(SUBSTITUTE(SUBSTITUTE(SUBSTITUTE(TRIM(RTATimings[[#This Row],[Dep Txt]]), ": ",":"), "a.m", "AM",1), "p.m", "PM"),"  AM"," AM"),"  PM", " PM"), 9,100,"")</f>
        <v/>
      </c>
      <c r="I4008" s="195" t="e">
        <f>TIMEVALUE(RTATimings[[#This Row],[Dep Tm Txt]])</f>
        <v>#VALUE!</v>
      </c>
      <c r="N40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09" spans="1:14" x14ac:dyDescent="0.35">
      <c r="A4009" s="113"/>
      <c r="B4009" s="119"/>
      <c r="C4009" s="119"/>
      <c r="D4009" s="185" t="e">
        <f>IF(ISBLANK(RTATimings[[#This Row],[Vehicle No.]]), VLOOKUP(RTATimings[[#This Row],[Rotation Group]], Table9[#All], 4, FALSE), VLOOKUP(RTATimings[[#This Row],[Vehicle No.]], VehLicense,2,FALSE))</f>
        <v>#N/A</v>
      </c>
      <c r="E4009" s="126"/>
      <c r="F4009" s="185" t="e">
        <f>VLOOKUP(RTATimings[[#This Row],[Route Code]], TrueRouteCodes[], 2, FALSE)</f>
        <v>#N/A</v>
      </c>
      <c r="H4009" s="194" t="str">
        <f>REPLACE(SUBSTITUTE(SUBSTITUTE(SUBSTITUTE(SUBSTITUTE(SUBSTITUTE(TRIM(RTATimings[[#This Row],[Dep Txt]]), ": ",":"), "a.m", "AM",1), "p.m", "PM"),"  AM"," AM"),"  PM", " PM"), 9,100,"")</f>
        <v/>
      </c>
      <c r="I4009" s="195" t="e">
        <f>TIMEVALUE(RTATimings[[#This Row],[Dep Tm Txt]])</f>
        <v>#VALUE!</v>
      </c>
      <c r="N40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10" spans="1:14" x14ac:dyDescent="0.35">
      <c r="A4010" s="113"/>
      <c r="B4010" s="119"/>
      <c r="C4010" s="119"/>
      <c r="D4010" s="185" t="e">
        <f>IF(ISBLANK(RTATimings[[#This Row],[Vehicle No.]]), VLOOKUP(RTATimings[[#This Row],[Rotation Group]], Table9[#All], 4, FALSE), VLOOKUP(RTATimings[[#This Row],[Vehicle No.]], VehLicense,2,FALSE))</f>
        <v>#N/A</v>
      </c>
      <c r="E4010" s="126"/>
      <c r="F4010" s="185" t="e">
        <f>VLOOKUP(RTATimings[[#This Row],[Route Code]], TrueRouteCodes[], 2, FALSE)</f>
        <v>#N/A</v>
      </c>
      <c r="H4010" s="194" t="str">
        <f>REPLACE(SUBSTITUTE(SUBSTITUTE(SUBSTITUTE(SUBSTITUTE(SUBSTITUTE(TRIM(RTATimings[[#This Row],[Dep Txt]]), ": ",":"), "a.m", "AM",1), "p.m", "PM"),"  AM"," AM"),"  PM", " PM"), 9,100,"")</f>
        <v/>
      </c>
      <c r="I4010" s="195" t="e">
        <f>TIMEVALUE(RTATimings[[#This Row],[Dep Tm Txt]])</f>
        <v>#VALUE!</v>
      </c>
      <c r="N40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11" spans="1:14" x14ac:dyDescent="0.35">
      <c r="A4011" s="113"/>
      <c r="B4011" s="119"/>
      <c r="C4011" s="119"/>
      <c r="D4011" s="185" t="e">
        <f>IF(ISBLANK(RTATimings[[#This Row],[Vehicle No.]]), VLOOKUP(RTATimings[[#This Row],[Rotation Group]], Table9[#All], 4, FALSE), VLOOKUP(RTATimings[[#This Row],[Vehicle No.]], VehLicense,2,FALSE))</f>
        <v>#N/A</v>
      </c>
      <c r="E4011" s="126"/>
      <c r="F4011" s="185" t="e">
        <f>VLOOKUP(RTATimings[[#This Row],[Route Code]], TrueRouteCodes[], 2, FALSE)</f>
        <v>#N/A</v>
      </c>
      <c r="H4011" s="194" t="str">
        <f>REPLACE(SUBSTITUTE(SUBSTITUTE(SUBSTITUTE(SUBSTITUTE(SUBSTITUTE(TRIM(RTATimings[[#This Row],[Dep Txt]]), ": ",":"), "a.m", "AM",1), "p.m", "PM"),"  AM"," AM"),"  PM", " PM"), 9,100,"")</f>
        <v/>
      </c>
      <c r="I4011" s="195" t="e">
        <f>TIMEVALUE(RTATimings[[#This Row],[Dep Tm Txt]])</f>
        <v>#VALUE!</v>
      </c>
      <c r="N40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12" spans="1:14" x14ac:dyDescent="0.35">
      <c r="A4012" s="113"/>
      <c r="B4012" s="119"/>
      <c r="C4012" s="119"/>
      <c r="D4012" s="185" t="e">
        <f>IF(ISBLANK(RTATimings[[#This Row],[Vehicle No.]]), VLOOKUP(RTATimings[[#This Row],[Rotation Group]], Table9[#All], 4, FALSE), VLOOKUP(RTATimings[[#This Row],[Vehicle No.]], VehLicense,2,FALSE))</f>
        <v>#N/A</v>
      </c>
      <c r="E4012" s="126"/>
      <c r="F4012" s="185" t="e">
        <f>VLOOKUP(RTATimings[[#This Row],[Route Code]], TrueRouteCodes[], 2, FALSE)</f>
        <v>#N/A</v>
      </c>
      <c r="H4012" s="194" t="str">
        <f>REPLACE(SUBSTITUTE(SUBSTITUTE(SUBSTITUTE(SUBSTITUTE(SUBSTITUTE(TRIM(RTATimings[[#This Row],[Dep Txt]]), ": ",":"), "a.m", "AM",1), "p.m", "PM"),"  AM"," AM"),"  PM", " PM"), 9,100,"")</f>
        <v/>
      </c>
      <c r="I4012" s="195" t="e">
        <f>TIMEVALUE(RTATimings[[#This Row],[Dep Tm Txt]])</f>
        <v>#VALUE!</v>
      </c>
      <c r="N40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13" spans="1:14" x14ac:dyDescent="0.35">
      <c r="A4013" s="113"/>
      <c r="B4013" s="119"/>
      <c r="C4013" s="119"/>
      <c r="D4013" s="185" t="e">
        <f>IF(ISBLANK(RTATimings[[#This Row],[Vehicle No.]]), VLOOKUP(RTATimings[[#This Row],[Rotation Group]], Table9[#All], 4, FALSE), VLOOKUP(RTATimings[[#This Row],[Vehicle No.]], VehLicense,2,FALSE))</f>
        <v>#N/A</v>
      </c>
      <c r="E4013" s="126"/>
      <c r="F4013" s="185" t="e">
        <f>VLOOKUP(RTATimings[[#This Row],[Route Code]], TrueRouteCodes[], 2, FALSE)</f>
        <v>#N/A</v>
      </c>
      <c r="H4013" s="194" t="str">
        <f>REPLACE(SUBSTITUTE(SUBSTITUTE(SUBSTITUTE(SUBSTITUTE(SUBSTITUTE(TRIM(RTATimings[[#This Row],[Dep Txt]]), ": ",":"), "a.m", "AM",1), "p.m", "PM"),"  AM"," AM"),"  PM", " PM"), 9,100,"")</f>
        <v/>
      </c>
      <c r="I4013" s="195" t="e">
        <f>TIMEVALUE(RTATimings[[#This Row],[Dep Tm Txt]])</f>
        <v>#VALUE!</v>
      </c>
      <c r="N40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14" spans="1:14" x14ac:dyDescent="0.35">
      <c r="A4014" s="113"/>
      <c r="B4014" s="119"/>
      <c r="C4014" s="119"/>
      <c r="D4014" s="185" t="e">
        <f>IF(ISBLANK(RTATimings[[#This Row],[Vehicle No.]]), VLOOKUP(RTATimings[[#This Row],[Rotation Group]], Table9[#All], 4, FALSE), VLOOKUP(RTATimings[[#This Row],[Vehicle No.]], VehLicense,2,FALSE))</f>
        <v>#N/A</v>
      </c>
      <c r="E4014" s="126"/>
      <c r="F4014" s="185" t="e">
        <f>VLOOKUP(RTATimings[[#This Row],[Route Code]], TrueRouteCodes[], 2, FALSE)</f>
        <v>#N/A</v>
      </c>
      <c r="H4014" s="194" t="str">
        <f>REPLACE(SUBSTITUTE(SUBSTITUTE(SUBSTITUTE(SUBSTITUTE(SUBSTITUTE(TRIM(RTATimings[[#This Row],[Dep Txt]]), ": ",":"), "a.m", "AM",1), "p.m", "PM"),"  AM"," AM"),"  PM", " PM"), 9,100,"")</f>
        <v/>
      </c>
      <c r="I4014" s="195" t="e">
        <f>TIMEVALUE(RTATimings[[#This Row],[Dep Tm Txt]])</f>
        <v>#VALUE!</v>
      </c>
      <c r="N40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15" spans="1:14" x14ac:dyDescent="0.35">
      <c r="A4015" s="113"/>
      <c r="B4015" s="119"/>
      <c r="C4015" s="119"/>
      <c r="D4015" s="185" t="e">
        <f>IF(ISBLANK(RTATimings[[#This Row],[Vehicle No.]]), VLOOKUP(RTATimings[[#This Row],[Rotation Group]], Table9[#All], 4, FALSE), VLOOKUP(RTATimings[[#This Row],[Vehicle No.]], VehLicense,2,FALSE))</f>
        <v>#N/A</v>
      </c>
      <c r="E4015" s="126"/>
      <c r="F4015" s="185" t="e">
        <f>VLOOKUP(RTATimings[[#This Row],[Route Code]], TrueRouteCodes[], 2, FALSE)</f>
        <v>#N/A</v>
      </c>
      <c r="H4015" s="194" t="str">
        <f>REPLACE(SUBSTITUTE(SUBSTITUTE(SUBSTITUTE(SUBSTITUTE(SUBSTITUTE(TRIM(RTATimings[[#This Row],[Dep Txt]]), ": ",":"), "a.m", "AM",1), "p.m", "PM"),"  AM"," AM"),"  PM", " PM"), 9,100,"")</f>
        <v/>
      </c>
      <c r="I4015" s="195" t="e">
        <f>TIMEVALUE(RTATimings[[#This Row],[Dep Tm Txt]])</f>
        <v>#VALUE!</v>
      </c>
      <c r="N40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16" spans="1:14" x14ac:dyDescent="0.35">
      <c r="A4016" s="113"/>
      <c r="B4016" s="119"/>
      <c r="C4016" s="119"/>
      <c r="D4016" s="185" t="e">
        <f>IF(ISBLANK(RTATimings[[#This Row],[Vehicle No.]]), VLOOKUP(RTATimings[[#This Row],[Rotation Group]], Table9[#All], 4, FALSE), VLOOKUP(RTATimings[[#This Row],[Vehicle No.]], VehLicense,2,FALSE))</f>
        <v>#N/A</v>
      </c>
      <c r="E4016" s="126"/>
      <c r="F4016" s="185" t="e">
        <f>VLOOKUP(RTATimings[[#This Row],[Route Code]], TrueRouteCodes[], 2, FALSE)</f>
        <v>#N/A</v>
      </c>
      <c r="H4016" s="194" t="str">
        <f>REPLACE(SUBSTITUTE(SUBSTITUTE(SUBSTITUTE(SUBSTITUTE(SUBSTITUTE(TRIM(RTATimings[[#This Row],[Dep Txt]]), ": ",":"), "a.m", "AM",1), "p.m", "PM"),"  AM"," AM"),"  PM", " PM"), 9,100,"")</f>
        <v/>
      </c>
      <c r="I4016" s="195" t="e">
        <f>TIMEVALUE(RTATimings[[#This Row],[Dep Tm Txt]])</f>
        <v>#VALUE!</v>
      </c>
      <c r="N40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17" spans="1:14" x14ac:dyDescent="0.35">
      <c r="A4017" s="113"/>
      <c r="B4017" s="119"/>
      <c r="C4017" s="119"/>
      <c r="D4017" s="185" t="e">
        <f>IF(ISBLANK(RTATimings[[#This Row],[Vehicle No.]]), VLOOKUP(RTATimings[[#This Row],[Rotation Group]], Table9[#All], 4, FALSE), VLOOKUP(RTATimings[[#This Row],[Vehicle No.]], VehLicense,2,FALSE))</f>
        <v>#N/A</v>
      </c>
      <c r="E4017" s="126"/>
      <c r="F4017" s="185" t="e">
        <f>VLOOKUP(RTATimings[[#This Row],[Route Code]], TrueRouteCodes[], 2, FALSE)</f>
        <v>#N/A</v>
      </c>
      <c r="H4017" s="194" t="str">
        <f>REPLACE(SUBSTITUTE(SUBSTITUTE(SUBSTITUTE(SUBSTITUTE(SUBSTITUTE(TRIM(RTATimings[[#This Row],[Dep Txt]]), ": ",":"), "a.m", "AM",1), "p.m", "PM"),"  AM"," AM"),"  PM", " PM"), 9,100,"")</f>
        <v/>
      </c>
      <c r="I4017" s="195" t="e">
        <f>TIMEVALUE(RTATimings[[#This Row],[Dep Tm Txt]])</f>
        <v>#VALUE!</v>
      </c>
      <c r="N40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18" spans="1:14" x14ac:dyDescent="0.35">
      <c r="A4018" s="113"/>
      <c r="B4018" s="119"/>
      <c r="C4018" s="119"/>
      <c r="D4018" s="185" t="e">
        <f>IF(ISBLANK(RTATimings[[#This Row],[Vehicle No.]]), VLOOKUP(RTATimings[[#This Row],[Rotation Group]], Table9[#All], 4, FALSE), VLOOKUP(RTATimings[[#This Row],[Vehicle No.]], VehLicense,2,FALSE))</f>
        <v>#N/A</v>
      </c>
      <c r="E4018" s="126"/>
      <c r="F4018" s="185" t="e">
        <f>VLOOKUP(RTATimings[[#This Row],[Route Code]], TrueRouteCodes[], 2, FALSE)</f>
        <v>#N/A</v>
      </c>
      <c r="H4018" s="194" t="str">
        <f>REPLACE(SUBSTITUTE(SUBSTITUTE(SUBSTITUTE(SUBSTITUTE(SUBSTITUTE(TRIM(RTATimings[[#This Row],[Dep Txt]]), ": ",":"), "a.m", "AM",1), "p.m", "PM"),"  AM"," AM"),"  PM", " PM"), 9,100,"")</f>
        <v/>
      </c>
      <c r="I4018" s="195" t="e">
        <f>TIMEVALUE(RTATimings[[#This Row],[Dep Tm Txt]])</f>
        <v>#VALUE!</v>
      </c>
      <c r="N40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19" spans="1:14" x14ac:dyDescent="0.35">
      <c r="A4019" s="113"/>
      <c r="B4019" s="119"/>
      <c r="C4019" s="119"/>
      <c r="D4019" s="185" t="e">
        <f>IF(ISBLANK(RTATimings[[#This Row],[Vehicle No.]]), VLOOKUP(RTATimings[[#This Row],[Rotation Group]], Table9[#All], 4, FALSE), VLOOKUP(RTATimings[[#This Row],[Vehicle No.]], VehLicense,2,FALSE))</f>
        <v>#N/A</v>
      </c>
      <c r="E4019" s="126"/>
      <c r="F4019" s="185" t="e">
        <f>VLOOKUP(RTATimings[[#This Row],[Route Code]], TrueRouteCodes[], 2, FALSE)</f>
        <v>#N/A</v>
      </c>
      <c r="H4019" s="194" t="str">
        <f>REPLACE(SUBSTITUTE(SUBSTITUTE(SUBSTITUTE(SUBSTITUTE(SUBSTITUTE(TRIM(RTATimings[[#This Row],[Dep Txt]]), ": ",":"), "a.m", "AM",1), "p.m", "PM"),"  AM"," AM"),"  PM", " PM"), 9,100,"")</f>
        <v/>
      </c>
      <c r="I4019" s="195" t="e">
        <f>TIMEVALUE(RTATimings[[#This Row],[Dep Tm Txt]])</f>
        <v>#VALUE!</v>
      </c>
      <c r="N40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20" spans="1:14" x14ac:dyDescent="0.35">
      <c r="A4020" s="113"/>
      <c r="B4020" s="119"/>
      <c r="C4020" s="119"/>
      <c r="D4020" s="185" t="e">
        <f>IF(ISBLANK(RTATimings[[#This Row],[Vehicle No.]]), VLOOKUP(RTATimings[[#This Row],[Rotation Group]], Table9[#All], 4, FALSE), VLOOKUP(RTATimings[[#This Row],[Vehicle No.]], VehLicense,2,FALSE))</f>
        <v>#N/A</v>
      </c>
      <c r="E4020" s="126"/>
      <c r="F4020" s="185" t="e">
        <f>VLOOKUP(RTATimings[[#This Row],[Route Code]], TrueRouteCodes[], 2, FALSE)</f>
        <v>#N/A</v>
      </c>
      <c r="H4020" s="194" t="str">
        <f>REPLACE(SUBSTITUTE(SUBSTITUTE(SUBSTITUTE(SUBSTITUTE(SUBSTITUTE(TRIM(RTATimings[[#This Row],[Dep Txt]]), ": ",":"), "a.m", "AM",1), "p.m", "PM"),"  AM"," AM"),"  PM", " PM"), 9,100,"")</f>
        <v/>
      </c>
      <c r="I4020" s="195" t="e">
        <f>TIMEVALUE(RTATimings[[#This Row],[Dep Tm Txt]])</f>
        <v>#VALUE!</v>
      </c>
      <c r="N40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21" spans="1:14" x14ac:dyDescent="0.35">
      <c r="A4021" s="113"/>
      <c r="B4021" s="119"/>
      <c r="C4021" s="119"/>
      <c r="D4021" s="185" t="e">
        <f>IF(ISBLANK(RTATimings[[#This Row],[Vehicle No.]]), VLOOKUP(RTATimings[[#This Row],[Rotation Group]], Table9[#All], 4, FALSE), VLOOKUP(RTATimings[[#This Row],[Vehicle No.]], VehLicense,2,FALSE))</f>
        <v>#N/A</v>
      </c>
      <c r="E4021" s="126"/>
      <c r="F4021" s="185" t="e">
        <f>VLOOKUP(RTATimings[[#This Row],[Route Code]], TrueRouteCodes[], 2, FALSE)</f>
        <v>#N/A</v>
      </c>
      <c r="H4021" s="194" t="str">
        <f>REPLACE(SUBSTITUTE(SUBSTITUTE(SUBSTITUTE(SUBSTITUTE(SUBSTITUTE(TRIM(RTATimings[[#This Row],[Dep Txt]]), ": ",":"), "a.m", "AM",1), "p.m", "PM"),"  AM"," AM"),"  PM", " PM"), 9,100,"")</f>
        <v/>
      </c>
      <c r="I4021" s="195" t="e">
        <f>TIMEVALUE(RTATimings[[#This Row],[Dep Tm Txt]])</f>
        <v>#VALUE!</v>
      </c>
      <c r="N40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22" spans="1:14" x14ac:dyDescent="0.35">
      <c r="A4022" s="113"/>
      <c r="B4022" s="119"/>
      <c r="C4022" s="119"/>
      <c r="D4022" s="185" t="e">
        <f>IF(ISBLANK(RTATimings[[#This Row],[Vehicle No.]]), VLOOKUP(RTATimings[[#This Row],[Rotation Group]], Table9[#All], 4, FALSE), VLOOKUP(RTATimings[[#This Row],[Vehicle No.]], VehLicense,2,FALSE))</f>
        <v>#N/A</v>
      </c>
      <c r="E4022" s="126"/>
      <c r="F4022" s="185" t="e">
        <f>VLOOKUP(RTATimings[[#This Row],[Route Code]], TrueRouteCodes[], 2, FALSE)</f>
        <v>#N/A</v>
      </c>
      <c r="H4022" s="194" t="str">
        <f>REPLACE(SUBSTITUTE(SUBSTITUTE(SUBSTITUTE(SUBSTITUTE(SUBSTITUTE(TRIM(RTATimings[[#This Row],[Dep Txt]]), ": ",":"), "a.m", "AM",1), "p.m", "PM"),"  AM"," AM"),"  PM", " PM"), 9,100,"")</f>
        <v/>
      </c>
      <c r="I4022" s="195" t="e">
        <f>TIMEVALUE(RTATimings[[#This Row],[Dep Tm Txt]])</f>
        <v>#VALUE!</v>
      </c>
      <c r="N40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23" spans="1:14" x14ac:dyDescent="0.35">
      <c r="A4023" s="113"/>
      <c r="B4023" s="119"/>
      <c r="C4023" s="119"/>
      <c r="D4023" s="185" t="e">
        <f>IF(ISBLANK(RTATimings[[#This Row],[Vehicle No.]]), VLOOKUP(RTATimings[[#This Row],[Rotation Group]], Table9[#All], 4, FALSE), VLOOKUP(RTATimings[[#This Row],[Vehicle No.]], VehLicense,2,FALSE))</f>
        <v>#N/A</v>
      </c>
      <c r="E4023" s="126"/>
      <c r="F4023" s="185" t="e">
        <f>VLOOKUP(RTATimings[[#This Row],[Route Code]], TrueRouteCodes[], 2, FALSE)</f>
        <v>#N/A</v>
      </c>
      <c r="H4023" s="194" t="str">
        <f>REPLACE(SUBSTITUTE(SUBSTITUTE(SUBSTITUTE(SUBSTITUTE(SUBSTITUTE(TRIM(RTATimings[[#This Row],[Dep Txt]]), ": ",":"), "a.m", "AM",1), "p.m", "PM"),"  AM"," AM"),"  PM", " PM"), 9,100,"")</f>
        <v/>
      </c>
      <c r="I4023" s="195" t="e">
        <f>TIMEVALUE(RTATimings[[#This Row],[Dep Tm Txt]])</f>
        <v>#VALUE!</v>
      </c>
      <c r="N40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24" spans="1:14" x14ac:dyDescent="0.35">
      <c r="A4024" s="113"/>
      <c r="B4024" s="119"/>
      <c r="C4024" s="119"/>
      <c r="D4024" s="185" t="e">
        <f>IF(ISBLANK(RTATimings[[#This Row],[Vehicle No.]]), VLOOKUP(RTATimings[[#This Row],[Rotation Group]], Table9[#All], 4, FALSE), VLOOKUP(RTATimings[[#This Row],[Vehicle No.]], VehLicense,2,FALSE))</f>
        <v>#N/A</v>
      </c>
      <c r="E4024" s="126"/>
      <c r="F4024" s="185" t="e">
        <f>VLOOKUP(RTATimings[[#This Row],[Route Code]], TrueRouteCodes[], 2, FALSE)</f>
        <v>#N/A</v>
      </c>
      <c r="H4024" s="194" t="str">
        <f>REPLACE(SUBSTITUTE(SUBSTITUTE(SUBSTITUTE(SUBSTITUTE(SUBSTITUTE(TRIM(RTATimings[[#This Row],[Dep Txt]]), ": ",":"), "a.m", "AM",1), "p.m", "PM"),"  AM"," AM"),"  PM", " PM"), 9,100,"")</f>
        <v/>
      </c>
      <c r="I4024" s="195" t="e">
        <f>TIMEVALUE(RTATimings[[#This Row],[Dep Tm Txt]])</f>
        <v>#VALUE!</v>
      </c>
      <c r="N40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25" spans="1:14" x14ac:dyDescent="0.35">
      <c r="A4025" s="113"/>
      <c r="B4025" s="119"/>
      <c r="C4025" s="119"/>
      <c r="D4025" s="185" t="e">
        <f>IF(ISBLANK(RTATimings[[#This Row],[Vehicle No.]]), VLOOKUP(RTATimings[[#This Row],[Rotation Group]], Table9[#All], 4, FALSE), VLOOKUP(RTATimings[[#This Row],[Vehicle No.]], VehLicense,2,FALSE))</f>
        <v>#N/A</v>
      </c>
      <c r="E4025" s="126"/>
      <c r="F4025" s="185" t="e">
        <f>VLOOKUP(RTATimings[[#This Row],[Route Code]], TrueRouteCodes[], 2, FALSE)</f>
        <v>#N/A</v>
      </c>
      <c r="H4025" s="194" t="str">
        <f>REPLACE(SUBSTITUTE(SUBSTITUTE(SUBSTITUTE(SUBSTITUTE(SUBSTITUTE(TRIM(RTATimings[[#This Row],[Dep Txt]]), ": ",":"), "a.m", "AM",1), "p.m", "PM"),"  AM"," AM"),"  PM", " PM"), 9,100,"")</f>
        <v/>
      </c>
      <c r="I4025" s="195" t="e">
        <f>TIMEVALUE(RTATimings[[#This Row],[Dep Tm Txt]])</f>
        <v>#VALUE!</v>
      </c>
      <c r="N40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26" spans="1:14" x14ac:dyDescent="0.35">
      <c r="A4026" s="113"/>
      <c r="B4026" s="119"/>
      <c r="C4026" s="119"/>
      <c r="D4026" s="185" t="e">
        <f>IF(ISBLANK(RTATimings[[#This Row],[Vehicle No.]]), VLOOKUP(RTATimings[[#This Row],[Rotation Group]], Table9[#All], 4, FALSE), VLOOKUP(RTATimings[[#This Row],[Vehicle No.]], VehLicense,2,FALSE))</f>
        <v>#N/A</v>
      </c>
      <c r="E4026" s="126"/>
      <c r="F4026" s="185" t="e">
        <f>VLOOKUP(RTATimings[[#This Row],[Route Code]], TrueRouteCodes[], 2, FALSE)</f>
        <v>#N/A</v>
      </c>
      <c r="H4026" s="194" t="str">
        <f>REPLACE(SUBSTITUTE(SUBSTITUTE(SUBSTITUTE(SUBSTITUTE(SUBSTITUTE(TRIM(RTATimings[[#This Row],[Dep Txt]]), ": ",":"), "a.m", "AM",1), "p.m", "PM"),"  AM"," AM"),"  PM", " PM"), 9,100,"")</f>
        <v/>
      </c>
      <c r="I4026" s="195" t="e">
        <f>TIMEVALUE(RTATimings[[#This Row],[Dep Tm Txt]])</f>
        <v>#VALUE!</v>
      </c>
      <c r="N40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27" spans="1:14" x14ac:dyDescent="0.35">
      <c r="A4027" s="113"/>
      <c r="B4027" s="119"/>
      <c r="C4027" s="119"/>
      <c r="D4027" s="185" t="e">
        <f>IF(ISBLANK(RTATimings[[#This Row],[Vehicle No.]]), VLOOKUP(RTATimings[[#This Row],[Rotation Group]], Table9[#All], 4, FALSE), VLOOKUP(RTATimings[[#This Row],[Vehicle No.]], VehLicense,2,FALSE))</f>
        <v>#N/A</v>
      </c>
      <c r="E4027" s="126"/>
      <c r="F4027" s="185" t="e">
        <f>VLOOKUP(RTATimings[[#This Row],[Route Code]], TrueRouteCodes[], 2, FALSE)</f>
        <v>#N/A</v>
      </c>
      <c r="H4027" s="194" t="str">
        <f>REPLACE(SUBSTITUTE(SUBSTITUTE(SUBSTITUTE(SUBSTITUTE(SUBSTITUTE(TRIM(RTATimings[[#This Row],[Dep Txt]]), ": ",":"), "a.m", "AM",1), "p.m", "PM"),"  AM"," AM"),"  PM", " PM"), 9,100,"")</f>
        <v/>
      </c>
      <c r="I4027" s="195" t="e">
        <f>TIMEVALUE(RTATimings[[#This Row],[Dep Tm Txt]])</f>
        <v>#VALUE!</v>
      </c>
      <c r="N40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28" spans="1:14" x14ac:dyDescent="0.35">
      <c r="A4028" s="113"/>
      <c r="B4028" s="119"/>
      <c r="C4028" s="119"/>
      <c r="D4028" s="185" t="e">
        <f>IF(ISBLANK(RTATimings[[#This Row],[Vehicle No.]]), VLOOKUP(RTATimings[[#This Row],[Rotation Group]], Table9[#All], 4, FALSE), VLOOKUP(RTATimings[[#This Row],[Vehicle No.]], VehLicense,2,FALSE))</f>
        <v>#N/A</v>
      </c>
      <c r="E4028" s="126"/>
      <c r="F4028" s="185" t="e">
        <f>VLOOKUP(RTATimings[[#This Row],[Route Code]], TrueRouteCodes[], 2, FALSE)</f>
        <v>#N/A</v>
      </c>
      <c r="H4028" s="194" t="str">
        <f>REPLACE(SUBSTITUTE(SUBSTITUTE(SUBSTITUTE(SUBSTITUTE(SUBSTITUTE(TRIM(RTATimings[[#This Row],[Dep Txt]]), ": ",":"), "a.m", "AM",1), "p.m", "PM"),"  AM"," AM"),"  PM", " PM"), 9,100,"")</f>
        <v/>
      </c>
      <c r="I4028" s="195" t="e">
        <f>TIMEVALUE(RTATimings[[#This Row],[Dep Tm Txt]])</f>
        <v>#VALUE!</v>
      </c>
      <c r="N40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29" spans="1:14" x14ac:dyDescent="0.35">
      <c r="A4029" s="113"/>
      <c r="B4029" s="119"/>
      <c r="C4029" s="119"/>
      <c r="D4029" s="185" t="e">
        <f>IF(ISBLANK(RTATimings[[#This Row],[Vehicle No.]]), VLOOKUP(RTATimings[[#This Row],[Rotation Group]], Table9[#All], 4, FALSE), VLOOKUP(RTATimings[[#This Row],[Vehicle No.]], VehLicense,2,FALSE))</f>
        <v>#N/A</v>
      </c>
      <c r="E4029" s="126"/>
      <c r="F4029" s="185" t="e">
        <f>VLOOKUP(RTATimings[[#This Row],[Route Code]], TrueRouteCodes[], 2, FALSE)</f>
        <v>#N/A</v>
      </c>
      <c r="H4029" s="194" t="str">
        <f>REPLACE(SUBSTITUTE(SUBSTITUTE(SUBSTITUTE(SUBSTITUTE(SUBSTITUTE(TRIM(RTATimings[[#This Row],[Dep Txt]]), ": ",":"), "a.m", "AM",1), "p.m", "PM"),"  AM"," AM"),"  PM", " PM"), 9,100,"")</f>
        <v/>
      </c>
      <c r="I4029" s="195" t="e">
        <f>TIMEVALUE(RTATimings[[#This Row],[Dep Tm Txt]])</f>
        <v>#VALUE!</v>
      </c>
      <c r="N40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30" spans="1:14" x14ac:dyDescent="0.35">
      <c r="A4030" s="113"/>
      <c r="B4030" s="119"/>
      <c r="C4030" s="119"/>
      <c r="D4030" s="185" t="e">
        <f>IF(ISBLANK(RTATimings[[#This Row],[Vehicle No.]]), VLOOKUP(RTATimings[[#This Row],[Rotation Group]], Table9[#All], 4, FALSE), VLOOKUP(RTATimings[[#This Row],[Vehicle No.]], VehLicense,2,FALSE))</f>
        <v>#N/A</v>
      </c>
      <c r="E4030" s="126"/>
      <c r="F4030" s="185" t="e">
        <f>VLOOKUP(RTATimings[[#This Row],[Route Code]], TrueRouteCodes[], 2, FALSE)</f>
        <v>#N/A</v>
      </c>
      <c r="H4030" s="194" t="str">
        <f>REPLACE(SUBSTITUTE(SUBSTITUTE(SUBSTITUTE(SUBSTITUTE(SUBSTITUTE(TRIM(RTATimings[[#This Row],[Dep Txt]]), ": ",":"), "a.m", "AM",1), "p.m", "PM"),"  AM"," AM"),"  PM", " PM"), 9,100,"")</f>
        <v/>
      </c>
      <c r="I4030" s="195" t="e">
        <f>TIMEVALUE(RTATimings[[#This Row],[Dep Tm Txt]])</f>
        <v>#VALUE!</v>
      </c>
      <c r="N40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31" spans="1:14" x14ac:dyDescent="0.35">
      <c r="A4031" s="113"/>
      <c r="B4031" s="119"/>
      <c r="C4031" s="119"/>
      <c r="D4031" s="185" t="e">
        <f>IF(ISBLANK(RTATimings[[#This Row],[Vehicle No.]]), VLOOKUP(RTATimings[[#This Row],[Rotation Group]], Table9[#All], 4, FALSE), VLOOKUP(RTATimings[[#This Row],[Vehicle No.]], VehLicense,2,FALSE))</f>
        <v>#N/A</v>
      </c>
      <c r="E4031" s="126"/>
      <c r="F4031" s="185" t="e">
        <f>VLOOKUP(RTATimings[[#This Row],[Route Code]], TrueRouteCodes[], 2, FALSE)</f>
        <v>#N/A</v>
      </c>
      <c r="H4031" s="194" t="str">
        <f>REPLACE(SUBSTITUTE(SUBSTITUTE(SUBSTITUTE(SUBSTITUTE(SUBSTITUTE(TRIM(RTATimings[[#This Row],[Dep Txt]]), ": ",":"), "a.m", "AM",1), "p.m", "PM"),"  AM"," AM"),"  PM", " PM"), 9,100,"")</f>
        <v/>
      </c>
      <c r="I4031" s="195" t="e">
        <f>TIMEVALUE(RTATimings[[#This Row],[Dep Tm Txt]])</f>
        <v>#VALUE!</v>
      </c>
      <c r="N40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32" spans="1:14" x14ac:dyDescent="0.35">
      <c r="A4032" s="113"/>
      <c r="B4032" s="119"/>
      <c r="C4032" s="119"/>
      <c r="D4032" s="185" t="e">
        <f>IF(ISBLANK(RTATimings[[#This Row],[Vehicle No.]]), VLOOKUP(RTATimings[[#This Row],[Rotation Group]], Table9[#All], 4, FALSE), VLOOKUP(RTATimings[[#This Row],[Vehicle No.]], VehLicense,2,FALSE))</f>
        <v>#N/A</v>
      </c>
      <c r="E4032" s="126"/>
      <c r="F4032" s="185" t="e">
        <f>VLOOKUP(RTATimings[[#This Row],[Route Code]], TrueRouteCodes[], 2, FALSE)</f>
        <v>#N/A</v>
      </c>
      <c r="H4032" s="194" t="str">
        <f>REPLACE(SUBSTITUTE(SUBSTITUTE(SUBSTITUTE(SUBSTITUTE(SUBSTITUTE(TRIM(RTATimings[[#This Row],[Dep Txt]]), ": ",":"), "a.m", "AM",1), "p.m", "PM"),"  AM"," AM"),"  PM", " PM"), 9,100,"")</f>
        <v/>
      </c>
      <c r="I4032" s="195" t="e">
        <f>TIMEVALUE(RTATimings[[#This Row],[Dep Tm Txt]])</f>
        <v>#VALUE!</v>
      </c>
      <c r="N40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33" spans="1:14" x14ac:dyDescent="0.35">
      <c r="A4033" s="113"/>
      <c r="B4033" s="119"/>
      <c r="C4033" s="119"/>
      <c r="D4033" s="185" t="e">
        <f>IF(ISBLANK(RTATimings[[#This Row],[Vehicle No.]]), VLOOKUP(RTATimings[[#This Row],[Rotation Group]], Table9[#All], 4, FALSE), VLOOKUP(RTATimings[[#This Row],[Vehicle No.]], VehLicense,2,FALSE))</f>
        <v>#N/A</v>
      </c>
      <c r="E4033" s="126"/>
      <c r="F4033" s="185" t="e">
        <f>VLOOKUP(RTATimings[[#This Row],[Route Code]], TrueRouteCodes[], 2, FALSE)</f>
        <v>#N/A</v>
      </c>
      <c r="H4033" s="194" t="str">
        <f>REPLACE(SUBSTITUTE(SUBSTITUTE(SUBSTITUTE(SUBSTITUTE(SUBSTITUTE(TRIM(RTATimings[[#This Row],[Dep Txt]]), ": ",":"), "a.m", "AM",1), "p.m", "PM"),"  AM"," AM"),"  PM", " PM"), 9,100,"")</f>
        <v/>
      </c>
      <c r="I4033" s="195" t="e">
        <f>TIMEVALUE(RTATimings[[#This Row],[Dep Tm Txt]])</f>
        <v>#VALUE!</v>
      </c>
      <c r="N40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34" spans="1:14" x14ac:dyDescent="0.35">
      <c r="A4034" s="113"/>
      <c r="B4034" s="119"/>
      <c r="C4034" s="119"/>
      <c r="D4034" s="185" t="e">
        <f>IF(ISBLANK(RTATimings[[#This Row],[Vehicle No.]]), VLOOKUP(RTATimings[[#This Row],[Rotation Group]], Table9[#All], 4, FALSE), VLOOKUP(RTATimings[[#This Row],[Vehicle No.]], VehLicense,2,FALSE))</f>
        <v>#N/A</v>
      </c>
      <c r="E4034" s="126"/>
      <c r="F4034" s="185" t="e">
        <f>VLOOKUP(RTATimings[[#This Row],[Route Code]], TrueRouteCodes[], 2, FALSE)</f>
        <v>#N/A</v>
      </c>
      <c r="H4034" s="194" t="str">
        <f>REPLACE(SUBSTITUTE(SUBSTITUTE(SUBSTITUTE(SUBSTITUTE(SUBSTITUTE(TRIM(RTATimings[[#This Row],[Dep Txt]]), ": ",":"), "a.m", "AM",1), "p.m", "PM"),"  AM"," AM"),"  PM", " PM"), 9,100,"")</f>
        <v/>
      </c>
      <c r="I4034" s="195" t="e">
        <f>TIMEVALUE(RTATimings[[#This Row],[Dep Tm Txt]])</f>
        <v>#VALUE!</v>
      </c>
      <c r="N40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35" spans="1:14" x14ac:dyDescent="0.35">
      <c r="A4035" s="113"/>
      <c r="B4035" s="119"/>
      <c r="C4035" s="119"/>
      <c r="D4035" s="185" t="e">
        <f>IF(ISBLANK(RTATimings[[#This Row],[Vehicle No.]]), VLOOKUP(RTATimings[[#This Row],[Rotation Group]], Table9[#All], 4, FALSE), VLOOKUP(RTATimings[[#This Row],[Vehicle No.]], VehLicense,2,FALSE))</f>
        <v>#N/A</v>
      </c>
      <c r="E4035" s="126"/>
      <c r="F4035" s="185" t="e">
        <f>VLOOKUP(RTATimings[[#This Row],[Route Code]], TrueRouteCodes[], 2, FALSE)</f>
        <v>#N/A</v>
      </c>
      <c r="H4035" s="194" t="str">
        <f>REPLACE(SUBSTITUTE(SUBSTITUTE(SUBSTITUTE(SUBSTITUTE(SUBSTITUTE(TRIM(RTATimings[[#This Row],[Dep Txt]]), ": ",":"), "a.m", "AM",1), "p.m", "PM"),"  AM"," AM"),"  PM", " PM"), 9,100,"")</f>
        <v/>
      </c>
      <c r="I4035" s="195" t="e">
        <f>TIMEVALUE(RTATimings[[#This Row],[Dep Tm Txt]])</f>
        <v>#VALUE!</v>
      </c>
      <c r="N40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36" spans="1:14" x14ac:dyDescent="0.35">
      <c r="A4036" s="113"/>
      <c r="B4036" s="119"/>
      <c r="C4036" s="119"/>
      <c r="D4036" s="185" t="e">
        <f>IF(ISBLANK(RTATimings[[#This Row],[Vehicle No.]]), VLOOKUP(RTATimings[[#This Row],[Rotation Group]], Table9[#All], 4, FALSE), VLOOKUP(RTATimings[[#This Row],[Vehicle No.]], VehLicense,2,FALSE))</f>
        <v>#N/A</v>
      </c>
      <c r="E4036" s="126"/>
      <c r="F4036" s="185" t="e">
        <f>VLOOKUP(RTATimings[[#This Row],[Route Code]], TrueRouteCodes[], 2, FALSE)</f>
        <v>#N/A</v>
      </c>
      <c r="H4036" s="194" t="str">
        <f>REPLACE(SUBSTITUTE(SUBSTITUTE(SUBSTITUTE(SUBSTITUTE(SUBSTITUTE(TRIM(RTATimings[[#This Row],[Dep Txt]]), ": ",":"), "a.m", "AM",1), "p.m", "PM"),"  AM"," AM"),"  PM", " PM"), 9,100,"")</f>
        <v/>
      </c>
      <c r="I4036" s="195" t="e">
        <f>TIMEVALUE(RTATimings[[#This Row],[Dep Tm Txt]])</f>
        <v>#VALUE!</v>
      </c>
      <c r="N40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37" spans="1:14" x14ac:dyDescent="0.35">
      <c r="A4037" s="113"/>
      <c r="B4037" s="119"/>
      <c r="C4037" s="119"/>
      <c r="D4037" s="185" t="e">
        <f>IF(ISBLANK(RTATimings[[#This Row],[Vehicle No.]]), VLOOKUP(RTATimings[[#This Row],[Rotation Group]], Table9[#All], 4, FALSE), VLOOKUP(RTATimings[[#This Row],[Vehicle No.]], VehLicense,2,FALSE))</f>
        <v>#N/A</v>
      </c>
      <c r="E4037" s="126"/>
      <c r="F4037" s="185" t="e">
        <f>VLOOKUP(RTATimings[[#This Row],[Route Code]], TrueRouteCodes[], 2, FALSE)</f>
        <v>#N/A</v>
      </c>
      <c r="H4037" s="194" t="str">
        <f>REPLACE(SUBSTITUTE(SUBSTITUTE(SUBSTITUTE(SUBSTITUTE(SUBSTITUTE(TRIM(RTATimings[[#This Row],[Dep Txt]]), ": ",":"), "a.m", "AM",1), "p.m", "PM"),"  AM"," AM"),"  PM", " PM"), 9,100,"")</f>
        <v/>
      </c>
      <c r="I4037" s="195" t="e">
        <f>TIMEVALUE(RTATimings[[#This Row],[Dep Tm Txt]])</f>
        <v>#VALUE!</v>
      </c>
      <c r="N40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38" spans="1:14" x14ac:dyDescent="0.35">
      <c r="A4038" s="113"/>
      <c r="B4038" s="119"/>
      <c r="C4038" s="119"/>
      <c r="D4038" s="185" t="e">
        <f>IF(ISBLANK(RTATimings[[#This Row],[Vehicle No.]]), VLOOKUP(RTATimings[[#This Row],[Rotation Group]], Table9[#All], 4, FALSE), VLOOKUP(RTATimings[[#This Row],[Vehicle No.]], VehLicense,2,FALSE))</f>
        <v>#N/A</v>
      </c>
      <c r="E4038" s="126"/>
      <c r="F4038" s="185" t="e">
        <f>VLOOKUP(RTATimings[[#This Row],[Route Code]], TrueRouteCodes[], 2, FALSE)</f>
        <v>#N/A</v>
      </c>
      <c r="H4038" s="194" t="str">
        <f>REPLACE(SUBSTITUTE(SUBSTITUTE(SUBSTITUTE(SUBSTITUTE(SUBSTITUTE(TRIM(RTATimings[[#This Row],[Dep Txt]]), ": ",":"), "a.m", "AM",1), "p.m", "PM"),"  AM"," AM"),"  PM", " PM"), 9,100,"")</f>
        <v/>
      </c>
      <c r="I4038" s="195" t="e">
        <f>TIMEVALUE(RTATimings[[#This Row],[Dep Tm Txt]])</f>
        <v>#VALUE!</v>
      </c>
      <c r="N40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39" spans="1:14" x14ac:dyDescent="0.35">
      <c r="A4039" s="113"/>
      <c r="B4039" s="119"/>
      <c r="C4039" s="119"/>
      <c r="D4039" s="185" t="e">
        <f>IF(ISBLANK(RTATimings[[#This Row],[Vehicle No.]]), VLOOKUP(RTATimings[[#This Row],[Rotation Group]], Table9[#All], 4, FALSE), VLOOKUP(RTATimings[[#This Row],[Vehicle No.]], VehLicense,2,FALSE))</f>
        <v>#N/A</v>
      </c>
      <c r="E4039" s="126"/>
      <c r="F4039" s="185" t="e">
        <f>VLOOKUP(RTATimings[[#This Row],[Route Code]], TrueRouteCodes[], 2, FALSE)</f>
        <v>#N/A</v>
      </c>
      <c r="H4039" s="194" t="str">
        <f>REPLACE(SUBSTITUTE(SUBSTITUTE(SUBSTITUTE(SUBSTITUTE(SUBSTITUTE(TRIM(RTATimings[[#This Row],[Dep Txt]]), ": ",":"), "a.m", "AM",1), "p.m", "PM"),"  AM"," AM"),"  PM", " PM"), 9,100,"")</f>
        <v/>
      </c>
      <c r="I4039" s="195" t="e">
        <f>TIMEVALUE(RTATimings[[#This Row],[Dep Tm Txt]])</f>
        <v>#VALUE!</v>
      </c>
      <c r="N40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40" spans="1:14" x14ac:dyDescent="0.35">
      <c r="A4040" s="113"/>
      <c r="B4040" s="119"/>
      <c r="C4040" s="119"/>
      <c r="D4040" s="185" t="e">
        <f>IF(ISBLANK(RTATimings[[#This Row],[Vehicle No.]]), VLOOKUP(RTATimings[[#This Row],[Rotation Group]], Table9[#All], 4, FALSE), VLOOKUP(RTATimings[[#This Row],[Vehicle No.]], VehLicense,2,FALSE))</f>
        <v>#N/A</v>
      </c>
      <c r="E4040" s="126"/>
      <c r="F4040" s="185" t="e">
        <f>VLOOKUP(RTATimings[[#This Row],[Route Code]], TrueRouteCodes[], 2, FALSE)</f>
        <v>#N/A</v>
      </c>
      <c r="H4040" s="194" t="str">
        <f>REPLACE(SUBSTITUTE(SUBSTITUTE(SUBSTITUTE(SUBSTITUTE(SUBSTITUTE(TRIM(RTATimings[[#This Row],[Dep Txt]]), ": ",":"), "a.m", "AM",1), "p.m", "PM"),"  AM"," AM"),"  PM", " PM"), 9,100,"")</f>
        <v/>
      </c>
      <c r="I4040" s="195" t="e">
        <f>TIMEVALUE(RTATimings[[#This Row],[Dep Tm Txt]])</f>
        <v>#VALUE!</v>
      </c>
      <c r="N40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41" spans="1:14" x14ac:dyDescent="0.35">
      <c r="A4041" s="113"/>
      <c r="B4041" s="119"/>
      <c r="C4041" s="119"/>
      <c r="D4041" s="185" t="e">
        <f>IF(ISBLANK(RTATimings[[#This Row],[Vehicle No.]]), VLOOKUP(RTATimings[[#This Row],[Rotation Group]], Table9[#All], 4, FALSE), VLOOKUP(RTATimings[[#This Row],[Vehicle No.]], VehLicense,2,FALSE))</f>
        <v>#N/A</v>
      </c>
      <c r="E4041" s="126"/>
      <c r="F4041" s="185" t="e">
        <f>VLOOKUP(RTATimings[[#This Row],[Route Code]], TrueRouteCodes[], 2, FALSE)</f>
        <v>#N/A</v>
      </c>
      <c r="H4041" s="194" t="str">
        <f>REPLACE(SUBSTITUTE(SUBSTITUTE(SUBSTITUTE(SUBSTITUTE(SUBSTITUTE(TRIM(RTATimings[[#This Row],[Dep Txt]]), ": ",":"), "a.m", "AM",1), "p.m", "PM"),"  AM"," AM"),"  PM", " PM"), 9,100,"")</f>
        <v/>
      </c>
      <c r="I4041" s="195" t="e">
        <f>TIMEVALUE(RTATimings[[#This Row],[Dep Tm Txt]])</f>
        <v>#VALUE!</v>
      </c>
      <c r="N40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42" spans="1:14" x14ac:dyDescent="0.35">
      <c r="A4042" s="113"/>
      <c r="B4042" s="119"/>
      <c r="C4042" s="119"/>
      <c r="D4042" s="185" t="e">
        <f>IF(ISBLANK(RTATimings[[#This Row],[Vehicle No.]]), VLOOKUP(RTATimings[[#This Row],[Rotation Group]], Table9[#All], 4, FALSE), VLOOKUP(RTATimings[[#This Row],[Vehicle No.]], VehLicense,2,FALSE))</f>
        <v>#N/A</v>
      </c>
      <c r="E4042" s="126"/>
      <c r="F4042" s="185" t="e">
        <f>VLOOKUP(RTATimings[[#This Row],[Route Code]], TrueRouteCodes[], 2, FALSE)</f>
        <v>#N/A</v>
      </c>
      <c r="H4042" s="194" t="str">
        <f>REPLACE(SUBSTITUTE(SUBSTITUTE(SUBSTITUTE(SUBSTITUTE(SUBSTITUTE(TRIM(RTATimings[[#This Row],[Dep Txt]]), ": ",":"), "a.m", "AM",1), "p.m", "PM"),"  AM"," AM"),"  PM", " PM"), 9,100,"")</f>
        <v/>
      </c>
      <c r="I4042" s="195" t="e">
        <f>TIMEVALUE(RTATimings[[#This Row],[Dep Tm Txt]])</f>
        <v>#VALUE!</v>
      </c>
      <c r="N40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43" spans="1:14" x14ac:dyDescent="0.35">
      <c r="A4043" s="113"/>
      <c r="B4043" s="119"/>
      <c r="C4043" s="119"/>
      <c r="D4043" s="185" t="e">
        <f>IF(ISBLANK(RTATimings[[#This Row],[Vehicle No.]]), VLOOKUP(RTATimings[[#This Row],[Rotation Group]], Table9[#All], 4, FALSE), VLOOKUP(RTATimings[[#This Row],[Vehicle No.]], VehLicense,2,FALSE))</f>
        <v>#N/A</v>
      </c>
      <c r="E4043" s="126"/>
      <c r="F4043" s="185" t="e">
        <f>VLOOKUP(RTATimings[[#This Row],[Route Code]], TrueRouteCodes[], 2, FALSE)</f>
        <v>#N/A</v>
      </c>
      <c r="H4043" s="194" t="str">
        <f>REPLACE(SUBSTITUTE(SUBSTITUTE(SUBSTITUTE(SUBSTITUTE(SUBSTITUTE(TRIM(RTATimings[[#This Row],[Dep Txt]]), ": ",":"), "a.m", "AM",1), "p.m", "PM"),"  AM"," AM"),"  PM", " PM"), 9,100,"")</f>
        <v/>
      </c>
      <c r="I4043" s="195" t="e">
        <f>TIMEVALUE(RTATimings[[#This Row],[Dep Tm Txt]])</f>
        <v>#VALUE!</v>
      </c>
      <c r="N40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44" spans="1:14" x14ac:dyDescent="0.35">
      <c r="A4044" s="113"/>
      <c r="B4044" s="119"/>
      <c r="C4044" s="119"/>
      <c r="D4044" s="185" t="e">
        <f>IF(ISBLANK(RTATimings[[#This Row],[Vehicle No.]]), VLOOKUP(RTATimings[[#This Row],[Rotation Group]], Table9[#All], 4, FALSE), VLOOKUP(RTATimings[[#This Row],[Vehicle No.]], VehLicense,2,FALSE))</f>
        <v>#N/A</v>
      </c>
      <c r="E4044" s="126"/>
      <c r="F4044" s="185" t="e">
        <f>VLOOKUP(RTATimings[[#This Row],[Route Code]], TrueRouteCodes[], 2, FALSE)</f>
        <v>#N/A</v>
      </c>
      <c r="H4044" s="194" t="str">
        <f>REPLACE(SUBSTITUTE(SUBSTITUTE(SUBSTITUTE(SUBSTITUTE(SUBSTITUTE(TRIM(RTATimings[[#This Row],[Dep Txt]]), ": ",":"), "a.m", "AM",1), "p.m", "PM"),"  AM"," AM"),"  PM", " PM"), 9,100,"")</f>
        <v/>
      </c>
      <c r="I4044" s="195" t="e">
        <f>TIMEVALUE(RTATimings[[#This Row],[Dep Tm Txt]])</f>
        <v>#VALUE!</v>
      </c>
      <c r="N40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45" spans="1:14" x14ac:dyDescent="0.35">
      <c r="A4045" s="113"/>
      <c r="B4045" s="119"/>
      <c r="C4045" s="119"/>
      <c r="D4045" s="185" t="e">
        <f>IF(ISBLANK(RTATimings[[#This Row],[Vehicle No.]]), VLOOKUP(RTATimings[[#This Row],[Rotation Group]], Table9[#All], 4, FALSE), VLOOKUP(RTATimings[[#This Row],[Vehicle No.]], VehLicense,2,FALSE))</f>
        <v>#N/A</v>
      </c>
      <c r="E4045" s="126"/>
      <c r="F4045" s="185" t="e">
        <f>VLOOKUP(RTATimings[[#This Row],[Route Code]], TrueRouteCodes[], 2, FALSE)</f>
        <v>#N/A</v>
      </c>
      <c r="H4045" s="194" t="str">
        <f>REPLACE(SUBSTITUTE(SUBSTITUTE(SUBSTITUTE(SUBSTITUTE(SUBSTITUTE(TRIM(RTATimings[[#This Row],[Dep Txt]]), ": ",":"), "a.m", "AM",1), "p.m", "PM"),"  AM"," AM"),"  PM", " PM"), 9,100,"")</f>
        <v/>
      </c>
      <c r="I4045" s="195" t="e">
        <f>TIMEVALUE(RTATimings[[#This Row],[Dep Tm Txt]])</f>
        <v>#VALUE!</v>
      </c>
      <c r="N40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46" spans="1:14" x14ac:dyDescent="0.35">
      <c r="A4046" s="113"/>
      <c r="B4046" s="119"/>
      <c r="C4046" s="119"/>
      <c r="D4046" s="185" t="e">
        <f>IF(ISBLANK(RTATimings[[#This Row],[Vehicle No.]]), VLOOKUP(RTATimings[[#This Row],[Rotation Group]], Table9[#All], 4, FALSE), VLOOKUP(RTATimings[[#This Row],[Vehicle No.]], VehLicense,2,FALSE))</f>
        <v>#N/A</v>
      </c>
      <c r="E4046" s="126"/>
      <c r="F4046" s="185" t="e">
        <f>VLOOKUP(RTATimings[[#This Row],[Route Code]], TrueRouteCodes[], 2, FALSE)</f>
        <v>#N/A</v>
      </c>
      <c r="H4046" s="194" t="str">
        <f>REPLACE(SUBSTITUTE(SUBSTITUTE(SUBSTITUTE(SUBSTITUTE(SUBSTITUTE(TRIM(RTATimings[[#This Row],[Dep Txt]]), ": ",":"), "a.m", "AM",1), "p.m", "PM"),"  AM"," AM"),"  PM", " PM"), 9,100,"")</f>
        <v/>
      </c>
      <c r="I4046" s="195" t="e">
        <f>TIMEVALUE(RTATimings[[#This Row],[Dep Tm Txt]])</f>
        <v>#VALUE!</v>
      </c>
      <c r="N40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47" spans="1:14" x14ac:dyDescent="0.35">
      <c r="A4047" s="113"/>
      <c r="B4047" s="119"/>
      <c r="C4047" s="119"/>
      <c r="D4047" s="185" t="e">
        <f>IF(ISBLANK(RTATimings[[#This Row],[Vehicle No.]]), VLOOKUP(RTATimings[[#This Row],[Rotation Group]], Table9[#All], 4, FALSE), VLOOKUP(RTATimings[[#This Row],[Vehicle No.]], VehLicense,2,FALSE))</f>
        <v>#N/A</v>
      </c>
      <c r="E4047" s="126"/>
      <c r="F4047" s="185" t="e">
        <f>VLOOKUP(RTATimings[[#This Row],[Route Code]], TrueRouteCodes[], 2, FALSE)</f>
        <v>#N/A</v>
      </c>
      <c r="H4047" s="194" t="str">
        <f>REPLACE(SUBSTITUTE(SUBSTITUTE(SUBSTITUTE(SUBSTITUTE(SUBSTITUTE(TRIM(RTATimings[[#This Row],[Dep Txt]]), ": ",":"), "a.m", "AM",1), "p.m", "PM"),"  AM"," AM"),"  PM", " PM"), 9,100,"")</f>
        <v/>
      </c>
      <c r="I4047" s="195" t="e">
        <f>TIMEVALUE(RTATimings[[#This Row],[Dep Tm Txt]])</f>
        <v>#VALUE!</v>
      </c>
      <c r="N40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48" spans="1:14" x14ac:dyDescent="0.35">
      <c r="A4048" s="113"/>
      <c r="B4048" s="119"/>
      <c r="C4048" s="119"/>
      <c r="D4048" s="185" t="e">
        <f>IF(ISBLANK(RTATimings[[#This Row],[Vehicle No.]]), VLOOKUP(RTATimings[[#This Row],[Rotation Group]], Table9[#All], 4, FALSE), VLOOKUP(RTATimings[[#This Row],[Vehicle No.]], VehLicense,2,FALSE))</f>
        <v>#N/A</v>
      </c>
      <c r="E4048" s="126"/>
      <c r="F4048" s="185" t="e">
        <f>VLOOKUP(RTATimings[[#This Row],[Route Code]], TrueRouteCodes[], 2, FALSE)</f>
        <v>#N/A</v>
      </c>
      <c r="H4048" s="194" t="str">
        <f>REPLACE(SUBSTITUTE(SUBSTITUTE(SUBSTITUTE(SUBSTITUTE(SUBSTITUTE(TRIM(RTATimings[[#This Row],[Dep Txt]]), ": ",":"), "a.m", "AM",1), "p.m", "PM"),"  AM"," AM"),"  PM", " PM"), 9,100,"")</f>
        <v/>
      </c>
      <c r="I4048" s="195" t="e">
        <f>TIMEVALUE(RTATimings[[#This Row],[Dep Tm Txt]])</f>
        <v>#VALUE!</v>
      </c>
      <c r="N40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49" spans="1:14" x14ac:dyDescent="0.35">
      <c r="A4049" s="113"/>
      <c r="B4049" s="119"/>
      <c r="C4049" s="119"/>
      <c r="D4049" s="185" t="e">
        <f>IF(ISBLANK(RTATimings[[#This Row],[Vehicle No.]]), VLOOKUP(RTATimings[[#This Row],[Rotation Group]], Table9[#All], 4, FALSE), VLOOKUP(RTATimings[[#This Row],[Vehicle No.]], VehLicense,2,FALSE))</f>
        <v>#N/A</v>
      </c>
      <c r="E4049" s="126"/>
      <c r="F4049" s="185" t="e">
        <f>VLOOKUP(RTATimings[[#This Row],[Route Code]], TrueRouteCodes[], 2, FALSE)</f>
        <v>#N/A</v>
      </c>
      <c r="H4049" s="194" t="str">
        <f>REPLACE(SUBSTITUTE(SUBSTITUTE(SUBSTITUTE(SUBSTITUTE(SUBSTITUTE(TRIM(RTATimings[[#This Row],[Dep Txt]]), ": ",":"), "a.m", "AM",1), "p.m", "PM"),"  AM"," AM"),"  PM", " PM"), 9,100,"")</f>
        <v/>
      </c>
      <c r="I4049" s="195" t="e">
        <f>TIMEVALUE(RTATimings[[#This Row],[Dep Tm Txt]])</f>
        <v>#VALUE!</v>
      </c>
      <c r="N40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50" spans="1:14" x14ac:dyDescent="0.35">
      <c r="A4050" s="113"/>
      <c r="B4050" s="119"/>
      <c r="C4050" s="119"/>
      <c r="D4050" s="185" t="e">
        <f>IF(ISBLANK(RTATimings[[#This Row],[Vehicle No.]]), VLOOKUP(RTATimings[[#This Row],[Rotation Group]], Table9[#All], 4, FALSE), VLOOKUP(RTATimings[[#This Row],[Vehicle No.]], VehLicense,2,FALSE))</f>
        <v>#N/A</v>
      </c>
      <c r="E4050" s="126"/>
      <c r="F4050" s="185" t="e">
        <f>VLOOKUP(RTATimings[[#This Row],[Route Code]], TrueRouteCodes[], 2, FALSE)</f>
        <v>#N/A</v>
      </c>
      <c r="H4050" s="194" t="str">
        <f>REPLACE(SUBSTITUTE(SUBSTITUTE(SUBSTITUTE(SUBSTITUTE(SUBSTITUTE(TRIM(RTATimings[[#This Row],[Dep Txt]]), ": ",":"), "a.m", "AM",1), "p.m", "PM"),"  AM"," AM"),"  PM", " PM"), 9,100,"")</f>
        <v/>
      </c>
      <c r="I4050" s="195" t="e">
        <f>TIMEVALUE(RTATimings[[#This Row],[Dep Tm Txt]])</f>
        <v>#VALUE!</v>
      </c>
      <c r="N40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51" spans="1:14" x14ac:dyDescent="0.35">
      <c r="A4051" s="113"/>
      <c r="B4051" s="119"/>
      <c r="C4051" s="119"/>
      <c r="D4051" s="185" t="e">
        <f>IF(ISBLANK(RTATimings[[#This Row],[Vehicle No.]]), VLOOKUP(RTATimings[[#This Row],[Rotation Group]], Table9[#All], 4, FALSE), VLOOKUP(RTATimings[[#This Row],[Vehicle No.]], VehLicense,2,FALSE))</f>
        <v>#N/A</v>
      </c>
      <c r="E4051" s="126"/>
      <c r="F4051" s="185" t="e">
        <f>VLOOKUP(RTATimings[[#This Row],[Route Code]], TrueRouteCodes[], 2, FALSE)</f>
        <v>#N/A</v>
      </c>
      <c r="H4051" s="194" t="str">
        <f>REPLACE(SUBSTITUTE(SUBSTITUTE(SUBSTITUTE(SUBSTITUTE(SUBSTITUTE(TRIM(RTATimings[[#This Row],[Dep Txt]]), ": ",":"), "a.m", "AM",1), "p.m", "PM"),"  AM"," AM"),"  PM", " PM"), 9,100,"")</f>
        <v/>
      </c>
      <c r="I4051" s="195" t="e">
        <f>TIMEVALUE(RTATimings[[#This Row],[Dep Tm Txt]])</f>
        <v>#VALUE!</v>
      </c>
      <c r="N40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52" spans="1:14" x14ac:dyDescent="0.35">
      <c r="A4052" s="113"/>
      <c r="B4052" s="119"/>
      <c r="C4052" s="119"/>
      <c r="D4052" s="185" t="e">
        <f>IF(ISBLANK(RTATimings[[#This Row],[Vehicle No.]]), VLOOKUP(RTATimings[[#This Row],[Rotation Group]], Table9[#All], 4, FALSE), VLOOKUP(RTATimings[[#This Row],[Vehicle No.]], VehLicense,2,FALSE))</f>
        <v>#N/A</v>
      </c>
      <c r="E4052" s="126"/>
      <c r="F4052" s="185" t="e">
        <f>VLOOKUP(RTATimings[[#This Row],[Route Code]], TrueRouteCodes[], 2, FALSE)</f>
        <v>#N/A</v>
      </c>
      <c r="H4052" s="194" t="str">
        <f>REPLACE(SUBSTITUTE(SUBSTITUTE(SUBSTITUTE(SUBSTITUTE(SUBSTITUTE(TRIM(RTATimings[[#This Row],[Dep Txt]]), ": ",":"), "a.m", "AM",1), "p.m", "PM"),"  AM"," AM"),"  PM", " PM"), 9,100,"")</f>
        <v/>
      </c>
      <c r="I4052" s="195" t="e">
        <f>TIMEVALUE(RTATimings[[#This Row],[Dep Tm Txt]])</f>
        <v>#VALUE!</v>
      </c>
      <c r="N40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53" spans="1:14" x14ac:dyDescent="0.35">
      <c r="A4053" s="113"/>
      <c r="B4053" s="119"/>
      <c r="C4053" s="119"/>
      <c r="D4053" s="185" t="e">
        <f>IF(ISBLANK(RTATimings[[#This Row],[Vehicle No.]]), VLOOKUP(RTATimings[[#This Row],[Rotation Group]], Table9[#All], 4, FALSE), VLOOKUP(RTATimings[[#This Row],[Vehicle No.]], VehLicense,2,FALSE))</f>
        <v>#N/A</v>
      </c>
      <c r="E4053" s="126"/>
      <c r="F4053" s="185" t="e">
        <f>VLOOKUP(RTATimings[[#This Row],[Route Code]], TrueRouteCodes[], 2, FALSE)</f>
        <v>#N/A</v>
      </c>
      <c r="H4053" s="194" t="str">
        <f>REPLACE(SUBSTITUTE(SUBSTITUTE(SUBSTITUTE(SUBSTITUTE(SUBSTITUTE(TRIM(RTATimings[[#This Row],[Dep Txt]]), ": ",":"), "a.m", "AM",1), "p.m", "PM"),"  AM"," AM"),"  PM", " PM"), 9,100,"")</f>
        <v/>
      </c>
      <c r="I4053" s="195" t="e">
        <f>TIMEVALUE(RTATimings[[#This Row],[Dep Tm Txt]])</f>
        <v>#VALUE!</v>
      </c>
      <c r="N40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54" spans="1:14" x14ac:dyDescent="0.35">
      <c r="A4054" s="113"/>
      <c r="B4054" s="119"/>
      <c r="C4054" s="119"/>
      <c r="D4054" s="185" t="e">
        <f>IF(ISBLANK(RTATimings[[#This Row],[Vehicle No.]]), VLOOKUP(RTATimings[[#This Row],[Rotation Group]], Table9[#All], 4, FALSE), VLOOKUP(RTATimings[[#This Row],[Vehicle No.]], VehLicense,2,FALSE))</f>
        <v>#N/A</v>
      </c>
      <c r="E4054" s="126"/>
      <c r="F4054" s="185" t="e">
        <f>VLOOKUP(RTATimings[[#This Row],[Route Code]], TrueRouteCodes[], 2, FALSE)</f>
        <v>#N/A</v>
      </c>
      <c r="H4054" s="194" t="str">
        <f>REPLACE(SUBSTITUTE(SUBSTITUTE(SUBSTITUTE(SUBSTITUTE(SUBSTITUTE(TRIM(RTATimings[[#This Row],[Dep Txt]]), ": ",":"), "a.m", "AM",1), "p.m", "PM"),"  AM"," AM"),"  PM", " PM"), 9,100,"")</f>
        <v/>
      </c>
      <c r="I4054" s="195" t="e">
        <f>TIMEVALUE(RTATimings[[#This Row],[Dep Tm Txt]])</f>
        <v>#VALUE!</v>
      </c>
      <c r="N40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55" spans="1:14" x14ac:dyDescent="0.35">
      <c r="A4055" s="113"/>
      <c r="B4055" s="119"/>
      <c r="C4055" s="119"/>
      <c r="D4055" s="185" t="e">
        <f>IF(ISBLANK(RTATimings[[#This Row],[Vehicle No.]]), VLOOKUP(RTATimings[[#This Row],[Rotation Group]], Table9[#All], 4, FALSE), VLOOKUP(RTATimings[[#This Row],[Vehicle No.]], VehLicense,2,FALSE))</f>
        <v>#N/A</v>
      </c>
      <c r="E4055" s="126"/>
      <c r="F4055" s="185" t="e">
        <f>VLOOKUP(RTATimings[[#This Row],[Route Code]], TrueRouteCodes[], 2, FALSE)</f>
        <v>#N/A</v>
      </c>
      <c r="H4055" s="194" t="str">
        <f>REPLACE(SUBSTITUTE(SUBSTITUTE(SUBSTITUTE(SUBSTITUTE(SUBSTITUTE(TRIM(RTATimings[[#This Row],[Dep Txt]]), ": ",":"), "a.m", "AM",1), "p.m", "PM"),"  AM"," AM"),"  PM", " PM"), 9,100,"")</f>
        <v/>
      </c>
      <c r="I4055" s="195" t="e">
        <f>TIMEVALUE(RTATimings[[#This Row],[Dep Tm Txt]])</f>
        <v>#VALUE!</v>
      </c>
      <c r="N40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56" spans="1:14" x14ac:dyDescent="0.35">
      <c r="A4056" s="113"/>
      <c r="B4056" s="119"/>
      <c r="C4056" s="119"/>
      <c r="D4056" s="185" t="e">
        <f>IF(ISBLANK(RTATimings[[#This Row],[Vehicle No.]]), VLOOKUP(RTATimings[[#This Row],[Rotation Group]], Table9[#All], 4, FALSE), VLOOKUP(RTATimings[[#This Row],[Vehicle No.]], VehLicense,2,FALSE))</f>
        <v>#N/A</v>
      </c>
      <c r="E4056" s="126"/>
      <c r="F4056" s="185" t="e">
        <f>VLOOKUP(RTATimings[[#This Row],[Route Code]], TrueRouteCodes[], 2, FALSE)</f>
        <v>#N/A</v>
      </c>
      <c r="H4056" s="194" t="str">
        <f>REPLACE(SUBSTITUTE(SUBSTITUTE(SUBSTITUTE(SUBSTITUTE(SUBSTITUTE(TRIM(RTATimings[[#This Row],[Dep Txt]]), ": ",":"), "a.m", "AM",1), "p.m", "PM"),"  AM"," AM"),"  PM", " PM"), 9,100,"")</f>
        <v/>
      </c>
      <c r="I4056" s="195" t="e">
        <f>TIMEVALUE(RTATimings[[#This Row],[Dep Tm Txt]])</f>
        <v>#VALUE!</v>
      </c>
      <c r="N40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57" spans="1:14" x14ac:dyDescent="0.35">
      <c r="A4057" s="113"/>
      <c r="B4057" s="119"/>
      <c r="C4057" s="119"/>
      <c r="D4057" s="185" t="e">
        <f>IF(ISBLANK(RTATimings[[#This Row],[Vehicle No.]]), VLOOKUP(RTATimings[[#This Row],[Rotation Group]], Table9[#All], 4, FALSE), VLOOKUP(RTATimings[[#This Row],[Vehicle No.]], VehLicense,2,FALSE))</f>
        <v>#N/A</v>
      </c>
      <c r="E4057" s="126"/>
      <c r="F4057" s="185" t="e">
        <f>VLOOKUP(RTATimings[[#This Row],[Route Code]], TrueRouteCodes[], 2, FALSE)</f>
        <v>#N/A</v>
      </c>
      <c r="H4057" s="194" t="str">
        <f>REPLACE(SUBSTITUTE(SUBSTITUTE(SUBSTITUTE(SUBSTITUTE(SUBSTITUTE(TRIM(RTATimings[[#This Row],[Dep Txt]]), ": ",":"), "a.m", "AM",1), "p.m", "PM"),"  AM"," AM"),"  PM", " PM"), 9,100,"")</f>
        <v/>
      </c>
      <c r="I4057" s="195" t="e">
        <f>TIMEVALUE(RTATimings[[#This Row],[Dep Tm Txt]])</f>
        <v>#VALUE!</v>
      </c>
      <c r="N40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58" spans="1:14" x14ac:dyDescent="0.35">
      <c r="A4058" s="113"/>
      <c r="B4058" s="119"/>
      <c r="C4058" s="119"/>
      <c r="D4058" s="185" t="e">
        <f>IF(ISBLANK(RTATimings[[#This Row],[Vehicle No.]]), VLOOKUP(RTATimings[[#This Row],[Rotation Group]], Table9[#All], 4, FALSE), VLOOKUP(RTATimings[[#This Row],[Vehicle No.]], VehLicense,2,FALSE))</f>
        <v>#N/A</v>
      </c>
      <c r="E4058" s="126"/>
      <c r="F4058" s="185" t="e">
        <f>VLOOKUP(RTATimings[[#This Row],[Route Code]], TrueRouteCodes[], 2, FALSE)</f>
        <v>#N/A</v>
      </c>
      <c r="H4058" s="194" t="str">
        <f>REPLACE(SUBSTITUTE(SUBSTITUTE(SUBSTITUTE(SUBSTITUTE(SUBSTITUTE(TRIM(RTATimings[[#This Row],[Dep Txt]]), ": ",":"), "a.m", "AM",1), "p.m", "PM"),"  AM"," AM"),"  PM", " PM"), 9,100,"")</f>
        <v/>
      </c>
      <c r="I4058" s="195" t="e">
        <f>TIMEVALUE(RTATimings[[#This Row],[Dep Tm Txt]])</f>
        <v>#VALUE!</v>
      </c>
      <c r="N40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59" spans="1:14" x14ac:dyDescent="0.35">
      <c r="A4059" s="113"/>
      <c r="B4059" s="119"/>
      <c r="C4059" s="119"/>
      <c r="D4059" s="185" t="e">
        <f>IF(ISBLANK(RTATimings[[#This Row],[Vehicle No.]]), VLOOKUP(RTATimings[[#This Row],[Rotation Group]], Table9[#All], 4, FALSE), VLOOKUP(RTATimings[[#This Row],[Vehicle No.]], VehLicense,2,FALSE))</f>
        <v>#N/A</v>
      </c>
      <c r="E4059" s="126"/>
      <c r="F4059" s="185" t="e">
        <f>VLOOKUP(RTATimings[[#This Row],[Route Code]], TrueRouteCodes[], 2, FALSE)</f>
        <v>#N/A</v>
      </c>
      <c r="H4059" s="194" t="str">
        <f>REPLACE(SUBSTITUTE(SUBSTITUTE(SUBSTITUTE(SUBSTITUTE(SUBSTITUTE(TRIM(RTATimings[[#This Row],[Dep Txt]]), ": ",":"), "a.m", "AM",1), "p.m", "PM"),"  AM"," AM"),"  PM", " PM"), 9,100,"")</f>
        <v/>
      </c>
      <c r="I4059" s="195" t="e">
        <f>TIMEVALUE(RTATimings[[#This Row],[Dep Tm Txt]])</f>
        <v>#VALUE!</v>
      </c>
      <c r="N40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60" spans="1:14" x14ac:dyDescent="0.35">
      <c r="A4060" s="113"/>
      <c r="B4060" s="119"/>
      <c r="C4060" s="119"/>
      <c r="D4060" s="185" t="e">
        <f>IF(ISBLANK(RTATimings[[#This Row],[Vehicle No.]]), VLOOKUP(RTATimings[[#This Row],[Rotation Group]], Table9[#All], 4, FALSE), VLOOKUP(RTATimings[[#This Row],[Vehicle No.]], VehLicense,2,FALSE))</f>
        <v>#N/A</v>
      </c>
      <c r="E4060" s="126"/>
      <c r="F4060" s="185" t="e">
        <f>VLOOKUP(RTATimings[[#This Row],[Route Code]], TrueRouteCodes[], 2, FALSE)</f>
        <v>#N/A</v>
      </c>
      <c r="H4060" s="194" t="str">
        <f>REPLACE(SUBSTITUTE(SUBSTITUTE(SUBSTITUTE(SUBSTITUTE(SUBSTITUTE(TRIM(RTATimings[[#This Row],[Dep Txt]]), ": ",":"), "a.m", "AM",1), "p.m", "PM"),"  AM"," AM"),"  PM", " PM"), 9,100,"")</f>
        <v/>
      </c>
      <c r="I4060" s="195" t="e">
        <f>TIMEVALUE(RTATimings[[#This Row],[Dep Tm Txt]])</f>
        <v>#VALUE!</v>
      </c>
      <c r="N40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61" spans="1:14" x14ac:dyDescent="0.35">
      <c r="A4061" s="113"/>
      <c r="B4061" s="119"/>
      <c r="C4061" s="119"/>
      <c r="D4061" s="185" t="e">
        <f>IF(ISBLANK(RTATimings[[#This Row],[Vehicle No.]]), VLOOKUP(RTATimings[[#This Row],[Rotation Group]], Table9[#All], 4, FALSE), VLOOKUP(RTATimings[[#This Row],[Vehicle No.]], VehLicense,2,FALSE))</f>
        <v>#N/A</v>
      </c>
      <c r="E4061" s="126"/>
      <c r="F4061" s="185" t="e">
        <f>VLOOKUP(RTATimings[[#This Row],[Route Code]], TrueRouteCodes[], 2, FALSE)</f>
        <v>#N/A</v>
      </c>
      <c r="H4061" s="194" t="str">
        <f>REPLACE(SUBSTITUTE(SUBSTITUTE(SUBSTITUTE(SUBSTITUTE(SUBSTITUTE(TRIM(RTATimings[[#This Row],[Dep Txt]]), ": ",":"), "a.m", "AM",1), "p.m", "PM"),"  AM"," AM"),"  PM", " PM"), 9,100,"")</f>
        <v/>
      </c>
      <c r="I4061" s="195" t="e">
        <f>TIMEVALUE(RTATimings[[#This Row],[Dep Tm Txt]])</f>
        <v>#VALUE!</v>
      </c>
      <c r="N40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62" spans="1:14" x14ac:dyDescent="0.35">
      <c r="A4062" s="113"/>
      <c r="B4062" s="119"/>
      <c r="C4062" s="119"/>
      <c r="D4062" s="185" t="e">
        <f>IF(ISBLANK(RTATimings[[#This Row],[Vehicle No.]]), VLOOKUP(RTATimings[[#This Row],[Rotation Group]], Table9[#All], 4, FALSE), VLOOKUP(RTATimings[[#This Row],[Vehicle No.]], VehLicense,2,FALSE))</f>
        <v>#N/A</v>
      </c>
      <c r="E4062" s="126"/>
      <c r="F4062" s="185" t="e">
        <f>VLOOKUP(RTATimings[[#This Row],[Route Code]], TrueRouteCodes[], 2, FALSE)</f>
        <v>#N/A</v>
      </c>
      <c r="H4062" s="194" t="str">
        <f>REPLACE(SUBSTITUTE(SUBSTITUTE(SUBSTITUTE(SUBSTITUTE(SUBSTITUTE(TRIM(RTATimings[[#This Row],[Dep Txt]]), ": ",":"), "a.m", "AM",1), "p.m", "PM"),"  AM"," AM"),"  PM", " PM"), 9,100,"")</f>
        <v/>
      </c>
      <c r="I4062" s="195" t="e">
        <f>TIMEVALUE(RTATimings[[#This Row],[Dep Tm Txt]])</f>
        <v>#VALUE!</v>
      </c>
      <c r="N40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63" spans="1:14" x14ac:dyDescent="0.35">
      <c r="A4063" s="113"/>
      <c r="B4063" s="119"/>
      <c r="C4063" s="119"/>
      <c r="D4063" s="185" t="e">
        <f>IF(ISBLANK(RTATimings[[#This Row],[Vehicle No.]]), VLOOKUP(RTATimings[[#This Row],[Rotation Group]], Table9[#All], 4, FALSE), VLOOKUP(RTATimings[[#This Row],[Vehicle No.]], VehLicense,2,FALSE))</f>
        <v>#N/A</v>
      </c>
      <c r="E4063" s="126"/>
      <c r="F4063" s="185" t="e">
        <f>VLOOKUP(RTATimings[[#This Row],[Route Code]], TrueRouteCodes[], 2, FALSE)</f>
        <v>#N/A</v>
      </c>
      <c r="H4063" s="194" t="str">
        <f>REPLACE(SUBSTITUTE(SUBSTITUTE(SUBSTITUTE(SUBSTITUTE(SUBSTITUTE(TRIM(RTATimings[[#This Row],[Dep Txt]]), ": ",":"), "a.m", "AM",1), "p.m", "PM"),"  AM"," AM"),"  PM", " PM"), 9,100,"")</f>
        <v/>
      </c>
      <c r="I4063" s="195" t="e">
        <f>TIMEVALUE(RTATimings[[#This Row],[Dep Tm Txt]])</f>
        <v>#VALUE!</v>
      </c>
      <c r="N40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64" spans="1:14" x14ac:dyDescent="0.35">
      <c r="A4064" s="113"/>
      <c r="B4064" s="119"/>
      <c r="C4064" s="119"/>
      <c r="D4064" s="185" t="e">
        <f>IF(ISBLANK(RTATimings[[#This Row],[Vehicle No.]]), VLOOKUP(RTATimings[[#This Row],[Rotation Group]], Table9[#All], 4, FALSE), VLOOKUP(RTATimings[[#This Row],[Vehicle No.]], VehLicense,2,FALSE))</f>
        <v>#N/A</v>
      </c>
      <c r="E4064" s="126"/>
      <c r="F4064" s="185" t="e">
        <f>VLOOKUP(RTATimings[[#This Row],[Route Code]], TrueRouteCodes[], 2, FALSE)</f>
        <v>#N/A</v>
      </c>
      <c r="H4064" s="194" t="str">
        <f>REPLACE(SUBSTITUTE(SUBSTITUTE(SUBSTITUTE(SUBSTITUTE(SUBSTITUTE(TRIM(RTATimings[[#This Row],[Dep Txt]]), ": ",":"), "a.m", "AM",1), "p.m", "PM"),"  AM"," AM"),"  PM", " PM"), 9,100,"")</f>
        <v/>
      </c>
      <c r="I4064" s="195" t="e">
        <f>TIMEVALUE(RTATimings[[#This Row],[Dep Tm Txt]])</f>
        <v>#VALUE!</v>
      </c>
      <c r="N40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65" spans="1:14" x14ac:dyDescent="0.35">
      <c r="A4065" s="113"/>
      <c r="B4065" s="119"/>
      <c r="C4065" s="119"/>
      <c r="D4065" s="185" t="e">
        <f>IF(ISBLANK(RTATimings[[#This Row],[Vehicle No.]]), VLOOKUP(RTATimings[[#This Row],[Rotation Group]], Table9[#All], 4, FALSE), VLOOKUP(RTATimings[[#This Row],[Vehicle No.]], VehLicense,2,FALSE))</f>
        <v>#N/A</v>
      </c>
      <c r="E4065" s="126"/>
      <c r="F4065" s="185" t="e">
        <f>VLOOKUP(RTATimings[[#This Row],[Route Code]], TrueRouteCodes[], 2, FALSE)</f>
        <v>#N/A</v>
      </c>
      <c r="H4065" s="194" t="str">
        <f>REPLACE(SUBSTITUTE(SUBSTITUTE(SUBSTITUTE(SUBSTITUTE(SUBSTITUTE(TRIM(RTATimings[[#This Row],[Dep Txt]]), ": ",":"), "a.m", "AM",1), "p.m", "PM"),"  AM"," AM"),"  PM", " PM"), 9,100,"")</f>
        <v/>
      </c>
      <c r="I4065" s="195" t="e">
        <f>TIMEVALUE(RTATimings[[#This Row],[Dep Tm Txt]])</f>
        <v>#VALUE!</v>
      </c>
      <c r="N40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66" spans="1:14" x14ac:dyDescent="0.35">
      <c r="A4066" s="113"/>
      <c r="B4066" s="119"/>
      <c r="C4066" s="119"/>
      <c r="D4066" s="185" t="e">
        <f>IF(ISBLANK(RTATimings[[#This Row],[Vehicle No.]]), VLOOKUP(RTATimings[[#This Row],[Rotation Group]], Table9[#All], 4, FALSE), VLOOKUP(RTATimings[[#This Row],[Vehicle No.]], VehLicense,2,FALSE))</f>
        <v>#N/A</v>
      </c>
      <c r="E4066" s="126"/>
      <c r="F4066" s="185" t="e">
        <f>VLOOKUP(RTATimings[[#This Row],[Route Code]], TrueRouteCodes[], 2, FALSE)</f>
        <v>#N/A</v>
      </c>
      <c r="H4066" s="194" t="str">
        <f>REPLACE(SUBSTITUTE(SUBSTITUTE(SUBSTITUTE(SUBSTITUTE(SUBSTITUTE(TRIM(RTATimings[[#This Row],[Dep Txt]]), ": ",":"), "a.m", "AM",1), "p.m", "PM"),"  AM"," AM"),"  PM", " PM"), 9,100,"")</f>
        <v/>
      </c>
      <c r="I4066" s="195" t="e">
        <f>TIMEVALUE(RTATimings[[#This Row],[Dep Tm Txt]])</f>
        <v>#VALUE!</v>
      </c>
      <c r="N40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67" spans="1:14" x14ac:dyDescent="0.35">
      <c r="A4067" s="113"/>
      <c r="B4067" s="119"/>
      <c r="C4067" s="119"/>
      <c r="D4067" s="185" t="e">
        <f>IF(ISBLANK(RTATimings[[#This Row],[Vehicle No.]]), VLOOKUP(RTATimings[[#This Row],[Rotation Group]], Table9[#All], 4, FALSE), VLOOKUP(RTATimings[[#This Row],[Vehicle No.]], VehLicense,2,FALSE))</f>
        <v>#N/A</v>
      </c>
      <c r="E4067" s="126"/>
      <c r="F4067" s="185" t="e">
        <f>VLOOKUP(RTATimings[[#This Row],[Route Code]], TrueRouteCodes[], 2, FALSE)</f>
        <v>#N/A</v>
      </c>
      <c r="H4067" s="194" t="str">
        <f>REPLACE(SUBSTITUTE(SUBSTITUTE(SUBSTITUTE(SUBSTITUTE(SUBSTITUTE(TRIM(RTATimings[[#This Row],[Dep Txt]]), ": ",":"), "a.m", "AM",1), "p.m", "PM"),"  AM"," AM"),"  PM", " PM"), 9,100,"")</f>
        <v/>
      </c>
      <c r="I4067" s="195" t="e">
        <f>TIMEVALUE(RTATimings[[#This Row],[Dep Tm Txt]])</f>
        <v>#VALUE!</v>
      </c>
      <c r="N40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68" spans="1:14" x14ac:dyDescent="0.35">
      <c r="A4068" s="113"/>
      <c r="B4068" s="119"/>
      <c r="C4068" s="119"/>
      <c r="D4068" s="185" t="e">
        <f>IF(ISBLANK(RTATimings[[#This Row],[Vehicle No.]]), VLOOKUP(RTATimings[[#This Row],[Rotation Group]], Table9[#All], 4, FALSE), VLOOKUP(RTATimings[[#This Row],[Vehicle No.]], VehLicense,2,FALSE))</f>
        <v>#N/A</v>
      </c>
      <c r="E4068" s="126"/>
      <c r="F4068" s="185" t="e">
        <f>VLOOKUP(RTATimings[[#This Row],[Route Code]], TrueRouteCodes[], 2, FALSE)</f>
        <v>#N/A</v>
      </c>
      <c r="H4068" s="194" t="str">
        <f>REPLACE(SUBSTITUTE(SUBSTITUTE(SUBSTITUTE(SUBSTITUTE(SUBSTITUTE(TRIM(RTATimings[[#This Row],[Dep Txt]]), ": ",":"), "a.m", "AM",1), "p.m", "PM"),"  AM"," AM"),"  PM", " PM"), 9,100,"")</f>
        <v/>
      </c>
      <c r="I4068" s="195" t="e">
        <f>TIMEVALUE(RTATimings[[#This Row],[Dep Tm Txt]])</f>
        <v>#VALUE!</v>
      </c>
      <c r="N40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69" spans="1:14" x14ac:dyDescent="0.35">
      <c r="A4069" s="113"/>
      <c r="B4069" s="119"/>
      <c r="C4069" s="119"/>
      <c r="D4069" s="185" t="e">
        <f>IF(ISBLANK(RTATimings[[#This Row],[Vehicle No.]]), VLOOKUP(RTATimings[[#This Row],[Rotation Group]], Table9[#All], 4, FALSE), VLOOKUP(RTATimings[[#This Row],[Vehicle No.]], VehLicense,2,FALSE))</f>
        <v>#N/A</v>
      </c>
      <c r="E4069" s="126"/>
      <c r="F4069" s="185" t="e">
        <f>VLOOKUP(RTATimings[[#This Row],[Route Code]], TrueRouteCodes[], 2, FALSE)</f>
        <v>#N/A</v>
      </c>
      <c r="H4069" s="194" t="str">
        <f>REPLACE(SUBSTITUTE(SUBSTITUTE(SUBSTITUTE(SUBSTITUTE(SUBSTITUTE(TRIM(RTATimings[[#This Row],[Dep Txt]]), ": ",":"), "a.m", "AM",1), "p.m", "PM"),"  AM"," AM"),"  PM", " PM"), 9,100,"")</f>
        <v/>
      </c>
      <c r="I4069" s="195" t="e">
        <f>TIMEVALUE(RTATimings[[#This Row],[Dep Tm Txt]])</f>
        <v>#VALUE!</v>
      </c>
      <c r="N40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70" spans="1:14" x14ac:dyDescent="0.35">
      <c r="A4070" s="113"/>
      <c r="B4070" s="119"/>
      <c r="C4070" s="119"/>
      <c r="D4070" s="185" t="e">
        <f>IF(ISBLANK(RTATimings[[#This Row],[Vehicle No.]]), VLOOKUP(RTATimings[[#This Row],[Rotation Group]], Table9[#All], 4, FALSE), VLOOKUP(RTATimings[[#This Row],[Vehicle No.]], VehLicense,2,FALSE))</f>
        <v>#N/A</v>
      </c>
      <c r="E4070" s="126"/>
      <c r="F4070" s="185" t="e">
        <f>VLOOKUP(RTATimings[[#This Row],[Route Code]], TrueRouteCodes[], 2, FALSE)</f>
        <v>#N/A</v>
      </c>
      <c r="H4070" s="194" t="str">
        <f>REPLACE(SUBSTITUTE(SUBSTITUTE(SUBSTITUTE(SUBSTITUTE(SUBSTITUTE(TRIM(RTATimings[[#This Row],[Dep Txt]]), ": ",":"), "a.m", "AM",1), "p.m", "PM"),"  AM"," AM"),"  PM", " PM"), 9,100,"")</f>
        <v/>
      </c>
      <c r="I4070" s="195" t="e">
        <f>TIMEVALUE(RTATimings[[#This Row],[Dep Tm Txt]])</f>
        <v>#VALUE!</v>
      </c>
      <c r="N40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71" spans="1:14" x14ac:dyDescent="0.35">
      <c r="A4071" s="113"/>
      <c r="B4071" s="119"/>
      <c r="C4071" s="119"/>
      <c r="D4071" s="185" t="e">
        <f>IF(ISBLANK(RTATimings[[#This Row],[Vehicle No.]]), VLOOKUP(RTATimings[[#This Row],[Rotation Group]], Table9[#All], 4, FALSE), VLOOKUP(RTATimings[[#This Row],[Vehicle No.]], VehLicense,2,FALSE))</f>
        <v>#N/A</v>
      </c>
      <c r="E4071" s="126"/>
      <c r="F4071" s="185" t="e">
        <f>VLOOKUP(RTATimings[[#This Row],[Route Code]], TrueRouteCodes[], 2, FALSE)</f>
        <v>#N/A</v>
      </c>
      <c r="H4071" s="194" t="str">
        <f>REPLACE(SUBSTITUTE(SUBSTITUTE(SUBSTITUTE(SUBSTITUTE(SUBSTITUTE(TRIM(RTATimings[[#This Row],[Dep Txt]]), ": ",":"), "a.m", "AM",1), "p.m", "PM"),"  AM"," AM"),"  PM", " PM"), 9,100,"")</f>
        <v/>
      </c>
      <c r="I4071" s="195" t="e">
        <f>TIMEVALUE(RTATimings[[#This Row],[Dep Tm Txt]])</f>
        <v>#VALUE!</v>
      </c>
      <c r="N40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72" spans="1:14" x14ac:dyDescent="0.35">
      <c r="A4072" s="113"/>
      <c r="B4072" s="119"/>
      <c r="C4072" s="119"/>
      <c r="D4072" s="185" t="e">
        <f>IF(ISBLANK(RTATimings[[#This Row],[Vehicle No.]]), VLOOKUP(RTATimings[[#This Row],[Rotation Group]], Table9[#All], 4, FALSE), VLOOKUP(RTATimings[[#This Row],[Vehicle No.]], VehLicense,2,FALSE))</f>
        <v>#N/A</v>
      </c>
      <c r="E4072" s="126"/>
      <c r="F4072" s="185" t="e">
        <f>VLOOKUP(RTATimings[[#This Row],[Route Code]], TrueRouteCodes[], 2, FALSE)</f>
        <v>#N/A</v>
      </c>
      <c r="H4072" s="194" t="str">
        <f>REPLACE(SUBSTITUTE(SUBSTITUTE(SUBSTITUTE(SUBSTITUTE(SUBSTITUTE(TRIM(RTATimings[[#This Row],[Dep Txt]]), ": ",":"), "a.m", "AM",1), "p.m", "PM"),"  AM"," AM"),"  PM", " PM"), 9,100,"")</f>
        <v/>
      </c>
      <c r="I4072" s="195" t="e">
        <f>TIMEVALUE(RTATimings[[#This Row],[Dep Tm Txt]])</f>
        <v>#VALUE!</v>
      </c>
      <c r="N40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73" spans="1:14" x14ac:dyDescent="0.35">
      <c r="A4073" s="113"/>
      <c r="B4073" s="119"/>
      <c r="C4073" s="119"/>
      <c r="D4073" s="185" t="e">
        <f>IF(ISBLANK(RTATimings[[#This Row],[Vehicle No.]]), VLOOKUP(RTATimings[[#This Row],[Rotation Group]], Table9[#All], 4, FALSE), VLOOKUP(RTATimings[[#This Row],[Vehicle No.]], VehLicense,2,FALSE))</f>
        <v>#N/A</v>
      </c>
      <c r="E4073" s="126"/>
      <c r="F4073" s="185" t="e">
        <f>VLOOKUP(RTATimings[[#This Row],[Route Code]], TrueRouteCodes[], 2, FALSE)</f>
        <v>#N/A</v>
      </c>
      <c r="H4073" s="194" t="str">
        <f>REPLACE(SUBSTITUTE(SUBSTITUTE(SUBSTITUTE(SUBSTITUTE(SUBSTITUTE(TRIM(RTATimings[[#This Row],[Dep Txt]]), ": ",":"), "a.m", "AM",1), "p.m", "PM"),"  AM"," AM"),"  PM", " PM"), 9,100,"")</f>
        <v/>
      </c>
      <c r="I4073" s="195" t="e">
        <f>TIMEVALUE(RTATimings[[#This Row],[Dep Tm Txt]])</f>
        <v>#VALUE!</v>
      </c>
      <c r="N40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74" spans="1:14" x14ac:dyDescent="0.35">
      <c r="A4074" s="113"/>
      <c r="B4074" s="119"/>
      <c r="C4074" s="119"/>
      <c r="D4074" s="185" t="e">
        <f>IF(ISBLANK(RTATimings[[#This Row],[Vehicle No.]]), VLOOKUP(RTATimings[[#This Row],[Rotation Group]], Table9[#All], 4, FALSE), VLOOKUP(RTATimings[[#This Row],[Vehicle No.]], VehLicense,2,FALSE))</f>
        <v>#N/A</v>
      </c>
      <c r="E4074" s="126"/>
      <c r="F4074" s="185" t="e">
        <f>VLOOKUP(RTATimings[[#This Row],[Route Code]], TrueRouteCodes[], 2, FALSE)</f>
        <v>#N/A</v>
      </c>
      <c r="H4074" s="194" t="str">
        <f>REPLACE(SUBSTITUTE(SUBSTITUTE(SUBSTITUTE(SUBSTITUTE(SUBSTITUTE(TRIM(RTATimings[[#This Row],[Dep Txt]]), ": ",":"), "a.m", "AM",1), "p.m", "PM"),"  AM"," AM"),"  PM", " PM"), 9,100,"")</f>
        <v/>
      </c>
      <c r="I4074" s="195" t="e">
        <f>TIMEVALUE(RTATimings[[#This Row],[Dep Tm Txt]])</f>
        <v>#VALUE!</v>
      </c>
      <c r="N40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75" spans="1:14" x14ac:dyDescent="0.35">
      <c r="A4075" s="113"/>
      <c r="B4075" s="119"/>
      <c r="C4075" s="119"/>
      <c r="D4075" s="185" t="e">
        <f>IF(ISBLANK(RTATimings[[#This Row],[Vehicle No.]]), VLOOKUP(RTATimings[[#This Row],[Rotation Group]], Table9[#All], 4, FALSE), VLOOKUP(RTATimings[[#This Row],[Vehicle No.]], VehLicense,2,FALSE))</f>
        <v>#N/A</v>
      </c>
      <c r="E4075" s="126"/>
      <c r="F4075" s="185" t="e">
        <f>VLOOKUP(RTATimings[[#This Row],[Route Code]], TrueRouteCodes[], 2, FALSE)</f>
        <v>#N/A</v>
      </c>
      <c r="H4075" s="194" t="str">
        <f>REPLACE(SUBSTITUTE(SUBSTITUTE(SUBSTITUTE(SUBSTITUTE(SUBSTITUTE(TRIM(RTATimings[[#This Row],[Dep Txt]]), ": ",":"), "a.m", "AM",1), "p.m", "PM"),"  AM"," AM"),"  PM", " PM"), 9,100,"")</f>
        <v/>
      </c>
      <c r="I4075" s="195" t="e">
        <f>TIMEVALUE(RTATimings[[#This Row],[Dep Tm Txt]])</f>
        <v>#VALUE!</v>
      </c>
      <c r="N40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76" spans="1:14" x14ac:dyDescent="0.35">
      <c r="A4076" s="113"/>
      <c r="B4076" s="119"/>
      <c r="C4076" s="119"/>
      <c r="D4076" s="185" t="e">
        <f>IF(ISBLANK(RTATimings[[#This Row],[Vehicle No.]]), VLOOKUP(RTATimings[[#This Row],[Rotation Group]], Table9[#All], 4, FALSE), VLOOKUP(RTATimings[[#This Row],[Vehicle No.]], VehLicense,2,FALSE))</f>
        <v>#N/A</v>
      </c>
      <c r="E4076" s="126"/>
      <c r="F4076" s="185" t="e">
        <f>VLOOKUP(RTATimings[[#This Row],[Route Code]], TrueRouteCodes[], 2, FALSE)</f>
        <v>#N/A</v>
      </c>
      <c r="H4076" s="194" t="str">
        <f>REPLACE(SUBSTITUTE(SUBSTITUTE(SUBSTITUTE(SUBSTITUTE(SUBSTITUTE(TRIM(RTATimings[[#This Row],[Dep Txt]]), ": ",":"), "a.m", "AM",1), "p.m", "PM"),"  AM"," AM"),"  PM", " PM"), 9,100,"")</f>
        <v/>
      </c>
      <c r="I4076" s="195" t="e">
        <f>TIMEVALUE(RTATimings[[#This Row],[Dep Tm Txt]])</f>
        <v>#VALUE!</v>
      </c>
      <c r="N40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77" spans="1:14" x14ac:dyDescent="0.35">
      <c r="A4077" s="113"/>
      <c r="B4077" s="119"/>
      <c r="C4077" s="119"/>
      <c r="D4077" s="185" t="e">
        <f>IF(ISBLANK(RTATimings[[#This Row],[Vehicle No.]]), VLOOKUP(RTATimings[[#This Row],[Rotation Group]], Table9[#All], 4, FALSE), VLOOKUP(RTATimings[[#This Row],[Vehicle No.]], VehLicense,2,FALSE))</f>
        <v>#N/A</v>
      </c>
      <c r="E4077" s="126"/>
      <c r="F4077" s="185" t="e">
        <f>VLOOKUP(RTATimings[[#This Row],[Route Code]], TrueRouteCodes[], 2, FALSE)</f>
        <v>#N/A</v>
      </c>
      <c r="H4077" s="194" t="str">
        <f>REPLACE(SUBSTITUTE(SUBSTITUTE(SUBSTITUTE(SUBSTITUTE(SUBSTITUTE(TRIM(RTATimings[[#This Row],[Dep Txt]]), ": ",":"), "a.m", "AM",1), "p.m", "PM"),"  AM"," AM"),"  PM", " PM"), 9,100,"")</f>
        <v/>
      </c>
      <c r="I4077" s="195" t="e">
        <f>TIMEVALUE(RTATimings[[#This Row],[Dep Tm Txt]])</f>
        <v>#VALUE!</v>
      </c>
      <c r="N40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78" spans="1:14" x14ac:dyDescent="0.35">
      <c r="A4078" s="113"/>
      <c r="B4078" s="119"/>
      <c r="C4078" s="119"/>
      <c r="D4078" s="185" t="e">
        <f>IF(ISBLANK(RTATimings[[#This Row],[Vehicle No.]]), VLOOKUP(RTATimings[[#This Row],[Rotation Group]], Table9[#All], 4, FALSE), VLOOKUP(RTATimings[[#This Row],[Vehicle No.]], VehLicense,2,FALSE))</f>
        <v>#N/A</v>
      </c>
      <c r="E4078" s="126"/>
      <c r="F4078" s="185" t="e">
        <f>VLOOKUP(RTATimings[[#This Row],[Route Code]], TrueRouteCodes[], 2, FALSE)</f>
        <v>#N/A</v>
      </c>
      <c r="H4078" s="194" t="str">
        <f>REPLACE(SUBSTITUTE(SUBSTITUTE(SUBSTITUTE(SUBSTITUTE(SUBSTITUTE(TRIM(RTATimings[[#This Row],[Dep Txt]]), ": ",":"), "a.m", "AM",1), "p.m", "PM"),"  AM"," AM"),"  PM", " PM"), 9,100,"")</f>
        <v/>
      </c>
      <c r="I4078" s="195" t="e">
        <f>TIMEVALUE(RTATimings[[#This Row],[Dep Tm Txt]])</f>
        <v>#VALUE!</v>
      </c>
      <c r="N40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79" spans="1:14" x14ac:dyDescent="0.35">
      <c r="A4079" s="113"/>
      <c r="B4079" s="119"/>
      <c r="C4079" s="119"/>
      <c r="D4079" s="185" t="e">
        <f>IF(ISBLANK(RTATimings[[#This Row],[Vehicle No.]]), VLOOKUP(RTATimings[[#This Row],[Rotation Group]], Table9[#All], 4, FALSE), VLOOKUP(RTATimings[[#This Row],[Vehicle No.]], VehLicense,2,FALSE))</f>
        <v>#N/A</v>
      </c>
      <c r="E4079" s="126"/>
      <c r="F4079" s="185" t="e">
        <f>VLOOKUP(RTATimings[[#This Row],[Route Code]], TrueRouteCodes[], 2, FALSE)</f>
        <v>#N/A</v>
      </c>
      <c r="H4079" s="194" t="str">
        <f>REPLACE(SUBSTITUTE(SUBSTITUTE(SUBSTITUTE(SUBSTITUTE(SUBSTITUTE(TRIM(RTATimings[[#This Row],[Dep Txt]]), ": ",":"), "a.m", "AM",1), "p.m", "PM"),"  AM"," AM"),"  PM", " PM"), 9,100,"")</f>
        <v/>
      </c>
      <c r="I4079" s="195" t="e">
        <f>TIMEVALUE(RTATimings[[#This Row],[Dep Tm Txt]])</f>
        <v>#VALUE!</v>
      </c>
      <c r="N40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80" spans="1:14" x14ac:dyDescent="0.35">
      <c r="A4080" s="113"/>
      <c r="B4080" s="119"/>
      <c r="C4080" s="119"/>
      <c r="D4080" s="185" t="e">
        <f>IF(ISBLANK(RTATimings[[#This Row],[Vehicle No.]]), VLOOKUP(RTATimings[[#This Row],[Rotation Group]], Table9[#All], 4, FALSE), VLOOKUP(RTATimings[[#This Row],[Vehicle No.]], VehLicense,2,FALSE))</f>
        <v>#N/A</v>
      </c>
      <c r="E4080" s="126"/>
      <c r="F4080" s="185" t="e">
        <f>VLOOKUP(RTATimings[[#This Row],[Route Code]], TrueRouteCodes[], 2, FALSE)</f>
        <v>#N/A</v>
      </c>
      <c r="H4080" s="194" t="str">
        <f>REPLACE(SUBSTITUTE(SUBSTITUTE(SUBSTITUTE(SUBSTITUTE(SUBSTITUTE(TRIM(RTATimings[[#This Row],[Dep Txt]]), ": ",":"), "a.m", "AM",1), "p.m", "PM"),"  AM"," AM"),"  PM", " PM"), 9,100,"")</f>
        <v/>
      </c>
      <c r="I4080" s="195" t="e">
        <f>TIMEVALUE(RTATimings[[#This Row],[Dep Tm Txt]])</f>
        <v>#VALUE!</v>
      </c>
      <c r="N40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81" spans="1:14" x14ac:dyDescent="0.35">
      <c r="A4081" s="113"/>
      <c r="B4081" s="119"/>
      <c r="C4081" s="119"/>
      <c r="D4081" s="185" t="e">
        <f>IF(ISBLANK(RTATimings[[#This Row],[Vehicle No.]]), VLOOKUP(RTATimings[[#This Row],[Rotation Group]], Table9[#All], 4, FALSE), VLOOKUP(RTATimings[[#This Row],[Vehicle No.]], VehLicense,2,FALSE))</f>
        <v>#N/A</v>
      </c>
      <c r="E4081" s="126"/>
      <c r="F4081" s="185" t="e">
        <f>VLOOKUP(RTATimings[[#This Row],[Route Code]], TrueRouteCodes[], 2, FALSE)</f>
        <v>#N/A</v>
      </c>
      <c r="H4081" s="194" t="str">
        <f>REPLACE(SUBSTITUTE(SUBSTITUTE(SUBSTITUTE(SUBSTITUTE(SUBSTITUTE(TRIM(RTATimings[[#This Row],[Dep Txt]]), ": ",":"), "a.m", "AM",1), "p.m", "PM"),"  AM"," AM"),"  PM", " PM"), 9,100,"")</f>
        <v/>
      </c>
      <c r="I4081" s="195" t="e">
        <f>TIMEVALUE(RTATimings[[#This Row],[Dep Tm Txt]])</f>
        <v>#VALUE!</v>
      </c>
      <c r="N40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82" spans="1:14" x14ac:dyDescent="0.35">
      <c r="A4082" s="113"/>
      <c r="B4082" s="119"/>
      <c r="C4082" s="119"/>
      <c r="D4082" s="185" t="e">
        <f>IF(ISBLANK(RTATimings[[#This Row],[Vehicle No.]]), VLOOKUP(RTATimings[[#This Row],[Rotation Group]], Table9[#All], 4, FALSE), VLOOKUP(RTATimings[[#This Row],[Vehicle No.]], VehLicense,2,FALSE))</f>
        <v>#N/A</v>
      </c>
      <c r="E4082" s="126"/>
      <c r="F4082" s="185" t="e">
        <f>VLOOKUP(RTATimings[[#This Row],[Route Code]], TrueRouteCodes[], 2, FALSE)</f>
        <v>#N/A</v>
      </c>
      <c r="H4082" s="194" t="str">
        <f>REPLACE(SUBSTITUTE(SUBSTITUTE(SUBSTITUTE(SUBSTITUTE(SUBSTITUTE(TRIM(RTATimings[[#This Row],[Dep Txt]]), ": ",":"), "a.m", "AM",1), "p.m", "PM"),"  AM"," AM"),"  PM", " PM"), 9,100,"")</f>
        <v/>
      </c>
      <c r="I4082" s="195" t="e">
        <f>TIMEVALUE(RTATimings[[#This Row],[Dep Tm Txt]])</f>
        <v>#VALUE!</v>
      </c>
      <c r="N40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83" spans="1:14" x14ac:dyDescent="0.35">
      <c r="A4083" s="113"/>
      <c r="B4083" s="119"/>
      <c r="C4083" s="119"/>
      <c r="D4083" s="185" t="e">
        <f>IF(ISBLANK(RTATimings[[#This Row],[Vehicle No.]]), VLOOKUP(RTATimings[[#This Row],[Rotation Group]], Table9[#All], 4, FALSE), VLOOKUP(RTATimings[[#This Row],[Vehicle No.]], VehLicense,2,FALSE))</f>
        <v>#N/A</v>
      </c>
      <c r="E4083" s="126"/>
      <c r="F4083" s="185" t="e">
        <f>VLOOKUP(RTATimings[[#This Row],[Route Code]], TrueRouteCodes[], 2, FALSE)</f>
        <v>#N/A</v>
      </c>
      <c r="H4083" s="194" t="str">
        <f>REPLACE(SUBSTITUTE(SUBSTITUTE(SUBSTITUTE(SUBSTITUTE(SUBSTITUTE(TRIM(RTATimings[[#This Row],[Dep Txt]]), ": ",":"), "a.m", "AM",1), "p.m", "PM"),"  AM"," AM"),"  PM", " PM"), 9,100,"")</f>
        <v/>
      </c>
      <c r="I4083" s="195" t="e">
        <f>TIMEVALUE(RTATimings[[#This Row],[Dep Tm Txt]])</f>
        <v>#VALUE!</v>
      </c>
      <c r="N40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84" spans="1:14" x14ac:dyDescent="0.35">
      <c r="A4084" s="113"/>
      <c r="B4084" s="119"/>
      <c r="C4084" s="119"/>
      <c r="D4084" s="185" t="e">
        <f>IF(ISBLANK(RTATimings[[#This Row],[Vehicle No.]]), VLOOKUP(RTATimings[[#This Row],[Rotation Group]], Table9[#All], 4, FALSE), VLOOKUP(RTATimings[[#This Row],[Vehicle No.]], VehLicense,2,FALSE))</f>
        <v>#N/A</v>
      </c>
      <c r="E4084" s="126"/>
      <c r="F4084" s="185" t="e">
        <f>VLOOKUP(RTATimings[[#This Row],[Route Code]], TrueRouteCodes[], 2, FALSE)</f>
        <v>#N/A</v>
      </c>
      <c r="H4084" s="194" t="str">
        <f>REPLACE(SUBSTITUTE(SUBSTITUTE(SUBSTITUTE(SUBSTITUTE(SUBSTITUTE(TRIM(RTATimings[[#This Row],[Dep Txt]]), ": ",":"), "a.m", "AM",1), "p.m", "PM"),"  AM"," AM"),"  PM", " PM"), 9,100,"")</f>
        <v/>
      </c>
      <c r="I4084" s="195" t="e">
        <f>TIMEVALUE(RTATimings[[#This Row],[Dep Tm Txt]])</f>
        <v>#VALUE!</v>
      </c>
      <c r="N40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85" spans="1:14" x14ac:dyDescent="0.35">
      <c r="A4085" s="113"/>
      <c r="B4085" s="119"/>
      <c r="C4085" s="119"/>
      <c r="D4085" s="185" t="e">
        <f>IF(ISBLANK(RTATimings[[#This Row],[Vehicle No.]]), VLOOKUP(RTATimings[[#This Row],[Rotation Group]], Table9[#All], 4, FALSE), VLOOKUP(RTATimings[[#This Row],[Vehicle No.]], VehLicense,2,FALSE))</f>
        <v>#N/A</v>
      </c>
      <c r="E4085" s="126"/>
      <c r="F4085" s="185" t="e">
        <f>VLOOKUP(RTATimings[[#This Row],[Route Code]], TrueRouteCodes[], 2, FALSE)</f>
        <v>#N/A</v>
      </c>
      <c r="H4085" s="194" t="str">
        <f>REPLACE(SUBSTITUTE(SUBSTITUTE(SUBSTITUTE(SUBSTITUTE(SUBSTITUTE(TRIM(RTATimings[[#This Row],[Dep Txt]]), ": ",":"), "a.m", "AM",1), "p.m", "PM"),"  AM"," AM"),"  PM", " PM"), 9,100,"")</f>
        <v/>
      </c>
      <c r="I4085" s="195" t="e">
        <f>TIMEVALUE(RTATimings[[#This Row],[Dep Tm Txt]])</f>
        <v>#VALUE!</v>
      </c>
      <c r="N40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86" spans="1:14" x14ac:dyDescent="0.35">
      <c r="A4086" s="113"/>
      <c r="B4086" s="119"/>
      <c r="C4086" s="119"/>
      <c r="D4086" s="185" t="e">
        <f>IF(ISBLANK(RTATimings[[#This Row],[Vehicle No.]]), VLOOKUP(RTATimings[[#This Row],[Rotation Group]], Table9[#All], 4, FALSE), VLOOKUP(RTATimings[[#This Row],[Vehicle No.]], VehLicense,2,FALSE))</f>
        <v>#N/A</v>
      </c>
      <c r="E4086" s="126"/>
      <c r="F4086" s="185" t="e">
        <f>VLOOKUP(RTATimings[[#This Row],[Route Code]], TrueRouteCodes[], 2, FALSE)</f>
        <v>#N/A</v>
      </c>
      <c r="H4086" s="194" t="str">
        <f>REPLACE(SUBSTITUTE(SUBSTITUTE(SUBSTITUTE(SUBSTITUTE(SUBSTITUTE(TRIM(RTATimings[[#This Row],[Dep Txt]]), ": ",":"), "a.m", "AM",1), "p.m", "PM"),"  AM"," AM"),"  PM", " PM"), 9,100,"")</f>
        <v/>
      </c>
      <c r="I4086" s="195" t="e">
        <f>TIMEVALUE(RTATimings[[#This Row],[Dep Tm Txt]])</f>
        <v>#VALUE!</v>
      </c>
      <c r="N40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87" spans="1:14" x14ac:dyDescent="0.35">
      <c r="A4087" s="113"/>
      <c r="B4087" s="119"/>
      <c r="C4087" s="119"/>
      <c r="D4087" s="185" t="e">
        <f>IF(ISBLANK(RTATimings[[#This Row],[Vehicle No.]]), VLOOKUP(RTATimings[[#This Row],[Rotation Group]], Table9[#All], 4, FALSE), VLOOKUP(RTATimings[[#This Row],[Vehicle No.]], VehLicense,2,FALSE))</f>
        <v>#N/A</v>
      </c>
      <c r="E4087" s="126"/>
      <c r="F4087" s="185" t="e">
        <f>VLOOKUP(RTATimings[[#This Row],[Route Code]], TrueRouteCodes[], 2, FALSE)</f>
        <v>#N/A</v>
      </c>
      <c r="H4087" s="194" t="str">
        <f>REPLACE(SUBSTITUTE(SUBSTITUTE(SUBSTITUTE(SUBSTITUTE(SUBSTITUTE(TRIM(RTATimings[[#This Row],[Dep Txt]]), ": ",":"), "a.m", "AM",1), "p.m", "PM"),"  AM"," AM"),"  PM", " PM"), 9,100,"")</f>
        <v/>
      </c>
      <c r="I4087" s="195" t="e">
        <f>TIMEVALUE(RTATimings[[#This Row],[Dep Tm Txt]])</f>
        <v>#VALUE!</v>
      </c>
      <c r="N40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88" spans="1:14" x14ac:dyDescent="0.35">
      <c r="A4088" s="113"/>
      <c r="B4088" s="119"/>
      <c r="C4088" s="119"/>
      <c r="D4088" s="185" t="e">
        <f>IF(ISBLANK(RTATimings[[#This Row],[Vehicle No.]]), VLOOKUP(RTATimings[[#This Row],[Rotation Group]], Table9[#All], 4, FALSE), VLOOKUP(RTATimings[[#This Row],[Vehicle No.]], VehLicense,2,FALSE))</f>
        <v>#N/A</v>
      </c>
      <c r="E4088" s="126"/>
      <c r="F4088" s="185" t="e">
        <f>VLOOKUP(RTATimings[[#This Row],[Route Code]], TrueRouteCodes[], 2, FALSE)</f>
        <v>#N/A</v>
      </c>
      <c r="H4088" s="194" t="str">
        <f>REPLACE(SUBSTITUTE(SUBSTITUTE(SUBSTITUTE(SUBSTITUTE(SUBSTITUTE(TRIM(RTATimings[[#This Row],[Dep Txt]]), ": ",":"), "a.m", "AM",1), "p.m", "PM"),"  AM"," AM"),"  PM", " PM"), 9,100,"")</f>
        <v/>
      </c>
      <c r="I4088" s="195" t="e">
        <f>TIMEVALUE(RTATimings[[#This Row],[Dep Tm Txt]])</f>
        <v>#VALUE!</v>
      </c>
      <c r="N40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89" spans="1:14" x14ac:dyDescent="0.35">
      <c r="A4089" s="113"/>
      <c r="B4089" s="119"/>
      <c r="C4089" s="119"/>
      <c r="D4089" s="185" t="e">
        <f>IF(ISBLANK(RTATimings[[#This Row],[Vehicle No.]]), VLOOKUP(RTATimings[[#This Row],[Rotation Group]], Table9[#All], 4, FALSE), VLOOKUP(RTATimings[[#This Row],[Vehicle No.]], VehLicense,2,FALSE))</f>
        <v>#N/A</v>
      </c>
      <c r="E4089" s="126"/>
      <c r="F4089" s="185" t="e">
        <f>VLOOKUP(RTATimings[[#This Row],[Route Code]], TrueRouteCodes[], 2, FALSE)</f>
        <v>#N/A</v>
      </c>
      <c r="H4089" s="194" t="str">
        <f>REPLACE(SUBSTITUTE(SUBSTITUTE(SUBSTITUTE(SUBSTITUTE(SUBSTITUTE(TRIM(RTATimings[[#This Row],[Dep Txt]]), ": ",":"), "a.m", "AM",1), "p.m", "PM"),"  AM"," AM"),"  PM", " PM"), 9,100,"")</f>
        <v/>
      </c>
      <c r="I4089" s="195" t="e">
        <f>TIMEVALUE(RTATimings[[#This Row],[Dep Tm Txt]])</f>
        <v>#VALUE!</v>
      </c>
      <c r="N40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90" spans="1:14" x14ac:dyDescent="0.35">
      <c r="A4090" s="113"/>
      <c r="B4090" s="119"/>
      <c r="C4090" s="119"/>
      <c r="D4090" s="185" t="e">
        <f>IF(ISBLANK(RTATimings[[#This Row],[Vehicle No.]]), VLOOKUP(RTATimings[[#This Row],[Rotation Group]], Table9[#All], 4, FALSE), VLOOKUP(RTATimings[[#This Row],[Vehicle No.]], VehLicense,2,FALSE))</f>
        <v>#N/A</v>
      </c>
      <c r="E4090" s="126"/>
      <c r="F4090" s="185" t="e">
        <f>VLOOKUP(RTATimings[[#This Row],[Route Code]], TrueRouteCodes[], 2, FALSE)</f>
        <v>#N/A</v>
      </c>
      <c r="H4090" s="194" t="str">
        <f>REPLACE(SUBSTITUTE(SUBSTITUTE(SUBSTITUTE(SUBSTITUTE(SUBSTITUTE(TRIM(RTATimings[[#This Row],[Dep Txt]]), ": ",":"), "a.m", "AM",1), "p.m", "PM"),"  AM"," AM"),"  PM", " PM"), 9,100,"")</f>
        <v/>
      </c>
      <c r="I4090" s="195" t="e">
        <f>TIMEVALUE(RTATimings[[#This Row],[Dep Tm Txt]])</f>
        <v>#VALUE!</v>
      </c>
      <c r="N40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91" spans="1:14" x14ac:dyDescent="0.35">
      <c r="A4091" s="113"/>
      <c r="B4091" s="119"/>
      <c r="C4091" s="119"/>
      <c r="D4091" s="185" t="e">
        <f>IF(ISBLANK(RTATimings[[#This Row],[Vehicle No.]]), VLOOKUP(RTATimings[[#This Row],[Rotation Group]], Table9[#All], 4, FALSE), VLOOKUP(RTATimings[[#This Row],[Vehicle No.]], VehLicense,2,FALSE))</f>
        <v>#N/A</v>
      </c>
      <c r="E4091" s="126"/>
      <c r="F4091" s="185" t="e">
        <f>VLOOKUP(RTATimings[[#This Row],[Route Code]], TrueRouteCodes[], 2, FALSE)</f>
        <v>#N/A</v>
      </c>
      <c r="H4091" s="194" t="str">
        <f>REPLACE(SUBSTITUTE(SUBSTITUTE(SUBSTITUTE(SUBSTITUTE(SUBSTITUTE(TRIM(RTATimings[[#This Row],[Dep Txt]]), ": ",":"), "a.m", "AM",1), "p.m", "PM"),"  AM"," AM"),"  PM", " PM"), 9,100,"")</f>
        <v/>
      </c>
      <c r="I4091" s="195" t="e">
        <f>TIMEVALUE(RTATimings[[#This Row],[Dep Tm Txt]])</f>
        <v>#VALUE!</v>
      </c>
      <c r="N40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92" spans="1:14" x14ac:dyDescent="0.35">
      <c r="A4092" s="113"/>
      <c r="B4092" s="119"/>
      <c r="C4092" s="119"/>
      <c r="D4092" s="185" t="e">
        <f>IF(ISBLANK(RTATimings[[#This Row],[Vehicle No.]]), VLOOKUP(RTATimings[[#This Row],[Rotation Group]], Table9[#All], 4, FALSE), VLOOKUP(RTATimings[[#This Row],[Vehicle No.]], VehLicense,2,FALSE))</f>
        <v>#N/A</v>
      </c>
      <c r="E4092" s="126"/>
      <c r="F4092" s="185" t="e">
        <f>VLOOKUP(RTATimings[[#This Row],[Route Code]], TrueRouteCodes[], 2, FALSE)</f>
        <v>#N/A</v>
      </c>
      <c r="H4092" s="194" t="str">
        <f>REPLACE(SUBSTITUTE(SUBSTITUTE(SUBSTITUTE(SUBSTITUTE(SUBSTITUTE(TRIM(RTATimings[[#This Row],[Dep Txt]]), ": ",":"), "a.m", "AM",1), "p.m", "PM"),"  AM"," AM"),"  PM", " PM"), 9,100,"")</f>
        <v/>
      </c>
      <c r="I4092" s="195" t="e">
        <f>TIMEVALUE(RTATimings[[#This Row],[Dep Tm Txt]])</f>
        <v>#VALUE!</v>
      </c>
      <c r="N40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93" spans="1:14" x14ac:dyDescent="0.35">
      <c r="A4093" s="113"/>
      <c r="B4093" s="119"/>
      <c r="C4093" s="119"/>
      <c r="D4093" s="185" t="e">
        <f>IF(ISBLANK(RTATimings[[#This Row],[Vehicle No.]]), VLOOKUP(RTATimings[[#This Row],[Rotation Group]], Table9[#All], 4, FALSE), VLOOKUP(RTATimings[[#This Row],[Vehicle No.]], VehLicense,2,FALSE))</f>
        <v>#N/A</v>
      </c>
      <c r="E4093" s="126"/>
      <c r="F4093" s="185" t="e">
        <f>VLOOKUP(RTATimings[[#This Row],[Route Code]], TrueRouteCodes[], 2, FALSE)</f>
        <v>#N/A</v>
      </c>
      <c r="H4093" s="194" t="str">
        <f>REPLACE(SUBSTITUTE(SUBSTITUTE(SUBSTITUTE(SUBSTITUTE(SUBSTITUTE(TRIM(RTATimings[[#This Row],[Dep Txt]]), ": ",":"), "a.m", "AM",1), "p.m", "PM"),"  AM"," AM"),"  PM", " PM"), 9,100,"")</f>
        <v/>
      </c>
      <c r="I4093" s="195" t="e">
        <f>TIMEVALUE(RTATimings[[#This Row],[Dep Tm Txt]])</f>
        <v>#VALUE!</v>
      </c>
      <c r="N40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94" spans="1:14" x14ac:dyDescent="0.35">
      <c r="A4094" s="113"/>
      <c r="B4094" s="119"/>
      <c r="C4094" s="119"/>
      <c r="D4094" s="185" t="e">
        <f>IF(ISBLANK(RTATimings[[#This Row],[Vehicle No.]]), VLOOKUP(RTATimings[[#This Row],[Rotation Group]], Table9[#All], 4, FALSE), VLOOKUP(RTATimings[[#This Row],[Vehicle No.]], VehLicense,2,FALSE))</f>
        <v>#N/A</v>
      </c>
      <c r="E4094" s="126"/>
      <c r="F4094" s="185" t="e">
        <f>VLOOKUP(RTATimings[[#This Row],[Route Code]], TrueRouteCodes[], 2, FALSE)</f>
        <v>#N/A</v>
      </c>
      <c r="H4094" s="194" t="str">
        <f>REPLACE(SUBSTITUTE(SUBSTITUTE(SUBSTITUTE(SUBSTITUTE(SUBSTITUTE(TRIM(RTATimings[[#This Row],[Dep Txt]]), ": ",":"), "a.m", "AM",1), "p.m", "PM"),"  AM"," AM"),"  PM", " PM"), 9,100,"")</f>
        <v/>
      </c>
      <c r="I4094" s="195" t="e">
        <f>TIMEVALUE(RTATimings[[#This Row],[Dep Tm Txt]])</f>
        <v>#VALUE!</v>
      </c>
      <c r="N40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95" spans="1:14" x14ac:dyDescent="0.35">
      <c r="A4095" s="113"/>
      <c r="B4095" s="119"/>
      <c r="C4095" s="119"/>
      <c r="D4095" s="185" t="e">
        <f>IF(ISBLANK(RTATimings[[#This Row],[Vehicle No.]]), VLOOKUP(RTATimings[[#This Row],[Rotation Group]], Table9[#All], 4, FALSE), VLOOKUP(RTATimings[[#This Row],[Vehicle No.]], VehLicense,2,FALSE))</f>
        <v>#N/A</v>
      </c>
      <c r="E4095" s="126"/>
      <c r="F4095" s="185" t="e">
        <f>VLOOKUP(RTATimings[[#This Row],[Route Code]], TrueRouteCodes[], 2, FALSE)</f>
        <v>#N/A</v>
      </c>
      <c r="H4095" s="194" t="str">
        <f>REPLACE(SUBSTITUTE(SUBSTITUTE(SUBSTITUTE(SUBSTITUTE(SUBSTITUTE(TRIM(RTATimings[[#This Row],[Dep Txt]]), ": ",":"), "a.m", "AM",1), "p.m", "PM"),"  AM"," AM"),"  PM", " PM"), 9,100,"")</f>
        <v/>
      </c>
      <c r="I4095" s="195" t="e">
        <f>TIMEVALUE(RTATimings[[#This Row],[Dep Tm Txt]])</f>
        <v>#VALUE!</v>
      </c>
      <c r="N40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96" spans="1:14" x14ac:dyDescent="0.35">
      <c r="A4096" s="113"/>
      <c r="B4096" s="119"/>
      <c r="C4096" s="119"/>
      <c r="D4096" s="185" t="e">
        <f>IF(ISBLANK(RTATimings[[#This Row],[Vehicle No.]]), VLOOKUP(RTATimings[[#This Row],[Rotation Group]], Table9[#All], 4, FALSE), VLOOKUP(RTATimings[[#This Row],[Vehicle No.]], VehLicense,2,FALSE))</f>
        <v>#N/A</v>
      </c>
      <c r="E4096" s="126"/>
      <c r="F4096" s="185" t="e">
        <f>VLOOKUP(RTATimings[[#This Row],[Route Code]], TrueRouteCodes[], 2, FALSE)</f>
        <v>#N/A</v>
      </c>
      <c r="H4096" s="194" t="str">
        <f>REPLACE(SUBSTITUTE(SUBSTITUTE(SUBSTITUTE(SUBSTITUTE(SUBSTITUTE(TRIM(RTATimings[[#This Row],[Dep Txt]]), ": ",":"), "a.m", "AM",1), "p.m", "PM"),"  AM"," AM"),"  PM", " PM"), 9,100,"")</f>
        <v/>
      </c>
      <c r="I4096" s="195" t="e">
        <f>TIMEVALUE(RTATimings[[#This Row],[Dep Tm Txt]])</f>
        <v>#VALUE!</v>
      </c>
      <c r="N40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97" spans="1:14" x14ac:dyDescent="0.35">
      <c r="A4097" s="113"/>
      <c r="B4097" s="119"/>
      <c r="C4097" s="119"/>
      <c r="D4097" s="185" t="e">
        <f>IF(ISBLANK(RTATimings[[#This Row],[Vehicle No.]]), VLOOKUP(RTATimings[[#This Row],[Rotation Group]], Table9[#All], 4, FALSE), VLOOKUP(RTATimings[[#This Row],[Vehicle No.]], VehLicense,2,FALSE))</f>
        <v>#N/A</v>
      </c>
      <c r="E4097" s="126"/>
      <c r="F4097" s="185" t="e">
        <f>VLOOKUP(RTATimings[[#This Row],[Route Code]], TrueRouteCodes[], 2, FALSE)</f>
        <v>#N/A</v>
      </c>
      <c r="H4097" s="194" t="str">
        <f>REPLACE(SUBSTITUTE(SUBSTITUTE(SUBSTITUTE(SUBSTITUTE(SUBSTITUTE(TRIM(RTATimings[[#This Row],[Dep Txt]]), ": ",":"), "a.m", "AM",1), "p.m", "PM"),"  AM"," AM"),"  PM", " PM"), 9,100,"")</f>
        <v/>
      </c>
      <c r="I4097" s="195" t="e">
        <f>TIMEVALUE(RTATimings[[#This Row],[Dep Tm Txt]])</f>
        <v>#VALUE!</v>
      </c>
      <c r="N40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98" spans="1:14" x14ac:dyDescent="0.35">
      <c r="A4098" s="113"/>
      <c r="B4098" s="119"/>
      <c r="C4098" s="119"/>
      <c r="D4098" s="185" t="e">
        <f>IF(ISBLANK(RTATimings[[#This Row],[Vehicle No.]]), VLOOKUP(RTATimings[[#This Row],[Rotation Group]], Table9[#All], 4, FALSE), VLOOKUP(RTATimings[[#This Row],[Vehicle No.]], VehLicense,2,FALSE))</f>
        <v>#N/A</v>
      </c>
      <c r="E4098" s="126"/>
      <c r="F4098" s="185" t="e">
        <f>VLOOKUP(RTATimings[[#This Row],[Route Code]], TrueRouteCodes[], 2, FALSE)</f>
        <v>#N/A</v>
      </c>
      <c r="H4098" s="194" t="str">
        <f>REPLACE(SUBSTITUTE(SUBSTITUTE(SUBSTITUTE(SUBSTITUTE(SUBSTITUTE(TRIM(RTATimings[[#This Row],[Dep Txt]]), ": ",":"), "a.m", "AM",1), "p.m", "PM"),"  AM"," AM"),"  PM", " PM"), 9,100,"")</f>
        <v/>
      </c>
      <c r="I4098" s="195" t="e">
        <f>TIMEVALUE(RTATimings[[#This Row],[Dep Tm Txt]])</f>
        <v>#VALUE!</v>
      </c>
      <c r="N40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099" spans="1:14" x14ac:dyDescent="0.35">
      <c r="A4099" s="113"/>
      <c r="B4099" s="119"/>
      <c r="C4099" s="119"/>
      <c r="D4099" s="185" t="e">
        <f>IF(ISBLANK(RTATimings[[#This Row],[Vehicle No.]]), VLOOKUP(RTATimings[[#This Row],[Rotation Group]], Table9[#All], 4, FALSE), VLOOKUP(RTATimings[[#This Row],[Vehicle No.]], VehLicense,2,FALSE))</f>
        <v>#N/A</v>
      </c>
      <c r="E4099" s="126"/>
      <c r="F4099" s="185" t="e">
        <f>VLOOKUP(RTATimings[[#This Row],[Route Code]], TrueRouteCodes[], 2, FALSE)</f>
        <v>#N/A</v>
      </c>
      <c r="H4099" s="194" t="str">
        <f>REPLACE(SUBSTITUTE(SUBSTITUTE(SUBSTITUTE(SUBSTITUTE(SUBSTITUTE(TRIM(RTATimings[[#This Row],[Dep Txt]]), ": ",":"), "a.m", "AM",1), "p.m", "PM"),"  AM"," AM"),"  PM", " PM"), 9,100,"")</f>
        <v/>
      </c>
      <c r="I4099" s="195" t="e">
        <f>TIMEVALUE(RTATimings[[#This Row],[Dep Tm Txt]])</f>
        <v>#VALUE!</v>
      </c>
      <c r="N40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00" spans="1:14" x14ac:dyDescent="0.35">
      <c r="A4100" s="113"/>
      <c r="B4100" s="119"/>
      <c r="C4100" s="119"/>
      <c r="D4100" s="185" t="e">
        <f>IF(ISBLANK(RTATimings[[#This Row],[Vehicle No.]]), VLOOKUP(RTATimings[[#This Row],[Rotation Group]], Table9[#All], 4, FALSE), VLOOKUP(RTATimings[[#This Row],[Vehicle No.]], VehLicense,2,FALSE))</f>
        <v>#N/A</v>
      </c>
      <c r="E4100" s="126"/>
      <c r="F4100" s="185" t="e">
        <f>VLOOKUP(RTATimings[[#This Row],[Route Code]], TrueRouteCodes[], 2, FALSE)</f>
        <v>#N/A</v>
      </c>
      <c r="H4100" s="194" t="str">
        <f>REPLACE(SUBSTITUTE(SUBSTITUTE(SUBSTITUTE(SUBSTITUTE(SUBSTITUTE(TRIM(RTATimings[[#This Row],[Dep Txt]]), ": ",":"), "a.m", "AM",1), "p.m", "PM"),"  AM"," AM"),"  PM", " PM"), 9,100,"")</f>
        <v/>
      </c>
      <c r="I4100" s="195" t="e">
        <f>TIMEVALUE(RTATimings[[#This Row],[Dep Tm Txt]])</f>
        <v>#VALUE!</v>
      </c>
      <c r="N41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01" spans="1:14" x14ac:dyDescent="0.35">
      <c r="A4101" s="113"/>
      <c r="B4101" s="119"/>
      <c r="C4101" s="119"/>
      <c r="D4101" s="185" t="e">
        <f>IF(ISBLANK(RTATimings[[#This Row],[Vehicle No.]]), VLOOKUP(RTATimings[[#This Row],[Rotation Group]], Table9[#All], 4, FALSE), VLOOKUP(RTATimings[[#This Row],[Vehicle No.]], VehLicense,2,FALSE))</f>
        <v>#N/A</v>
      </c>
      <c r="E4101" s="126"/>
      <c r="F4101" s="185" t="e">
        <f>VLOOKUP(RTATimings[[#This Row],[Route Code]], TrueRouteCodes[], 2, FALSE)</f>
        <v>#N/A</v>
      </c>
      <c r="H4101" s="194" t="str">
        <f>REPLACE(SUBSTITUTE(SUBSTITUTE(SUBSTITUTE(SUBSTITUTE(SUBSTITUTE(TRIM(RTATimings[[#This Row],[Dep Txt]]), ": ",":"), "a.m", "AM",1), "p.m", "PM"),"  AM"," AM"),"  PM", " PM"), 9,100,"")</f>
        <v/>
      </c>
      <c r="I4101" s="195" t="e">
        <f>TIMEVALUE(RTATimings[[#This Row],[Dep Tm Txt]])</f>
        <v>#VALUE!</v>
      </c>
      <c r="N41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02" spans="1:14" x14ac:dyDescent="0.35">
      <c r="A4102" s="113"/>
      <c r="B4102" s="119"/>
      <c r="C4102" s="119"/>
      <c r="D4102" s="185" t="e">
        <f>IF(ISBLANK(RTATimings[[#This Row],[Vehicle No.]]), VLOOKUP(RTATimings[[#This Row],[Rotation Group]], Table9[#All], 4, FALSE), VLOOKUP(RTATimings[[#This Row],[Vehicle No.]], VehLicense,2,FALSE))</f>
        <v>#N/A</v>
      </c>
      <c r="E4102" s="126"/>
      <c r="F4102" s="185" t="e">
        <f>VLOOKUP(RTATimings[[#This Row],[Route Code]], TrueRouteCodes[], 2, FALSE)</f>
        <v>#N/A</v>
      </c>
      <c r="H4102" s="194" t="str">
        <f>REPLACE(SUBSTITUTE(SUBSTITUTE(SUBSTITUTE(SUBSTITUTE(SUBSTITUTE(TRIM(RTATimings[[#This Row],[Dep Txt]]), ": ",":"), "a.m", "AM",1), "p.m", "PM"),"  AM"," AM"),"  PM", " PM"), 9,100,"")</f>
        <v/>
      </c>
      <c r="I4102" s="195" t="e">
        <f>TIMEVALUE(RTATimings[[#This Row],[Dep Tm Txt]])</f>
        <v>#VALUE!</v>
      </c>
      <c r="N41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03" spans="1:14" x14ac:dyDescent="0.35">
      <c r="A4103" s="113"/>
      <c r="B4103" s="119"/>
      <c r="C4103" s="119"/>
      <c r="D4103" s="185" t="e">
        <f>IF(ISBLANK(RTATimings[[#This Row],[Vehicle No.]]), VLOOKUP(RTATimings[[#This Row],[Rotation Group]], Table9[#All], 4, FALSE), VLOOKUP(RTATimings[[#This Row],[Vehicle No.]], VehLicense,2,FALSE))</f>
        <v>#N/A</v>
      </c>
      <c r="E4103" s="126"/>
      <c r="F4103" s="185" t="e">
        <f>VLOOKUP(RTATimings[[#This Row],[Route Code]], TrueRouteCodes[], 2, FALSE)</f>
        <v>#N/A</v>
      </c>
      <c r="H4103" s="194" t="str">
        <f>REPLACE(SUBSTITUTE(SUBSTITUTE(SUBSTITUTE(SUBSTITUTE(SUBSTITUTE(TRIM(RTATimings[[#This Row],[Dep Txt]]), ": ",":"), "a.m", "AM",1), "p.m", "PM"),"  AM"," AM"),"  PM", " PM"), 9,100,"")</f>
        <v/>
      </c>
      <c r="I4103" s="195" t="e">
        <f>TIMEVALUE(RTATimings[[#This Row],[Dep Tm Txt]])</f>
        <v>#VALUE!</v>
      </c>
      <c r="N41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04" spans="1:14" x14ac:dyDescent="0.35">
      <c r="A4104" s="113"/>
      <c r="B4104" s="119"/>
      <c r="C4104" s="119"/>
      <c r="D4104" s="185" t="e">
        <f>IF(ISBLANK(RTATimings[[#This Row],[Vehicle No.]]), VLOOKUP(RTATimings[[#This Row],[Rotation Group]], Table9[#All], 4, FALSE), VLOOKUP(RTATimings[[#This Row],[Vehicle No.]], VehLicense,2,FALSE))</f>
        <v>#N/A</v>
      </c>
      <c r="E4104" s="126"/>
      <c r="F4104" s="185" t="e">
        <f>VLOOKUP(RTATimings[[#This Row],[Route Code]], TrueRouteCodes[], 2, FALSE)</f>
        <v>#N/A</v>
      </c>
      <c r="H4104" s="194" t="str">
        <f>REPLACE(SUBSTITUTE(SUBSTITUTE(SUBSTITUTE(SUBSTITUTE(SUBSTITUTE(TRIM(RTATimings[[#This Row],[Dep Txt]]), ": ",":"), "a.m", "AM",1), "p.m", "PM"),"  AM"," AM"),"  PM", " PM"), 9,100,"")</f>
        <v/>
      </c>
      <c r="I4104" s="195" t="e">
        <f>TIMEVALUE(RTATimings[[#This Row],[Dep Tm Txt]])</f>
        <v>#VALUE!</v>
      </c>
      <c r="N41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05" spans="1:14" x14ac:dyDescent="0.35">
      <c r="A4105" s="113"/>
      <c r="B4105" s="119"/>
      <c r="C4105" s="119"/>
      <c r="D4105" s="185" t="e">
        <f>IF(ISBLANK(RTATimings[[#This Row],[Vehicle No.]]), VLOOKUP(RTATimings[[#This Row],[Rotation Group]], Table9[#All], 4, FALSE), VLOOKUP(RTATimings[[#This Row],[Vehicle No.]], VehLicense,2,FALSE))</f>
        <v>#N/A</v>
      </c>
      <c r="E4105" s="126"/>
      <c r="F4105" s="185" t="e">
        <f>VLOOKUP(RTATimings[[#This Row],[Route Code]], TrueRouteCodes[], 2, FALSE)</f>
        <v>#N/A</v>
      </c>
      <c r="H4105" s="194" t="str">
        <f>REPLACE(SUBSTITUTE(SUBSTITUTE(SUBSTITUTE(SUBSTITUTE(SUBSTITUTE(TRIM(RTATimings[[#This Row],[Dep Txt]]), ": ",":"), "a.m", "AM",1), "p.m", "PM"),"  AM"," AM"),"  PM", " PM"), 9,100,"")</f>
        <v/>
      </c>
      <c r="I4105" s="195" t="e">
        <f>TIMEVALUE(RTATimings[[#This Row],[Dep Tm Txt]])</f>
        <v>#VALUE!</v>
      </c>
      <c r="N41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06" spans="1:14" x14ac:dyDescent="0.35">
      <c r="A4106" s="113"/>
      <c r="B4106" s="119"/>
      <c r="C4106" s="119"/>
      <c r="D4106" s="185" t="e">
        <f>IF(ISBLANK(RTATimings[[#This Row],[Vehicle No.]]), VLOOKUP(RTATimings[[#This Row],[Rotation Group]], Table9[#All], 4, FALSE), VLOOKUP(RTATimings[[#This Row],[Vehicle No.]], VehLicense,2,FALSE))</f>
        <v>#N/A</v>
      </c>
      <c r="E4106" s="126"/>
      <c r="F4106" s="185" t="e">
        <f>VLOOKUP(RTATimings[[#This Row],[Route Code]], TrueRouteCodes[], 2, FALSE)</f>
        <v>#N/A</v>
      </c>
      <c r="H4106" s="194" t="str">
        <f>REPLACE(SUBSTITUTE(SUBSTITUTE(SUBSTITUTE(SUBSTITUTE(SUBSTITUTE(TRIM(RTATimings[[#This Row],[Dep Txt]]), ": ",":"), "a.m", "AM",1), "p.m", "PM"),"  AM"," AM"),"  PM", " PM"), 9,100,"")</f>
        <v/>
      </c>
      <c r="I4106" s="195" t="e">
        <f>TIMEVALUE(RTATimings[[#This Row],[Dep Tm Txt]])</f>
        <v>#VALUE!</v>
      </c>
      <c r="N41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07" spans="1:14" x14ac:dyDescent="0.35">
      <c r="A4107" s="113"/>
      <c r="B4107" s="119"/>
      <c r="C4107" s="119"/>
      <c r="D4107" s="185" t="e">
        <f>IF(ISBLANK(RTATimings[[#This Row],[Vehicle No.]]), VLOOKUP(RTATimings[[#This Row],[Rotation Group]], Table9[#All], 4, FALSE), VLOOKUP(RTATimings[[#This Row],[Vehicle No.]], VehLicense,2,FALSE))</f>
        <v>#N/A</v>
      </c>
      <c r="E4107" s="126"/>
      <c r="F4107" s="185" t="e">
        <f>VLOOKUP(RTATimings[[#This Row],[Route Code]], TrueRouteCodes[], 2, FALSE)</f>
        <v>#N/A</v>
      </c>
      <c r="H4107" s="194" t="str">
        <f>REPLACE(SUBSTITUTE(SUBSTITUTE(SUBSTITUTE(SUBSTITUTE(SUBSTITUTE(TRIM(RTATimings[[#This Row],[Dep Txt]]), ": ",":"), "a.m", "AM",1), "p.m", "PM"),"  AM"," AM"),"  PM", " PM"), 9,100,"")</f>
        <v/>
      </c>
      <c r="I4107" s="195" t="e">
        <f>TIMEVALUE(RTATimings[[#This Row],[Dep Tm Txt]])</f>
        <v>#VALUE!</v>
      </c>
      <c r="N41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08" spans="1:14" x14ac:dyDescent="0.35">
      <c r="A4108" s="113"/>
      <c r="B4108" s="119"/>
      <c r="C4108" s="119"/>
      <c r="D4108" s="185" t="e">
        <f>IF(ISBLANK(RTATimings[[#This Row],[Vehicle No.]]), VLOOKUP(RTATimings[[#This Row],[Rotation Group]], Table9[#All], 4, FALSE), VLOOKUP(RTATimings[[#This Row],[Vehicle No.]], VehLicense,2,FALSE))</f>
        <v>#N/A</v>
      </c>
      <c r="E4108" s="126"/>
      <c r="F4108" s="185" t="e">
        <f>VLOOKUP(RTATimings[[#This Row],[Route Code]], TrueRouteCodes[], 2, FALSE)</f>
        <v>#N/A</v>
      </c>
      <c r="H4108" s="194" t="str">
        <f>REPLACE(SUBSTITUTE(SUBSTITUTE(SUBSTITUTE(SUBSTITUTE(SUBSTITUTE(TRIM(RTATimings[[#This Row],[Dep Txt]]), ": ",":"), "a.m", "AM",1), "p.m", "PM"),"  AM"," AM"),"  PM", " PM"), 9,100,"")</f>
        <v/>
      </c>
      <c r="I4108" s="195" t="e">
        <f>TIMEVALUE(RTATimings[[#This Row],[Dep Tm Txt]])</f>
        <v>#VALUE!</v>
      </c>
      <c r="N41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09" spans="1:14" x14ac:dyDescent="0.35">
      <c r="A4109" s="113"/>
      <c r="B4109" s="119"/>
      <c r="C4109" s="119"/>
      <c r="D4109" s="185" t="e">
        <f>IF(ISBLANK(RTATimings[[#This Row],[Vehicle No.]]), VLOOKUP(RTATimings[[#This Row],[Rotation Group]], Table9[#All], 4, FALSE), VLOOKUP(RTATimings[[#This Row],[Vehicle No.]], VehLicense,2,FALSE))</f>
        <v>#N/A</v>
      </c>
      <c r="E4109" s="126"/>
      <c r="F4109" s="185" t="e">
        <f>VLOOKUP(RTATimings[[#This Row],[Route Code]], TrueRouteCodes[], 2, FALSE)</f>
        <v>#N/A</v>
      </c>
      <c r="H4109" s="194" t="str">
        <f>REPLACE(SUBSTITUTE(SUBSTITUTE(SUBSTITUTE(SUBSTITUTE(SUBSTITUTE(TRIM(RTATimings[[#This Row],[Dep Txt]]), ": ",":"), "a.m", "AM",1), "p.m", "PM"),"  AM"," AM"),"  PM", " PM"), 9,100,"")</f>
        <v/>
      </c>
      <c r="I4109" s="195" t="e">
        <f>TIMEVALUE(RTATimings[[#This Row],[Dep Tm Txt]])</f>
        <v>#VALUE!</v>
      </c>
      <c r="N41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10" spans="1:14" x14ac:dyDescent="0.35">
      <c r="A4110" s="113"/>
      <c r="B4110" s="119"/>
      <c r="C4110" s="119"/>
      <c r="D4110" s="185" t="e">
        <f>IF(ISBLANK(RTATimings[[#This Row],[Vehicle No.]]), VLOOKUP(RTATimings[[#This Row],[Rotation Group]], Table9[#All], 4, FALSE), VLOOKUP(RTATimings[[#This Row],[Vehicle No.]], VehLicense,2,FALSE))</f>
        <v>#N/A</v>
      </c>
      <c r="E4110" s="126"/>
      <c r="F4110" s="185" t="e">
        <f>VLOOKUP(RTATimings[[#This Row],[Route Code]], TrueRouteCodes[], 2, FALSE)</f>
        <v>#N/A</v>
      </c>
      <c r="H4110" s="194" t="str">
        <f>REPLACE(SUBSTITUTE(SUBSTITUTE(SUBSTITUTE(SUBSTITUTE(SUBSTITUTE(TRIM(RTATimings[[#This Row],[Dep Txt]]), ": ",":"), "a.m", "AM",1), "p.m", "PM"),"  AM"," AM"),"  PM", " PM"), 9,100,"")</f>
        <v/>
      </c>
      <c r="I4110" s="195" t="e">
        <f>TIMEVALUE(RTATimings[[#This Row],[Dep Tm Txt]])</f>
        <v>#VALUE!</v>
      </c>
      <c r="N41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11" spans="1:14" x14ac:dyDescent="0.35">
      <c r="A4111" s="113"/>
      <c r="B4111" s="119"/>
      <c r="C4111" s="119"/>
      <c r="D4111" s="185" t="e">
        <f>IF(ISBLANK(RTATimings[[#This Row],[Vehicle No.]]), VLOOKUP(RTATimings[[#This Row],[Rotation Group]], Table9[#All], 4, FALSE), VLOOKUP(RTATimings[[#This Row],[Vehicle No.]], VehLicense,2,FALSE))</f>
        <v>#N/A</v>
      </c>
      <c r="E4111" s="126"/>
      <c r="F4111" s="185" t="e">
        <f>VLOOKUP(RTATimings[[#This Row],[Route Code]], TrueRouteCodes[], 2, FALSE)</f>
        <v>#N/A</v>
      </c>
      <c r="H4111" s="194" t="str">
        <f>REPLACE(SUBSTITUTE(SUBSTITUTE(SUBSTITUTE(SUBSTITUTE(SUBSTITUTE(TRIM(RTATimings[[#This Row],[Dep Txt]]), ": ",":"), "a.m", "AM",1), "p.m", "PM"),"  AM"," AM"),"  PM", " PM"), 9,100,"")</f>
        <v/>
      </c>
      <c r="I4111" s="195" t="e">
        <f>TIMEVALUE(RTATimings[[#This Row],[Dep Tm Txt]])</f>
        <v>#VALUE!</v>
      </c>
      <c r="N41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12" spans="1:14" x14ac:dyDescent="0.35">
      <c r="A4112" s="113"/>
      <c r="B4112" s="119"/>
      <c r="C4112" s="119"/>
      <c r="D4112" s="185" t="e">
        <f>IF(ISBLANK(RTATimings[[#This Row],[Vehicle No.]]), VLOOKUP(RTATimings[[#This Row],[Rotation Group]], Table9[#All], 4, FALSE), VLOOKUP(RTATimings[[#This Row],[Vehicle No.]], VehLicense,2,FALSE))</f>
        <v>#N/A</v>
      </c>
      <c r="E4112" s="126"/>
      <c r="F4112" s="185" t="e">
        <f>VLOOKUP(RTATimings[[#This Row],[Route Code]], TrueRouteCodes[], 2, FALSE)</f>
        <v>#N/A</v>
      </c>
      <c r="H4112" s="194" t="str">
        <f>REPLACE(SUBSTITUTE(SUBSTITUTE(SUBSTITUTE(SUBSTITUTE(SUBSTITUTE(TRIM(RTATimings[[#This Row],[Dep Txt]]), ": ",":"), "a.m", "AM",1), "p.m", "PM"),"  AM"," AM"),"  PM", " PM"), 9,100,"")</f>
        <v/>
      </c>
      <c r="I4112" s="195" t="e">
        <f>TIMEVALUE(RTATimings[[#This Row],[Dep Tm Txt]])</f>
        <v>#VALUE!</v>
      </c>
      <c r="N41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13" spans="1:14" x14ac:dyDescent="0.35">
      <c r="A4113" s="113"/>
      <c r="B4113" s="119"/>
      <c r="C4113" s="119"/>
      <c r="D4113" s="185" t="e">
        <f>IF(ISBLANK(RTATimings[[#This Row],[Vehicle No.]]), VLOOKUP(RTATimings[[#This Row],[Rotation Group]], Table9[#All], 4, FALSE), VLOOKUP(RTATimings[[#This Row],[Vehicle No.]], VehLicense,2,FALSE))</f>
        <v>#N/A</v>
      </c>
      <c r="E4113" s="126"/>
      <c r="F4113" s="185" t="e">
        <f>VLOOKUP(RTATimings[[#This Row],[Route Code]], TrueRouteCodes[], 2, FALSE)</f>
        <v>#N/A</v>
      </c>
      <c r="H4113" s="194" t="str">
        <f>REPLACE(SUBSTITUTE(SUBSTITUTE(SUBSTITUTE(SUBSTITUTE(SUBSTITUTE(TRIM(RTATimings[[#This Row],[Dep Txt]]), ": ",":"), "a.m", "AM",1), "p.m", "PM"),"  AM"," AM"),"  PM", " PM"), 9,100,"")</f>
        <v/>
      </c>
      <c r="I4113" s="195" t="e">
        <f>TIMEVALUE(RTATimings[[#This Row],[Dep Tm Txt]])</f>
        <v>#VALUE!</v>
      </c>
      <c r="N41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14" spans="1:14" x14ac:dyDescent="0.35">
      <c r="A4114" s="113"/>
      <c r="B4114" s="119"/>
      <c r="C4114" s="119"/>
      <c r="D4114" s="185" t="e">
        <f>IF(ISBLANK(RTATimings[[#This Row],[Vehicle No.]]), VLOOKUP(RTATimings[[#This Row],[Rotation Group]], Table9[#All], 4, FALSE), VLOOKUP(RTATimings[[#This Row],[Vehicle No.]], VehLicense,2,FALSE))</f>
        <v>#N/A</v>
      </c>
      <c r="E4114" s="126"/>
      <c r="F4114" s="185" t="e">
        <f>VLOOKUP(RTATimings[[#This Row],[Route Code]], TrueRouteCodes[], 2, FALSE)</f>
        <v>#N/A</v>
      </c>
      <c r="H4114" s="194" t="str">
        <f>REPLACE(SUBSTITUTE(SUBSTITUTE(SUBSTITUTE(SUBSTITUTE(SUBSTITUTE(TRIM(RTATimings[[#This Row],[Dep Txt]]), ": ",":"), "a.m", "AM",1), "p.m", "PM"),"  AM"," AM"),"  PM", " PM"), 9,100,"")</f>
        <v/>
      </c>
      <c r="I4114" s="195" t="e">
        <f>TIMEVALUE(RTATimings[[#This Row],[Dep Tm Txt]])</f>
        <v>#VALUE!</v>
      </c>
      <c r="N41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15" spans="1:14" x14ac:dyDescent="0.35">
      <c r="A4115" s="113"/>
      <c r="B4115" s="119"/>
      <c r="C4115" s="119"/>
      <c r="D4115" s="185" t="e">
        <f>IF(ISBLANK(RTATimings[[#This Row],[Vehicle No.]]), VLOOKUP(RTATimings[[#This Row],[Rotation Group]], Table9[#All], 4, FALSE), VLOOKUP(RTATimings[[#This Row],[Vehicle No.]], VehLicense,2,FALSE))</f>
        <v>#N/A</v>
      </c>
      <c r="E4115" s="126"/>
      <c r="F4115" s="185" t="e">
        <f>VLOOKUP(RTATimings[[#This Row],[Route Code]], TrueRouteCodes[], 2, FALSE)</f>
        <v>#N/A</v>
      </c>
      <c r="H4115" s="194" t="str">
        <f>REPLACE(SUBSTITUTE(SUBSTITUTE(SUBSTITUTE(SUBSTITUTE(SUBSTITUTE(TRIM(RTATimings[[#This Row],[Dep Txt]]), ": ",":"), "a.m", "AM",1), "p.m", "PM"),"  AM"," AM"),"  PM", " PM"), 9,100,"")</f>
        <v/>
      </c>
      <c r="I4115" s="195" t="e">
        <f>TIMEVALUE(RTATimings[[#This Row],[Dep Tm Txt]])</f>
        <v>#VALUE!</v>
      </c>
      <c r="N41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16" spans="1:14" x14ac:dyDescent="0.35">
      <c r="A4116" s="113"/>
      <c r="B4116" s="119"/>
      <c r="C4116" s="119"/>
      <c r="D4116" s="185" t="e">
        <f>IF(ISBLANK(RTATimings[[#This Row],[Vehicle No.]]), VLOOKUP(RTATimings[[#This Row],[Rotation Group]], Table9[#All], 4, FALSE), VLOOKUP(RTATimings[[#This Row],[Vehicle No.]], VehLicense,2,FALSE))</f>
        <v>#N/A</v>
      </c>
      <c r="E4116" s="126"/>
      <c r="F4116" s="185" t="e">
        <f>VLOOKUP(RTATimings[[#This Row],[Route Code]], TrueRouteCodes[], 2, FALSE)</f>
        <v>#N/A</v>
      </c>
      <c r="H4116" s="194" t="str">
        <f>REPLACE(SUBSTITUTE(SUBSTITUTE(SUBSTITUTE(SUBSTITUTE(SUBSTITUTE(TRIM(RTATimings[[#This Row],[Dep Txt]]), ": ",":"), "a.m", "AM",1), "p.m", "PM"),"  AM"," AM"),"  PM", " PM"), 9,100,"")</f>
        <v/>
      </c>
      <c r="I4116" s="195" t="e">
        <f>TIMEVALUE(RTATimings[[#This Row],[Dep Tm Txt]])</f>
        <v>#VALUE!</v>
      </c>
      <c r="N41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17" spans="1:14" x14ac:dyDescent="0.35">
      <c r="A4117" s="113"/>
      <c r="B4117" s="119"/>
      <c r="C4117" s="119"/>
      <c r="D4117" s="185" t="e">
        <f>IF(ISBLANK(RTATimings[[#This Row],[Vehicle No.]]), VLOOKUP(RTATimings[[#This Row],[Rotation Group]], Table9[#All], 4, FALSE), VLOOKUP(RTATimings[[#This Row],[Vehicle No.]], VehLicense,2,FALSE))</f>
        <v>#N/A</v>
      </c>
      <c r="E4117" s="126"/>
      <c r="F4117" s="185" t="e">
        <f>VLOOKUP(RTATimings[[#This Row],[Route Code]], TrueRouteCodes[], 2, FALSE)</f>
        <v>#N/A</v>
      </c>
      <c r="H4117" s="194" t="str">
        <f>REPLACE(SUBSTITUTE(SUBSTITUTE(SUBSTITUTE(SUBSTITUTE(SUBSTITUTE(TRIM(RTATimings[[#This Row],[Dep Txt]]), ": ",":"), "a.m", "AM",1), "p.m", "PM"),"  AM"," AM"),"  PM", " PM"), 9,100,"")</f>
        <v/>
      </c>
      <c r="I4117" s="195" t="e">
        <f>TIMEVALUE(RTATimings[[#This Row],[Dep Tm Txt]])</f>
        <v>#VALUE!</v>
      </c>
      <c r="N41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18" spans="1:14" x14ac:dyDescent="0.35">
      <c r="A4118" s="113"/>
      <c r="B4118" s="119"/>
      <c r="C4118" s="119"/>
      <c r="D4118" s="185" t="e">
        <f>IF(ISBLANK(RTATimings[[#This Row],[Vehicle No.]]), VLOOKUP(RTATimings[[#This Row],[Rotation Group]], Table9[#All], 4, FALSE), VLOOKUP(RTATimings[[#This Row],[Vehicle No.]], VehLicense,2,FALSE))</f>
        <v>#N/A</v>
      </c>
      <c r="E4118" s="126"/>
      <c r="F4118" s="185" t="e">
        <f>VLOOKUP(RTATimings[[#This Row],[Route Code]], TrueRouteCodes[], 2, FALSE)</f>
        <v>#N/A</v>
      </c>
      <c r="H4118" s="194" t="str">
        <f>REPLACE(SUBSTITUTE(SUBSTITUTE(SUBSTITUTE(SUBSTITUTE(SUBSTITUTE(TRIM(RTATimings[[#This Row],[Dep Txt]]), ": ",":"), "a.m", "AM",1), "p.m", "PM"),"  AM"," AM"),"  PM", " PM"), 9,100,"")</f>
        <v/>
      </c>
      <c r="I4118" s="195" t="e">
        <f>TIMEVALUE(RTATimings[[#This Row],[Dep Tm Txt]])</f>
        <v>#VALUE!</v>
      </c>
      <c r="N41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19" spans="1:14" x14ac:dyDescent="0.35">
      <c r="A4119" s="113"/>
      <c r="B4119" s="119"/>
      <c r="C4119" s="119"/>
      <c r="D4119" s="185" t="e">
        <f>IF(ISBLANK(RTATimings[[#This Row],[Vehicle No.]]), VLOOKUP(RTATimings[[#This Row],[Rotation Group]], Table9[#All], 4, FALSE), VLOOKUP(RTATimings[[#This Row],[Vehicle No.]], VehLicense,2,FALSE))</f>
        <v>#N/A</v>
      </c>
      <c r="E4119" s="126"/>
      <c r="F4119" s="185" t="e">
        <f>VLOOKUP(RTATimings[[#This Row],[Route Code]], TrueRouteCodes[], 2, FALSE)</f>
        <v>#N/A</v>
      </c>
      <c r="H4119" s="194" t="str">
        <f>REPLACE(SUBSTITUTE(SUBSTITUTE(SUBSTITUTE(SUBSTITUTE(SUBSTITUTE(TRIM(RTATimings[[#This Row],[Dep Txt]]), ": ",":"), "a.m", "AM",1), "p.m", "PM"),"  AM"," AM"),"  PM", " PM"), 9,100,"")</f>
        <v/>
      </c>
      <c r="I4119" s="195" t="e">
        <f>TIMEVALUE(RTATimings[[#This Row],[Dep Tm Txt]])</f>
        <v>#VALUE!</v>
      </c>
      <c r="N41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20" spans="1:14" x14ac:dyDescent="0.35">
      <c r="A4120" s="113"/>
      <c r="B4120" s="119"/>
      <c r="C4120" s="119"/>
      <c r="D4120" s="185" t="e">
        <f>IF(ISBLANK(RTATimings[[#This Row],[Vehicle No.]]), VLOOKUP(RTATimings[[#This Row],[Rotation Group]], Table9[#All], 4, FALSE), VLOOKUP(RTATimings[[#This Row],[Vehicle No.]], VehLicense,2,FALSE))</f>
        <v>#N/A</v>
      </c>
      <c r="E4120" s="126"/>
      <c r="F4120" s="185" t="e">
        <f>VLOOKUP(RTATimings[[#This Row],[Route Code]], TrueRouteCodes[], 2, FALSE)</f>
        <v>#N/A</v>
      </c>
      <c r="H4120" s="194" t="str">
        <f>REPLACE(SUBSTITUTE(SUBSTITUTE(SUBSTITUTE(SUBSTITUTE(SUBSTITUTE(TRIM(RTATimings[[#This Row],[Dep Txt]]), ": ",":"), "a.m", "AM",1), "p.m", "PM"),"  AM"," AM"),"  PM", " PM"), 9,100,"")</f>
        <v/>
      </c>
      <c r="I4120" s="195" t="e">
        <f>TIMEVALUE(RTATimings[[#This Row],[Dep Tm Txt]])</f>
        <v>#VALUE!</v>
      </c>
      <c r="N41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21" spans="1:14" x14ac:dyDescent="0.35">
      <c r="A4121" s="113"/>
      <c r="B4121" s="119"/>
      <c r="C4121" s="119"/>
      <c r="D4121" s="185" t="e">
        <f>IF(ISBLANK(RTATimings[[#This Row],[Vehicle No.]]), VLOOKUP(RTATimings[[#This Row],[Rotation Group]], Table9[#All], 4, FALSE), VLOOKUP(RTATimings[[#This Row],[Vehicle No.]], VehLicense,2,FALSE))</f>
        <v>#N/A</v>
      </c>
      <c r="E4121" s="126"/>
      <c r="F4121" s="185" t="e">
        <f>VLOOKUP(RTATimings[[#This Row],[Route Code]], TrueRouteCodes[], 2, FALSE)</f>
        <v>#N/A</v>
      </c>
      <c r="H4121" s="194" t="str">
        <f>REPLACE(SUBSTITUTE(SUBSTITUTE(SUBSTITUTE(SUBSTITUTE(SUBSTITUTE(TRIM(RTATimings[[#This Row],[Dep Txt]]), ": ",":"), "a.m", "AM",1), "p.m", "PM"),"  AM"," AM"),"  PM", " PM"), 9,100,"")</f>
        <v/>
      </c>
      <c r="I4121" s="195" t="e">
        <f>TIMEVALUE(RTATimings[[#This Row],[Dep Tm Txt]])</f>
        <v>#VALUE!</v>
      </c>
      <c r="N41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22" spans="1:14" x14ac:dyDescent="0.35">
      <c r="A4122" s="113"/>
      <c r="B4122" s="119"/>
      <c r="C4122" s="119"/>
      <c r="D4122" s="185" t="e">
        <f>IF(ISBLANK(RTATimings[[#This Row],[Vehicle No.]]), VLOOKUP(RTATimings[[#This Row],[Rotation Group]], Table9[#All], 4, FALSE), VLOOKUP(RTATimings[[#This Row],[Vehicle No.]], VehLicense,2,FALSE))</f>
        <v>#N/A</v>
      </c>
      <c r="E4122" s="126"/>
      <c r="F4122" s="185" t="e">
        <f>VLOOKUP(RTATimings[[#This Row],[Route Code]], TrueRouteCodes[], 2, FALSE)</f>
        <v>#N/A</v>
      </c>
      <c r="H4122" s="194" t="str">
        <f>REPLACE(SUBSTITUTE(SUBSTITUTE(SUBSTITUTE(SUBSTITUTE(SUBSTITUTE(TRIM(RTATimings[[#This Row],[Dep Txt]]), ": ",":"), "a.m", "AM",1), "p.m", "PM"),"  AM"," AM"),"  PM", " PM"), 9,100,"")</f>
        <v/>
      </c>
      <c r="I4122" s="195" t="e">
        <f>TIMEVALUE(RTATimings[[#This Row],[Dep Tm Txt]])</f>
        <v>#VALUE!</v>
      </c>
      <c r="N41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23" spans="1:14" x14ac:dyDescent="0.35">
      <c r="A4123" s="113"/>
      <c r="B4123" s="119"/>
      <c r="C4123" s="119"/>
      <c r="D4123" s="185" t="e">
        <f>IF(ISBLANK(RTATimings[[#This Row],[Vehicle No.]]), VLOOKUP(RTATimings[[#This Row],[Rotation Group]], Table9[#All], 4, FALSE), VLOOKUP(RTATimings[[#This Row],[Vehicle No.]], VehLicense,2,FALSE))</f>
        <v>#N/A</v>
      </c>
      <c r="E4123" s="126"/>
      <c r="F4123" s="185" t="e">
        <f>VLOOKUP(RTATimings[[#This Row],[Route Code]], TrueRouteCodes[], 2, FALSE)</f>
        <v>#N/A</v>
      </c>
      <c r="H4123" s="194" t="str">
        <f>REPLACE(SUBSTITUTE(SUBSTITUTE(SUBSTITUTE(SUBSTITUTE(SUBSTITUTE(TRIM(RTATimings[[#This Row],[Dep Txt]]), ": ",":"), "a.m", "AM",1), "p.m", "PM"),"  AM"," AM"),"  PM", " PM"), 9,100,"")</f>
        <v/>
      </c>
      <c r="I4123" s="195" t="e">
        <f>TIMEVALUE(RTATimings[[#This Row],[Dep Tm Txt]])</f>
        <v>#VALUE!</v>
      </c>
      <c r="N41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24" spans="1:14" x14ac:dyDescent="0.35">
      <c r="A4124" s="113"/>
      <c r="B4124" s="119"/>
      <c r="C4124" s="119"/>
      <c r="D4124" s="185" t="e">
        <f>IF(ISBLANK(RTATimings[[#This Row],[Vehicle No.]]), VLOOKUP(RTATimings[[#This Row],[Rotation Group]], Table9[#All], 4, FALSE), VLOOKUP(RTATimings[[#This Row],[Vehicle No.]], VehLicense,2,FALSE))</f>
        <v>#N/A</v>
      </c>
      <c r="E4124" s="126"/>
      <c r="F4124" s="185" t="e">
        <f>VLOOKUP(RTATimings[[#This Row],[Route Code]], TrueRouteCodes[], 2, FALSE)</f>
        <v>#N/A</v>
      </c>
      <c r="H4124" s="194" t="str">
        <f>REPLACE(SUBSTITUTE(SUBSTITUTE(SUBSTITUTE(SUBSTITUTE(SUBSTITUTE(TRIM(RTATimings[[#This Row],[Dep Txt]]), ": ",":"), "a.m", "AM",1), "p.m", "PM"),"  AM"," AM"),"  PM", " PM"), 9,100,"")</f>
        <v/>
      </c>
      <c r="I4124" s="195" t="e">
        <f>TIMEVALUE(RTATimings[[#This Row],[Dep Tm Txt]])</f>
        <v>#VALUE!</v>
      </c>
      <c r="N41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25" spans="1:14" x14ac:dyDescent="0.35">
      <c r="A4125" s="113"/>
      <c r="B4125" s="119"/>
      <c r="C4125" s="119"/>
      <c r="D4125" s="185" t="e">
        <f>IF(ISBLANK(RTATimings[[#This Row],[Vehicle No.]]), VLOOKUP(RTATimings[[#This Row],[Rotation Group]], Table9[#All], 4, FALSE), VLOOKUP(RTATimings[[#This Row],[Vehicle No.]], VehLicense,2,FALSE))</f>
        <v>#N/A</v>
      </c>
      <c r="E4125" s="126"/>
      <c r="F4125" s="185" t="e">
        <f>VLOOKUP(RTATimings[[#This Row],[Route Code]], TrueRouteCodes[], 2, FALSE)</f>
        <v>#N/A</v>
      </c>
      <c r="H4125" s="194" t="str">
        <f>REPLACE(SUBSTITUTE(SUBSTITUTE(SUBSTITUTE(SUBSTITUTE(SUBSTITUTE(TRIM(RTATimings[[#This Row],[Dep Txt]]), ": ",":"), "a.m", "AM",1), "p.m", "PM"),"  AM"," AM"),"  PM", " PM"), 9,100,"")</f>
        <v/>
      </c>
      <c r="I4125" s="195" t="e">
        <f>TIMEVALUE(RTATimings[[#This Row],[Dep Tm Txt]])</f>
        <v>#VALUE!</v>
      </c>
      <c r="N41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26" spans="1:14" x14ac:dyDescent="0.35">
      <c r="A4126" s="113"/>
      <c r="B4126" s="119"/>
      <c r="C4126" s="119"/>
      <c r="D4126" s="185" t="e">
        <f>IF(ISBLANK(RTATimings[[#This Row],[Vehicle No.]]), VLOOKUP(RTATimings[[#This Row],[Rotation Group]], Table9[#All], 4, FALSE), VLOOKUP(RTATimings[[#This Row],[Vehicle No.]], VehLicense,2,FALSE))</f>
        <v>#N/A</v>
      </c>
      <c r="E4126" s="126"/>
      <c r="F4126" s="185" t="e">
        <f>VLOOKUP(RTATimings[[#This Row],[Route Code]], TrueRouteCodes[], 2, FALSE)</f>
        <v>#N/A</v>
      </c>
      <c r="H4126" s="194" t="str">
        <f>REPLACE(SUBSTITUTE(SUBSTITUTE(SUBSTITUTE(SUBSTITUTE(SUBSTITUTE(TRIM(RTATimings[[#This Row],[Dep Txt]]), ": ",":"), "a.m", "AM",1), "p.m", "PM"),"  AM"," AM"),"  PM", " PM"), 9,100,"")</f>
        <v/>
      </c>
      <c r="I4126" s="195" t="e">
        <f>TIMEVALUE(RTATimings[[#This Row],[Dep Tm Txt]])</f>
        <v>#VALUE!</v>
      </c>
      <c r="N41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27" spans="1:14" x14ac:dyDescent="0.35">
      <c r="A4127" s="113"/>
      <c r="B4127" s="119"/>
      <c r="C4127" s="119"/>
      <c r="D4127" s="185" t="e">
        <f>IF(ISBLANK(RTATimings[[#This Row],[Vehicle No.]]), VLOOKUP(RTATimings[[#This Row],[Rotation Group]], Table9[#All], 4, FALSE), VLOOKUP(RTATimings[[#This Row],[Vehicle No.]], VehLicense,2,FALSE))</f>
        <v>#N/A</v>
      </c>
      <c r="E4127" s="126"/>
      <c r="F4127" s="185" t="e">
        <f>VLOOKUP(RTATimings[[#This Row],[Route Code]], TrueRouteCodes[], 2, FALSE)</f>
        <v>#N/A</v>
      </c>
      <c r="H4127" s="194" t="str">
        <f>REPLACE(SUBSTITUTE(SUBSTITUTE(SUBSTITUTE(SUBSTITUTE(SUBSTITUTE(TRIM(RTATimings[[#This Row],[Dep Txt]]), ": ",":"), "a.m", "AM",1), "p.m", "PM"),"  AM"," AM"),"  PM", " PM"), 9,100,"")</f>
        <v/>
      </c>
      <c r="I4127" s="195" t="e">
        <f>TIMEVALUE(RTATimings[[#This Row],[Dep Tm Txt]])</f>
        <v>#VALUE!</v>
      </c>
      <c r="N41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28" spans="1:14" x14ac:dyDescent="0.35">
      <c r="A4128" s="113"/>
      <c r="B4128" s="119"/>
      <c r="C4128" s="119"/>
      <c r="D4128" s="185" t="e">
        <f>IF(ISBLANK(RTATimings[[#This Row],[Vehicle No.]]), VLOOKUP(RTATimings[[#This Row],[Rotation Group]], Table9[#All], 4, FALSE), VLOOKUP(RTATimings[[#This Row],[Vehicle No.]], VehLicense,2,FALSE))</f>
        <v>#N/A</v>
      </c>
      <c r="E4128" s="126"/>
      <c r="F4128" s="185" t="e">
        <f>VLOOKUP(RTATimings[[#This Row],[Route Code]], TrueRouteCodes[], 2, FALSE)</f>
        <v>#N/A</v>
      </c>
      <c r="H4128" s="194" t="str">
        <f>REPLACE(SUBSTITUTE(SUBSTITUTE(SUBSTITUTE(SUBSTITUTE(SUBSTITUTE(TRIM(RTATimings[[#This Row],[Dep Txt]]), ": ",":"), "a.m", "AM",1), "p.m", "PM"),"  AM"," AM"),"  PM", " PM"), 9,100,"")</f>
        <v/>
      </c>
      <c r="I4128" s="195" t="e">
        <f>TIMEVALUE(RTATimings[[#This Row],[Dep Tm Txt]])</f>
        <v>#VALUE!</v>
      </c>
      <c r="N41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29" spans="1:14" x14ac:dyDescent="0.35">
      <c r="A4129" s="113"/>
      <c r="B4129" s="119"/>
      <c r="C4129" s="119"/>
      <c r="D4129" s="185" t="e">
        <f>IF(ISBLANK(RTATimings[[#This Row],[Vehicle No.]]), VLOOKUP(RTATimings[[#This Row],[Rotation Group]], Table9[#All], 4, FALSE), VLOOKUP(RTATimings[[#This Row],[Vehicle No.]], VehLicense,2,FALSE))</f>
        <v>#N/A</v>
      </c>
      <c r="E4129" s="126"/>
      <c r="F4129" s="185" t="e">
        <f>VLOOKUP(RTATimings[[#This Row],[Route Code]], TrueRouteCodes[], 2, FALSE)</f>
        <v>#N/A</v>
      </c>
      <c r="H4129" s="194" t="str">
        <f>REPLACE(SUBSTITUTE(SUBSTITUTE(SUBSTITUTE(SUBSTITUTE(SUBSTITUTE(TRIM(RTATimings[[#This Row],[Dep Txt]]), ": ",":"), "a.m", "AM",1), "p.m", "PM"),"  AM"," AM"),"  PM", " PM"), 9,100,"")</f>
        <v/>
      </c>
      <c r="I4129" s="195" t="e">
        <f>TIMEVALUE(RTATimings[[#This Row],[Dep Tm Txt]])</f>
        <v>#VALUE!</v>
      </c>
      <c r="N41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30" spans="1:14" x14ac:dyDescent="0.35">
      <c r="A4130" s="113"/>
      <c r="B4130" s="119"/>
      <c r="C4130" s="119"/>
      <c r="D4130" s="185" t="e">
        <f>IF(ISBLANK(RTATimings[[#This Row],[Vehicle No.]]), VLOOKUP(RTATimings[[#This Row],[Rotation Group]], Table9[#All], 4, FALSE), VLOOKUP(RTATimings[[#This Row],[Vehicle No.]], VehLicense,2,FALSE))</f>
        <v>#N/A</v>
      </c>
      <c r="E4130" s="126"/>
      <c r="F4130" s="185" t="e">
        <f>VLOOKUP(RTATimings[[#This Row],[Route Code]], TrueRouteCodes[], 2, FALSE)</f>
        <v>#N/A</v>
      </c>
      <c r="H4130" s="194" t="str">
        <f>REPLACE(SUBSTITUTE(SUBSTITUTE(SUBSTITUTE(SUBSTITUTE(SUBSTITUTE(TRIM(RTATimings[[#This Row],[Dep Txt]]), ": ",":"), "a.m", "AM",1), "p.m", "PM"),"  AM"," AM"),"  PM", " PM"), 9,100,"")</f>
        <v/>
      </c>
      <c r="I4130" s="195" t="e">
        <f>TIMEVALUE(RTATimings[[#This Row],[Dep Tm Txt]])</f>
        <v>#VALUE!</v>
      </c>
      <c r="N41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31" spans="1:14" x14ac:dyDescent="0.35">
      <c r="A4131" s="113"/>
      <c r="B4131" s="119"/>
      <c r="C4131" s="119"/>
      <c r="D4131" s="185" t="e">
        <f>IF(ISBLANK(RTATimings[[#This Row],[Vehicle No.]]), VLOOKUP(RTATimings[[#This Row],[Rotation Group]], Table9[#All], 4, FALSE), VLOOKUP(RTATimings[[#This Row],[Vehicle No.]], VehLicense,2,FALSE))</f>
        <v>#N/A</v>
      </c>
      <c r="E4131" s="126"/>
      <c r="F4131" s="185" t="e">
        <f>VLOOKUP(RTATimings[[#This Row],[Route Code]], TrueRouteCodes[], 2, FALSE)</f>
        <v>#N/A</v>
      </c>
      <c r="H4131" s="194" t="str">
        <f>REPLACE(SUBSTITUTE(SUBSTITUTE(SUBSTITUTE(SUBSTITUTE(SUBSTITUTE(TRIM(RTATimings[[#This Row],[Dep Txt]]), ": ",":"), "a.m", "AM",1), "p.m", "PM"),"  AM"," AM"),"  PM", " PM"), 9,100,"")</f>
        <v/>
      </c>
      <c r="I4131" s="195" t="e">
        <f>TIMEVALUE(RTATimings[[#This Row],[Dep Tm Txt]])</f>
        <v>#VALUE!</v>
      </c>
      <c r="N41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32" spans="1:14" x14ac:dyDescent="0.35">
      <c r="A4132" s="113"/>
      <c r="B4132" s="119"/>
      <c r="C4132" s="119"/>
      <c r="D4132" s="185" t="e">
        <f>IF(ISBLANK(RTATimings[[#This Row],[Vehicle No.]]), VLOOKUP(RTATimings[[#This Row],[Rotation Group]], Table9[#All], 4, FALSE), VLOOKUP(RTATimings[[#This Row],[Vehicle No.]], VehLicense,2,FALSE))</f>
        <v>#N/A</v>
      </c>
      <c r="E4132" s="126"/>
      <c r="F4132" s="185" t="e">
        <f>VLOOKUP(RTATimings[[#This Row],[Route Code]], TrueRouteCodes[], 2, FALSE)</f>
        <v>#N/A</v>
      </c>
      <c r="H4132" s="194" t="str">
        <f>REPLACE(SUBSTITUTE(SUBSTITUTE(SUBSTITUTE(SUBSTITUTE(SUBSTITUTE(TRIM(RTATimings[[#This Row],[Dep Txt]]), ": ",":"), "a.m", "AM",1), "p.m", "PM"),"  AM"," AM"),"  PM", " PM"), 9,100,"")</f>
        <v/>
      </c>
      <c r="I4132" s="195" t="e">
        <f>TIMEVALUE(RTATimings[[#This Row],[Dep Tm Txt]])</f>
        <v>#VALUE!</v>
      </c>
      <c r="N41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33" spans="1:14" x14ac:dyDescent="0.35">
      <c r="A4133" s="113"/>
      <c r="B4133" s="119"/>
      <c r="C4133" s="119"/>
      <c r="D4133" s="185" t="e">
        <f>IF(ISBLANK(RTATimings[[#This Row],[Vehicle No.]]), VLOOKUP(RTATimings[[#This Row],[Rotation Group]], Table9[#All], 4, FALSE), VLOOKUP(RTATimings[[#This Row],[Vehicle No.]], VehLicense,2,FALSE))</f>
        <v>#N/A</v>
      </c>
      <c r="E4133" s="126"/>
      <c r="F4133" s="185" t="e">
        <f>VLOOKUP(RTATimings[[#This Row],[Route Code]], TrueRouteCodes[], 2, FALSE)</f>
        <v>#N/A</v>
      </c>
      <c r="H4133" s="194" t="str">
        <f>REPLACE(SUBSTITUTE(SUBSTITUTE(SUBSTITUTE(SUBSTITUTE(SUBSTITUTE(TRIM(RTATimings[[#This Row],[Dep Txt]]), ": ",":"), "a.m", "AM",1), "p.m", "PM"),"  AM"," AM"),"  PM", " PM"), 9,100,"")</f>
        <v/>
      </c>
      <c r="I4133" s="195" t="e">
        <f>TIMEVALUE(RTATimings[[#This Row],[Dep Tm Txt]])</f>
        <v>#VALUE!</v>
      </c>
      <c r="N41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34" spans="1:14" x14ac:dyDescent="0.35">
      <c r="A4134" s="113"/>
      <c r="B4134" s="119"/>
      <c r="C4134" s="119"/>
      <c r="D4134" s="185" t="e">
        <f>IF(ISBLANK(RTATimings[[#This Row],[Vehicle No.]]), VLOOKUP(RTATimings[[#This Row],[Rotation Group]], Table9[#All], 4, FALSE), VLOOKUP(RTATimings[[#This Row],[Vehicle No.]], VehLicense,2,FALSE))</f>
        <v>#N/A</v>
      </c>
      <c r="E4134" s="126"/>
      <c r="F4134" s="185" t="e">
        <f>VLOOKUP(RTATimings[[#This Row],[Route Code]], TrueRouteCodes[], 2, FALSE)</f>
        <v>#N/A</v>
      </c>
      <c r="H4134" s="194" t="str">
        <f>REPLACE(SUBSTITUTE(SUBSTITUTE(SUBSTITUTE(SUBSTITUTE(SUBSTITUTE(TRIM(RTATimings[[#This Row],[Dep Txt]]), ": ",":"), "a.m", "AM",1), "p.m", "PM"),"  AM"," AM"),"  PM", " PM"), 9,100,"")</f>
        <v/>
      </c>
      <c r="I4134" s="195" t="e">
        <f>TIMEVALUE(RTATimings[[#This Row],[Dep Tm Txt]])</f>
        <v>#VALUE!</v>
      </c>
      <c r="N41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35" spans="1:14" x14ac:dyDescent="0.35">
      <c r="A4135" s="113"/>
      <c r="B4135" s="119"/>
      <c r="C4135" s="119"/>
      <c r="D4135" s="185" t="e">
        <f>IF(ISBLANK(RTATimings[[#This Row],[Vehicle No.]]), VLOOKUP(RTATimings[[#This Row],[Rotation Group]], Table9[#All], 4, FALSE), VLOOKUP(RTATimings[[#This Row],[Vehicle No.]], VehLicense,2,FALSE))</f>
        <v>#N/A</v>
      </c>
      <c r="E4135" s="126"/>
      <c r="F4135" s="185" t="e">
        <f>VLOOKUP(RTATimings[[#This Row],[Route Code]], TrueRouteCodes[], 2, FALSE)</f>
        <v>#N/A</v>
      </c>
      <c r="H4135" s="194" t="str">
        <f>REPLACE(SUBSTITUTE(SUBSTITUTE(SUBSTITUTE(SUBSTITUTE(SUBSTITUTE(TRIM(RTATimings[[#This Row],[Dep Txt]]), ": ",":"), "a.m", "AM",1), "p.m", "PM"),"  AM"," AM"),"  PM", " PM"), 9,100,"")</f>
        <v/>
      </c>
      <c r="I4135" s="195" t="e">
        <f>TIMEVALUE(RTATimings[[#This Row],[Dep Tm Txt]])</f>
        <v>#VALUE!</v>
      </c>
      <c r="N41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36" spans="1:14" x14ac:dyDescent="0.35">
      <c r="A4136" s="113"/>
      <c r="B4136" s="119"/>
      <c r="C4136" s="119"/>
      <c r="D4136" s="185" t="e">
        <f>IF(ISBLANK(RTATimings[[#This Row],[Vehicle No.]]), VLOOKUP(RTATimings[[#This Row],[Rotation Group]], Table9[#All], 4, FALSE), VLOOKUP(RTATimings[[#This Row],[Vehicle No.]], VehLicense,2,FALSE))</f>
        <v>#N/A</v>
      </c>
      <c r="E4136" s="126"/>
      <c r="F4136" s="185" t="e">
        <f>VLOOKUP(RTATimings[[#This Row],[Route Code]], TrueRouteCodes[], 2, FALSE)</f>
        <v>#N/A</v>
      </c>
      <c r="H4136" s="194" t="str">
        <f>REPLACE(SUBSTITUTE(SUBSTITUTE(SUBSTITUTE(SUBSTITUTE(SUBSTITUTE(TRIM(RTATimings[[#This Row],[Dep Txt]]), ": ",":"), "a.m", "AM",1), "p.m", "PM"),"  AM"," AM"),"  PM", " PM"), 9,100,"")</f>
        <v/>
      </c>
      <c r="I4136" s="195" t="e">
        <f>TIMEVALUE(RTATimings[[#This Row],[Dep Tm Txt]])</f>
        <v>#VALUE!</v>
      </c>
      <c r="N41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37" spans="1:14" x14ac:dyDescent="0.35">
      <c r="A4137" s="113"/>
      <c r="B4137" s="119"/>
      <c r="C4137" s="119"/>
      <c r="D4137" s="185" t="e">
        <f>IF(ISBLANK(RTATimings[[#This Row],[Vehicle No.]]), VLOOKUP(RTATimings[[#This Row],[Rotation Group]], Table9[#All], 4, FALSE), VLOOKUP(RTATimings[[#This Row],[Vehicle No.]], VehLicense,2,FALSE))</f>
        <v>#N/A</v>
      </c>
      <c r="E4137" s="126"/>
      <c r="F4137" s="185" t="e">
        <f>VLOOKUP(RTATimings[[#This Row],[Route Code]], TrueRouteCodes[], 2, FALSE)</f>
        <v>#N/A</v>
      </c>
      <c r="H4137" s="194" t="str">
        <f>REPLACE(SUBSTITUTE(SUBSTITUTE(SUBSTITUTE(SUBSTITUTE(SUBSTITUTE(TRIM(RTATimings[[#This Row],[Dep Txt]]), ": ",":"), "a.m", "AM",1), "p.m", "PM"),"  AM"," AM"),"  PM", " PM"), 9,100,"")</f>
        <v/>
      </c>
      <c r="I4137" s="195" t="e">
        <f>TIMEVALUE(RTATimings[[#This Row],[Dep Tm Txt]])</f>
        <v>#VALUE!</v>
      </c>
      <c r="N41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38" spans="1:14" x14ac:dyDescent="0.35">
      <c r="A4138" s="113"/>
      <c r="B4138" s="119"/>
      <c r="C4138" s="119"/>
      <c r="D4138" s="185" t="e">
        <f>IF(ISBLANK(RTATimings[[#This Row],[Vehicle No.]]), VLOOKUP(RTATimings[[#This Row],[Rotation Group]], Table9[#All], 4, FALSE), VLOOKUP(RTATimings[[#This Row],[Vehicle No.]], VehLicense,2,FALSE))</f>
        <v>#N/A</v>
      </c>
      <c r="E4138" s="126"/>
      <c r="F4138" s="185" t="e">
        <f>VLOOKUP(RTATimings[[#This Row],[Route Code]], TrueRouteCodes[], 2, FALSE)</f>
        <v>#N/A</v>
      </c>
      <c r="H4138" s="194" t="str">
        <f>REPLACE(SUBSTITUTE(SUBSTITUTE(SUBSTITUTE(SUBSTITUTE(SUBSTITUTE(TRIM(RTATimings[[#This Row],[Dep Txt]]), ": ",":"), "a.m", "AM",1), "p.m", "PM"),"  AM"," AM"),"  PM", " PM"), 9,100,"")</f>
        <v/>
      </c>
      <c r="I4138" s="195" t="e">
        <f>TIMEVALUE(RTATimings[[#This Row],[Dep Tm Txt]])</f>
        <v>#VALUE!</v>
      </c>
      <c r="N41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39" spans="1:14" x14ac:dyDescent="0.35">
      <c r="A4139" s="113"/>
      <c r="B4139" s="119"/>
      <c r="C4139" s="119"/>
      <c r="D4139" s="185" t="e">
        <f>IF(ISBLANK(RTATimings[[#This Row],[Vehicle No.]]), VLOOKUP(RTATimings[[#This Row],[Rotation Group]], Table9[#All], 4, FALSE), VLOOKUP(RTATimings[[#This Row],[Vehicle No.]], VehLicense,2,FALSE))</f>
        <v>#N/A</v>
      </c>
      <c r="E4139" s="126"/>
      <c r="F4139" s="185" t="e">
        <f>VLOOKUP(RTATimings[[#This Row],[Route Code]], TrueRouteCodes[], 2, FALSE)</f>
        <v>#N/A</v>
      </c>
      <c r="H4139" s="194" t="str">
        <f>REPLACE(SUBSTITUTE(SUBSTITUTE(SUBSTITUTE(SUBSTITUTE(SUBSTITUTE(TRIM(RTATimings[[#This Row],[Dep Txt]]), ": ",":"), "a.m", "AM",1), "p.m", "PM"),"  AM"," AM"),"  PM", " PM"), 9,100,"")</f>
        <v/>
      </c>
      <c r="I4139" s="195" t="e">
        <f>TIMEVALUE(RTATimings[[#This Row],[Dep Tm Txt]])</f>
        <v>#VALUE!</v>
      </c>
      <c r="N41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40" spans="1:14" x14ac:dyDescent="0.35">
      <c r="A4140" s="113"/>
      <c r="B4140" s="119"/>
      <c r="C4140" s="119"/>
      <c r="D4140" s="185" t="e">
        <f>IF(ISBLANK(RTATimings[[#This Row],[Vehicle No.]]), VLOOKUP(RTATimings[[#This Row],[Rotation Group]], Table9[#All], 4, FALSE), VLOOKUP(RTATimings[[#This Row],[Vehicle No.]], VehLicense,2,FALSE))</f>
        <v>#N/A</v>
      </c>
      <c r="E4140" s="126"/>
      <c r="F4140" s="185" t="e">
        <f>VLOOKUP(RTATimings[[#This Row],[Route Code]], TrueRouteCodes[], 2, FALSE)</f>
        <v>#N/A</v>
      </c>
      <c r="H4140" s="194" t="str">
        <f>REPLACE(SUBSTITUTE(SUBSTITUTE(SUBSTITUTE(SUBSTITUTE(SUBSTITUTE(TRIM(RTATimings[[#This Row],[Dep Txt]]), ": ",":"), "a.m", "AM",1), "p.m", "PM"),"  AM"," AM"),"  PM", " PM"), 9,100,"")</f>
        <v/>
      </c>
      <c r="I4140" s="195" t="e">
        <f>TIMEVALUE(RTATimings[[#This Row],[Dep Tm Txt]])</f>
        <v>#VALUE!</v>
      </c>
      <c r="N41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41" spans="1:14" x14ac:dyDescent="0.35">
      <c r="A4141" s="113"/>
      <c r="B4141" s="119"/>
      <c r="C4141" s="119"/>
      <c r="D4141" s="185" t="e">
        <f>IF(ISBLANK(RTATimings[[#This Row],[Vehicle No.]]), VLOOKUP(RTATimings[[#This Row],[Rotation Group]], Table9[#All], 4, FALSE), VLOOKUP(RTATimings[[#This Row],[Vehicle No.]], VehLicense,2,FALSE))</f>
        <v>#N/A</v>
      </c>
      <c r="E4141" s="126"/>
      <c r="F4141" s="185" t="e">
        <f>VLOOKUP(RTATimings[[#This Row],[Route Code]], TrueRouteCodes[], 2, FALSE)</f>
        <v>#N/A</v>
      </c>
      <c r="H4141" s="194" t="str">
        <f>REPLACE(SUBSTITUTE(SUBSTITUTE(SUBSTITUTE(SUBSTITUTE(SUBSTITUTE(TRIM(RTATimings[[#This Row],[Dep Txt]]), ": ",":"), "a.m", "AM",1), "p.m", "PM"),"  AM"," AM"),"  PM", " PM"), 9,100,"")</f>
        <v/>
      </c>
      <c r="I4141" s="195" t="e">
        <f>TIMEVALUE(RTATimings[[#This Row],[Dep Tm Txt]])</f>
        <v>#VALUE!</v>
      </c>
      <c r="N41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42" spans="1:14" x14ac:dyDescent="0.35">
      <c r="A4142" s="113"/>
      <c r="B4142" s="119"/>
      <c r="C4142" s="119"/>
      <c r="D4142" s="185" t="e">
        <f>IF(ISBLANK(RTATimings[[#This Row],[Vehicle No.]]), VLOOKUP(RTATimings[[#This Row],[Rotation Group]], Table9[#All], 4, FALSE), VLOOKUP(RTATimings[[#This Row],[Vehicle No.]], VehLicense,2,FALSE))</f>
        <v>#N/A</v>
      </c>
      <c r="E4142" s="126"/>
      <c r="F4142" s="185" t="e">
        <f>VLOOKUP(RTATimings[[#This Row],[Route Code]], TrueRouteCodes[], 2, FALSE)</f>
        <v>#N/A</v>
      </c>
      <c r="H4142" s="194" t="str">
        <f>REPLACE(SUBSTITUTE(SUBSTITUTE(SUBSTITUTE(SUBSTITUTE(SUBSTITUTE(TRIM(RTATimings[[#This Row],[Dep Txt]]), ": ",":"), "a.m", "AM",1), "p.m", "PM"),"  AM"," AM"),"  PM", " PM"), 9,100,"")</f>
        <v/>
      </c>
      <c r="I4142" s="195" t="e">
        <f>TIMEVALUE(RTATimings[[#This Row],[Dep Tm Txt]])</f>
        <v>#VALUE!</v>
      </c>
      <c r="N41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43" spans="1:14" x14ac:dyDescent="0.35">
      <c r="A4143" s="113"/>
      <c r="B4143" s="119"/>
      <c r="C4143" s="119"/>
      <c r="D4143" s="185" t="e">
        <f>IF(ISBLANK(RTATimings[[#This Row],[Vehicle No.]]), VLOOKUP(RTATimings[[#This Row],[Rotation Group]], Table9[#All], 4, FALSE), VLOOKUP(RTATimings[[#This Row],[Vehicle No.]], VehLicense,2,FALSE))</f>
        <v>#N/A</v>
      </c>
      <c r="E4143" s="126"/>
      <c r="F4143" s="185" t="e">
        <f>VLOOKUP(RTATimings[[#This Row],[Route Code]], TrueRouteCodes[], 2, FALSE)</f>
        <v>#N/A</v>
      </c>
      <c r="H4143" s="194" t="str">
        <f>REPLACE(SUBSTITUTE(SUBSTITUTE(SUBSTITUTE(SUBSTITUTE(SUBSTITUTE(TRIM(RTATimings[[#This Row],[Dep Txt]]), ": ",":"), "a.m", "AM",1), "p.m", "PM"),"  AM"," AM"),"  PM", " PM"), 9,100,"")</f>
        <v/>
      </c>
      <c r="I4143" s="195" t="e">
        <f>TIMEVALUE(RTATimings[[#This Row],[Dep Tm Txt]])</f>
        <v>#VALUE!</v>
      </c>
      <c r="N41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44" spans="1:14" x14ac:dyDescent="0.35">
      <c r="A4144" s="113"/>
      <c r="B4144" s="119"/>
      <c r="C4144" s="119"/>
      <c r="D4144" s="185" t="e">
        <f>IF(ISBLANK(RTATimings[[#This Row],[Vehicle No.]]), VLOOKUP(RTATimings[[#This Row],[Rotation Group]], Table9[#All], 4, FALSE), VLOOKUP(RTATimings[[#This Row],[Vehicle No.]], VehLicense,2,FALSE))</f>
        <v>#N/A</v>
      </c>
      <c r="E4144" s="126"/>
      <c r="F4144" s="185" t="e">
        <f>VLOOKUP(RTATimings[[#This Row],[Route Code]], TrueRouteCodes[], 2, FALSE)</f>
        <v>#N/A</v>
      </c>
      <c r="H4144" s="194" t="str">
        <f>REPLACE(SUBSTITUTE(SUBSTITUTE(SUBSTITUTE(SUBSTITUTE(SUBSTITUTE(TRIM(RTATimings[[#This Row],[Dep Txt]]), ": ",":"), "a.m", "AM",1), "p.m", "PM"),"  AM"," AM"),"  PM", " PM"), 9,100,"")</f>
        <v/>
      </c>
      <c r="I4144" s="195" t="e">
        <f>TIMEVALUE(RTATimings[[#This Row],[Dep Tm Txt]])</f>
        <v>#VALUE!</v>
      </c>
      <c r="N41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45" spans="1:14" x14ac:dyDescent="0.35">
      <c r="A4145" s="113"/>
      <c r="B4145" s="119"/>
      <c r="C4145" s="119"/>
      <c r="D4145" s="185" t="e">
        <f>IF(ISBLANK(RTATimings[[#This Row],[Vehicle No.]]), VLOOKUP(RTATimings[[#This Row],[Rotation Group]], Table9[#All], 4, FALSE), VLOOKUP(RTATimings[[#This Row],[Vehicle No.]], VehLicense,2,FALSE))</f>
        <v>#N/A</v>
      </c>
      <c r="E4145" s="126"/>
      <c r="F4145" s="185" t="e">
        <f>VLOOKUP(RTATimings[[#This Row],[Route Code]], TrueRouteCodes[], 2, FALSE)</f>
        <v>#N/A</v>
      </c>
      <c r="H4145" s="194" t="str">
        <f>REPLACE(SUBSTITUTE(SUBSTITUTE(SUBSTITUTE(SUBSTITUTE(SUBSTITUTE(TRIM(RTATimings[[#This Row],[Dep Txt]]), ": ",":"), "a.m", "AM",1), "p.m", "PM"),"  AM"," AM"),"  PM", " PM"), 9,100,"")</f>
        <v/>
      </c>
      <c r="I4145" s="195" t="e">
        <f>TIMEVALUE(RTATimings[[#This Row],[Dep Tm Txt]])</f>
        <v>#VALUE!</v>
      </c>
      <c r="N41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46" spans="1:14" x14ac:dyDescent="0.35">
      <c r="A4146" s="113"/>
      <c r="B4146" s="119"/>
      <c r="C4146" s="119"/>
      <c r="D4146" s="185" t="e">
        <f>IF(ISBLANK(RTATimings[[#This Row],[Vehicle No.]]), VLOOKUP(RTATimings[[#This Row],[Rotation Group]], Table9[#All], 4, FALSE), VLOOKUP(RTATimings[[#This Row],[Vehicle No.]], VehLicense,2,FALSE))</f>
        <v>#N/A</v>
      </c>
      <c r="E4146" s="126"/>
      <c r="F4146" s="185" t="e">
        <f>VLOOKUP(RTATimings[[#This Row],[Route Code]], TrueRouteCodes[], 2, FALSE)</f>
        <v>#N/A</v>
      </c>
      <c r="H4146" s="194" t="str">
        <f>REPLACE(SUBSTITUTE(SUBSTITUTE(SUBSTITUTE(SUBSTITUTE(SUBSTITUTE(TRIM(RTATimings[[#This Row],[Dep Txt]]), ": ",":"), "a.m", "AM",1), "p.m", "PM"),"  AM"," AM"),"  PM", " PM"), 9,100,"")</f>
        <v/>
      </c>
      <c r="I4146" s="195" t="e">
        <f>TIMEVALUE(RTATimings[[#This Row],[Dep Tm Txt]])</f>
        <v>#VALUE!</v>
      </c>
      <c r="N41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47" spans="1:14" x14ac:dyDescent="0.35">
      <c r="A4147" s="113"/>
      <c r="B4147" s="119"/>
      <c r="C4147" s="119"/>
      <c r="D4147" s="185" t="e">
        <f>IF(ISBLANK(RTATimings[[#This Row],[Vehicle No.]]), VLOOKUP(RTATimings[[#This Row],[Rotation Group]], Table9[#All], 4, FALSE), VLOOKUP(RTATimings[[#This Row],[Vehicle No.]], VehLicense,2,FALSE))</f>
        <v>#N/A</v>
      </c>
      <c r="E4147" s="126"/>
      <c r="F4147" s="185" t="e">
        <f>VLOOKUP(RTATimings[[#This Row],[Route Code]], TrueRouteCodes[], 2, FALSE)</f>
        <v>#N/A</v>
      </c>
      <c r="H4147" s="194" t="str">
        <f>REPLACE(SUBSTITUTE(SUBSTITUTE(SUBSTITUTE(SUBSTITUTE(SUBSTITUTE(TRIM(RTATimings[[#This Row],[Dep Txt]]), ": ",":"), "a.m", "AM",1), "p.m", "PM"),"  AM"," AM"),"  PM", " PM"), 9,100,"")</f>
        <v/>
      </c>
      <c r="I4147" s="195" t="e">
        <f>TIMEVALUE(RTATimings[[#This Row],[Dep Tm Txt]])</f>
        <v>#VALUE!</v>
      </c>
      <c r="N41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48" spans="1:14" x14ac:dyDescent="0.35">
      <c r="A4148" s="113"/>
      <c r="B4148" s="119"/>
      <c r="C4148" s="119"/>
      <c r="D4148" s="185" t="e">
        <f>IF(ISBLANK(RTATimings[[#This Row],[Vehicle No.]]), VLOOKUP(RTATimings[[#This Row],[Rotation Group]], Table9[#All], 4, FALSE), VLOOKUP(RTATimings[[#This Row],[Vehicle No.]], VehLicense,2,FALSE))</f>
        <v>#N/A</v>
      </c>
      <c r="E4148" s="126"/>
      <c r="F4148" s="185" t="e">
        <f>VLOOKUP(RTATimings[[#This Row],[Route Code]], TrueRouteCodes[], 2, FALSE)</f>
        <v>#N/A</v>
      </c>
      <c r="H4148" s="194" t="str">
        <f>REPLACE(SUBSTITUTE(SUBSTITUTE(SUBSTITUTE(SUBSTITUTE(SUBSTITUTE(TRIM(RTATimings[[#This Row],[Dep Txt]]), ": ",":"), "a.m", "AM",1), "p.m", "PM"),"  AM"," AM"),"  PM", " PM"), 9,100,"")</f>
        <v/>
      </c>
      <c r="I4148" s="195" t="e">
        <f>TIMEVALUE(RTATimings[[#This Row],[Dep Tm Txt]])</f>
        <v>#VALUE!</v>
      </c>
      <c r="N41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49" spans="1:14" x14ac:dyDescent="0.35">
      <c r="A4149" s="113"/>
      <c r="B4149" s="119"/>
      <c r="C4149" s="119"/>
      <c r="D4149" s="185" t="e">
        <f>IF(ISBLANK(RTATimings[[#This Row],[Vehicle No.]]), VLOOKUP(RTATimings[[#This Row],[Rotation Group]], Table9[#All], 4, FALSE), VLOOKUP(RTATimings[[#This Row],[Vehicle No.]], VehLicense,2,FALSE))</f>
        <v>#N/A</v>
      </c>
      <c r="E4149" s="126"/>
      <c r="F4149" s="185" t="e">
        <f>VLOOKUP(RTATimings[[#This Row],[Route Code]], TrueRouteCodes[], 2, FALSE)</f>
        <v>#N/A</v>
      </c>
      <c r="H4149" s="194" t="str">
        <f>REPLACE(SUBSTITUTE(SUBSTITUTE(SUBSTITUTE(SUBSTITUTE(SUBSTITUTE(TRIM(RTATimings[[#This Row],[Dep Txt]]), ": ",":"), "a.m", "AM",1), "p.m", "PM"),"  AM"," AM"),"  PM", " PM"), 9,100,"")</f>
        <v/>
      </c>
      <c r="I4149" s="195" t="e">
        <f>TIMEVALUE(RTATimings[[#This Row],[Dep Tm Txt]])</f>
        <v>#VALUE!</v>
      </c>
      <c r="N41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50" spans="1:14" x14ac:dyDescent="0.35">
      <c r="A4150" s="113"/>
      <c r="B4150" s="119"/>
      <c r="C4150" s="119"/>
      <c r="D4150" s="185" t="e">
        <f>IF(ISBLANK(RTATimings[[#This Row],[Vehicle No.]]), VLOOKUP(RTATimings[[#This Row],[Rotation Group]], Table9[#All], 4, FALSE), VLOOKUP(RTATimings[[#This Row],[Vehicle No.]], VehLicense,2,FALSE))</f>
        <v>#N/A</v>
      </c>
      <c r="E4150" s="126"/>
      <c r="F4150" s="185" t="e">
        <f>VLOOKUP(RTATimings[[#This Row],[Route Code]], TrueRouteCodes[], 2, FALSE)</f>
        <v>#N/A</v>
      </c>
      <c r="H4150" s="194" t="str">
        <f>REPLACE(SUBSTITUTE(SUBSTITUTE(SUBSTITUTE(SUBSTITUTE(SUBSTITUTE(TRIM(RTATimings[[#This Row],[Dep Txt]]), ": ",":"), "a.m", "AM",1), "p.m", "PM"),"  AM"," AM"),"  PM", " PM"), 9,100,"")</f>
        <v/>
      </c>
      <c r="I4150" s="195" t="e">
        <f>TIMEVALUE(RTATimings[[#This Row],[Dep Tm Txt]])</f>
        <v>#VALUE!</v>
      </c>
      <c r="N41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51" spans="1:14" x14ac:dyDescent="0.35">
      <c r="A4151" s="113"/>
      <c r="B4151" s="119"/>
      <c r="C4151" s="119"/>
      <c r="D4151" s="185" t="e">
        <f>IF(ISBLANK(RTATimings[[#This Row],[Vehicle No.]]), VLOOKUP(RTATimings[[#This Row],[Rotation Group]], Table9[#All], 4, FALSE), VLOOKUP(RTATimings[[#This Row],[Vehicle No.]], VehLicense,2,FALSE))</f>
        <v>#N/A</v>
      </c>
      <c r="E4151" s="126"/>
      <c r="F4151" s="185" t="e">
        <f>VLOOKUP(RTATimings[[#This Row],[Route Code]], TrueRouteCodes[], 2, FALSE)</f>
        <v>#N/A</v>
      </c>
      <c r="H4151" s="194" t="str">
        <f>REPLACE(SUBSTITUTE(SUBSTITUTE(SUBSTITUTE(SUBSTITUTE(SUBSTITUTE(TRIM(RTATimings[[#This Row],[Dep Txt]]), ": ",":"), "a.m", "AM",1), "p.m", "PM"),"  AM"," AM"),"  PM", " PM"), 9,100,"")</f>
        <v/>
      </c>
      <c r="I4151" s="195" t="e">
        <f>TIMEVALUE(RTATimings[[#This Row],[Dep Tm Txt]])</f>
        <v>#VALUE!</v>
      </c>
      <c r="N41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52" spans="1:14" x14ac:dyDescent="0.35">
      <c r="A4152" s="113"/>
      <c r="B4152" s="119"/>
      <c r="C4152" s="119"/>
      <c r="D4152" s="185" t="e">
        <f>IF(ISBLANK(RTATimings[[#This Row],[Vehicle No.]]), VLOOKUP(RTATimings[[#This Row],[Rotation Group]], Table9[#All], 4, FALSE), VLOOKUP(RTATimings[[#This Row],[Vehicle No.]], VehLicense,2,FALSE))</f>
        <v>#N/A</v>
      </c>
      <c r="E4152" s="126"/>
      <c r="F4152" s="185" t="e">
        <f>VLOOKUP(RTATimings[[#This Row],[Route Code]], TrueRouteCodes[], 2, FALSE)</f>
        <v>#N/A</v>
      </c>
      <c r="H4152" s="194" t="str">
        <f>REPLACE(SUBSTITUTE(SUBSTITUTE(SUBSTITUTE(SUBSTITUTE(SUBSTITUTE(TRIM(RTATimings[[#This Row],[Dep Txt]]), ": ",":"), "a.m", "AM",1), "p.m", "PM"),"  AM"," AM"),"  PM", " PM"), 9,100,"")</f>
        <v/>
      </c>
      <c r="I4152" s="195" t="e">
        <f>TIMEVALUE(RTATimings[[#This Row],[Dep Tm Txt]])</f>
        <v>#VALUE!</v>
      </c>
      <c r="N41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53" spans="1:14" x14ac:dyDescent="0.35">
      <c r="A4153" s="113"/>
      <c r="B4153" s="119"/>
      <c r="C4153" s="119"/>
      <c r="D4153" s="185" t="e">
        <f>IF(ISBLANK(RTATimings[[#This Row],[Vehicle No.]]), VLOOKUP(RTATimings[[#This Row],[Rotation Group]], Table9[#All], 4, FALSE), VLOOKUP(RTATimings[[#This Row],[Vehicle No.]], VehLicense,2,FALSE))</f>
        <v>#N/A</v>
      </c>
      <c r="E4153" s="126"/>
      <c r="F4153" s="185" t="e">
        <f>VLOOKUP(RTATimings[[#This Row],[Route Code]], TrueRouteCodes[], 2, FALSE)</f>
        <v>#N/A</v>
      </c>
      <c r="H4153" s="194" t="str">
        <f>REPLACE(SUBSTITUTE(SUBSTITUTE(SUBSTITUTE(SUBSTITUTE(SUBSTITUTE(TRIM(RTATimings[[#This Row],[Dep Txt]]), ": ",":"), "a.m", "AM",1), "p.m", "PM"),"  AM"," AM"),"  PM", " PM"), 9,100,"")</f>
        <v/>
      </c>
      <c r="I4153" s="195" t="e">
        <f>TIMEVALUE(RTATimings[[#This Row],[Dep Tm Txt]])</f>
        <v>#VALUE!</v>
      </c>
      <c r="N41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54" spans="1:14" x14ac:dyDescent="0.35">
      <c r="A4154" s="113"/>
      <c r="B4154" s="119"/>
      <c r="C4154" s="119"/>
      <c r="D4154" s="185" t="e">
        <f>IF(ISBLANK(RTATimings[[#This Row],[Vehicle No.]]), VLOOKUP(RTATimings[[#This Row],[Rotation Group]], Table9[#All], 4, FALSE), VLOOKUP(RTATimings[[#This Row],[Vehicle No.]], VehLicense,2,FALSE))</f>
        <v>#N/A</v>
      </c>
      <c r="E4154" s="126"/>
      <c r="F4154" s="185" t="e">
        <f>VLOOKUP(RTATimings[[#This Row],[Route Code]], TrueRouteCodes[], 2, FALSE)</f>
        <v>#N/A</v>
      </c>
      <c r="H4154" s="194" t="str">
        <f>REPLACE(SUBSTITUTE(SUBSTITUTE(SUBSTITUTE(SUBSTITUTE(SUBSTITUTE(TRIM(RTATimings[[#This Row],[Dep Txt]]), ": ",":"), "a.m", "AM",1), "p.m", "PM"),"  AM"," AM"),"  PM", " PM"), 9,100,"")</f>
        <v/>
      </c>
      <c r="I4154" s="195" t="e">
        <f>TIMEVALUE(RTATimings[[#This Row],[Dep Tm Txt]])</f>
        <v>#VALUE!</v>
      </c>
      <c r="N41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55" spans="1:14" x14ac:dyDescent="0.35">
      <c r="A4155" s="113"/>
      <c r="B4155" s="119"/>
      <c r="C4155" s="119"/>
      <c r="D4155" s="185" t="e">
        <f>IF(ISBLANK(RTATimings[[#This Row],[Vehicle No.]]), VLOOKUP(RTATimings[[#This Row],[Rotation Group]], Table9[#All], 4, FALSE), VLOOKUP(RTATimings[[#This Row],[Vehicle No.]], VehLicense,2,FALSE))</f>
        <v>#N/A</v>
      </c>
      <c r="E4155" s="126"/>
      <c r="F4155" s="185" t="e">
        <f>VLOOKUP(RTATimings[[#This Row],[Route Code]], TrueRouteCodes[], 2, FALSE)</f>
        <v>#N/A</v>
      </c>
      <c r="H4155" s="194" t="str">
        <f>REPLACE(SUBSTITUTE(SUBSTITUTE(SUBSTITUTE(SUBSTITUTE(SUBSTITUTE(TRIM(RTATimings[[#This Row],[Dep Txt]]), ": ",":"), "a.m", "AM",1), "p.m", "PM"),"  AM"," AM"),"  PM", " PM"), 9,100,"")</f>
        <v/>
      </c>
      <c r="I4155" s="195" t="e">
        <f>TIMEVALUE(RTATimings[[#This Row],[Dep Tm Txt]])</f>
        <v>#VALUE!</v>
      </c>
      <c r="N41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56" spans="1:14" x14ac:dyDescent="0.35">
      <c r="A4156" s="113"/>
      <c r="B4156" s="119"/>
      <c r="C4156" s="119"/>
      <c r="D4156" s="185" t="e">
        <f>IF(ISBLANK(RTATimings[[#This Row],[Vehicle No.]]), VLOOKUP(RTATimings[[#This Row],[Rotation Group]], Table9[#All], 4, FALSE), VLOOKUP(RTATimings[[#This Row],[Vehicle No.]], VehLicense,2,FALSE))</f>
        <v>#N/A</v>
      </c>
      <c r="E4156" s="126"/>
      <c r="F4156" s="185" t="e">
        <f>VLOOKUP(RTATimings[[#This Row],[Route Code]], TrueRouteCodes[], 2, FALSE)</f>
        <v>#N/A</v>
      </c>
      <c r="H4156" s="194" t="str">
        <f>REPLACE(SUBSTITUTE(SUBSTITUTE(SUBSTITUTE(SUBSTITUTE(SUBSTITUTE(TRIM(RTATimings[[#This Row],[Dep Txt]]), ": ",":"), "a.m", "AM",1), "p.m", "PM"),"  AM"," AM"),"  PM", " PM"), 9,100,"")</f>
        <v/>
      </c>
      <c r="I4156" s="195" t="e">
        <f>TIMEVALUE(RTATimings[[#This Row],[Dep Tm Txt]])</f>
        <v>#VALUE!</v>
      </c>
      <c r="N41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57" spans="1:14" x14ac:dyDescent="0.35">
      <c r="A4157" s="113"/>
      <c r="B4157" s="119"/>
      <c r="C4157" s="119"/>
      <c r="D4157" s="185" t="e">
        <f>IF(ISBLANK(RTATimings[[#This Row],[Vehicle No.]]), VLOOKUP(RTATimings[[#This Row],[Rotation Group]], Table9[#All], 4, FALSE), VLOOKUP(RTATimings[[#This Row],[Vehicle No.]], VehLicense,2,FALSE))</f>
        <v>#N/A</v>
      </c>
      <c r="E4157" s="126"/>
      <c r="F4157" s="185" t="e">
        <f>VLOOKUP(RTATimings[[#This Row],[Route Code]], TrueRouteCodes[], 2, FALSE)</f>
        <v>#N/A</v>
      </c>
      <c r="H4157" s="194" t="str">
        <f>REPLACE(SUBSTITUTE(SUBSTITUTE(SUBSTITUTE(SUBSTITUTE(SUBSTITUTE(TRIM(RTATimings[[#This Row],[Dep Txt]]), ": ",":"), "a.m", "AM",1), "p.m", "PM"),"  AM"," AM"),"  PM", " PM"), 9,100,"")</f>
        <v/>
      </c>
      <c r="I4157" s="195" t="e">
        <f>TIMEVALUE(RTATimings[[#This Row],[Dep Tm Txt]])</f>
        <v>#VALUE!</v>
      </c>
      <c r="N41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58" spans="1:14" x14ac:dyDescent="0.35">
      <c r="A4158" s="113"/>
      <c r="B4158" s="119"/>
      <c r="C4158" s="119"/>
      <c r="D4158" s="185" t="e">
        <f>IF(ISBLANK(RTATimings[[#This Row],[Vehicle No.]]), VLOOKUP(RTATimings[[#This Row],[Rotation Group]], Table9[#All], 4, FALSE), VLOOKUP(RTATimings[[#This Row],[Vehicle No.]], VehLicense,2,FALSE))</f>
        <v>#N/A</v>
      </c>
      <c r="E4158" s="126"/>
      <c r="F4158" s="185" t="e">
        <f>VLOOKUP(RTATimings[[#This Row],[Route Code]], TrueRouteCodes[], 2, FALSE)</f>
        <v>#N/A</v>
      </c>
      <c r="H4158" s="194" t="str">
        <f>REPLACE(SUBSTITUTE(SUBSTITUTE(SUBSTITUTE(SUBSTITUTE(SUBSTITUTE(TRIM(RTATimings[[#This Row],[Dep Txt]]), ": ",":"), "a.m", "AM",1), "p.m", "PM"),"  AM"," AM"),"  PM", " PM"), 9,100,"")</f>
        <v/>
      </c>
      <c r="I4158" s="195" t="e">
        <f>TIMEVALUE(RTATimings[[#This Row],[Dep Tm Txt]])</f>
        <v>#VALUE!</v>
      </c>
      <c r="N41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59" spans="1:14" x14ac:dyDescent="0.35">
      <c r="A4159" s="113"/>
      <c r="B4159" s="119"/>
      <c r="C4159" s="119"/>
      <c r="D4159" s="185" t="e">
        <f>IF(ISBLANK(RTATimings[[#This Row],[Vehicle No.]]), VLOOKUP(RTATimings[[#This Row],[Rotation Group]], Table9[#All], 4, FALSE), VLOOKUP(RTATimings[[#This Row],[Vehicle No.]], VehLicense,2,FALSE))</f>
        <v>#N/A</v>
      </c>
      <c r="E4159" s="126"/>
      <c r="F4159" s="185" t="e">
        <f>VLOOKUP(RTATimings[[#This Row],[Route Code]], TrueRouteCodes[], 2, FALSE)</f>
        <v>#N/A</v>
      </c>
      <c r="H4159" s="194" t="str">
        <f>REPLACE(SUBSTITUTE(SUBSTITUTE(SUBSTITUTE(SUBSTITUTE(SUBSTITUTE(TRIM(RTATimings[[#This Row],[Dep Txt]]), ": ",":"), "a.m", "AM",1), "p.m", "PM"),"  AM"," AM"),"  PM", " PM"), 9,100,"")</f>
        <v/>
      </c>
      <c r="I4159" s="195" t="e">
        <f>TIMEVALUE(RTATimings[[#This Row],[Dep Tm Txt]])</f>
        <v>#VALUE!</v>
      </c>
      <c r="N41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60" spans="1:14" x14ac:dyDescent="0.35">
      <c r="A4160" s="113"/>
      <c r="B4160" s="119"/>
      <c r="C4160" s="119"/>
      <c r="D4160" s="185" t="e">
        <f>IF(ISBLANK(RTATimings[[#This Row],[Vehicle No.]]), VLOOKUP(RTATimings[[#This Row],[Rotation Group]], Table9[#All], 4, FALSE), VLOOKUP(RTATimings[[#This Row],[Vehicle No.]], VehLicense,2,FALSE))</f>
        <v>#N/A</v>
      </c>
      <c r="E4160" s="126"/>
      <c r="F4160" s="185" t="e">
        <f>VLOOKUP(RTATimings[[#This Row],[Route Code]], TrueRouteCodes[], 2, FALSE)</f>
        <v>#N/A</v>
      </c>
      <c r="H4160" s="194" t="str">
        <f>REPLACE(SUBSTITUTE(SUBSTITUTE(SUBSTITUTE(SUBSTITUTE(SUBSTITUTE(TRIM(RTATimings[[#This Row],[Dep Txt]]), ": ",":"), "a.m", "AM",1), "p.m", "PM"),"  AM"," AM"),"  PM", " PM"), 9,100,"")</f>
        <v/>
      </c>
      <c r="I4160" s="195" t="e">
        <f>TIMEVALUE(RTATimings[[#This Row],[Dep Tm Txt]])</f>
        <v>#VALUE!</v>
      </c>
      <c r="N41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61" spans="1:14" x14ac:dyDescent="0.35">
      <c r="A4161" s="113"/>
      <c r="B4161" s="119"/>
      <c r="C4161" s="119"/>
      <c r="D4161" s="185" t="e">
        <f>IF(ISBLANK(RTATimings[[#This Row],[Vehicle No.]]), VLOOKUP(RTATimings[[#This Row],[Rotation Group]], Table9[#All], 4, FALSE), VLOOKUP(RTATimings[[#This Row],[Vehicle No.]], VehLicense,2,FALSE))</f>
        <v>#N/A</v>
      </c>
      <c r="E4161" s="126"/>
      <c r="F4161" s="185" t="e">
        <f>VLOOKUP(RTATimings[[#This Row],[Route Code]], TrueRouteCodes[], 2, FALSE)</f>
        <v>#N/A</v>
      </c>
      <c r="H4161" s="194" t="str">
        <f>REPLACE(SUBSTITUTE(SUBSTITUTE(SUBSTITUTE(SUBSTITUTE(SUBSTITUTE(TRIM(RTATimings[[#This Row],[Dep Txt]]), ": ",":"), "a.m", "AM",1), "p.m", "PM"),"  AM"," AM"),"  PM", " PM"), 9,100,"")</f>
        <v/>
      </c>
      <c r="I4161" s="195" t="e">
        <f>TIMEVALUE(RTATimings[[#This Row],[Dep Tm Txt]])</f>
        <v>#VALUE!</v>
      </c>
      <c r="N41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62" spans="1:14" x14ac:dyDescent="0.35">
      <c r="A4162" s="113"/>
      <c r="B4162" s="119"/>
      <c r="C4162" s="119"/>
      <c r="D4162" s="185" t="e">
        <f>IF(ISBLANK(RTATimings[[#This Row],[Vehicle No.]]), VLOOKUP(RTATimings[[#This Row],[Rotation Group]], Table9[#All], 4, FALSE), VLOOKUP(RTATimings[[#This Row],[Vehicle No.]], VehLicense,2,FALSE))</f>
        <v>#N/A</v>
      </c>
      <c r="E4162" s="126"/>
      <c r="F4162" s="185" t="e">
        <f>VLOOKUP(RTATimings[[#This Row],[Route Code]], TrueRouteCodes[], 2, FALSE)</f>
        <v>#N/A</v>
      </c>
      <c r="H4162" s="194" t="str">
        <f>REPLACE(SUBSTITUTE(SUBSTITUTE(SUBSTITUTE(SUBSTITUTE(SUBSTITUTE(TRIM(RTATimings[[#This Row],[Dep Txt]]), ": ",":"), "a.m", "AM",1), "p.m", "PM"),"  AM"," AM"),"  PM", " PM"), 9,100,"")</f>
        <v/>
      </c>
      <c r="I4162" s="195" t="e">
        <f>TIMEVALUE(RTATimings[[#This Row],[Dep Tm Txt]])</f>
        <v>#VALUE!</v>
      </c>
      <c r="N41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63" spans="1:14" x14ac:dyDescent="0.35">
      <c r="A4163" s="113"/>
      <c r="B4163" s="119"/>
      <c r="C4163" s="119"/>
      <c r="D4163" s="185" t="e">
        <f>IF(ISBLANK(RTATimings[[#This Row],[Vehicle No.]]), VLOOKUP(RTATimings[[#This Row],[Rotation Group]], Table9[#All], 4, FALSE), VLOOKUP(RTATimings[[#This Row],[Vehicle No.]], VehLicense,2,FALSE))</f>
        <v>#N/A</v>
      </c>
      <c r="E4163" s="126"/>
      <c r="F4163" s="185" t="e">
        <f>VLOOKUP(RTATimings[[#This Row],[Route Code]], TrueRouteCodes[], 2, FALSE)</f>
        <v>#N/A</v>
      </c>
      <c r="H4163" s="194" t="str">
        <f>REPLACE(SUBSTITUTE(SUBSTITUTE(SUBSTITUTE(SUBSTITUTE(SUBSTITUTE(TRIM(RTATimings[[#This Row],[Dep Txt]]), ": ",":"), "a.m", "AM",1), "p.m", "PM"),"  AM"," AM"),"  PM", " PM"), 9,100,"")</f>
        <v/>
      </c>
      <c r="I4163" s="195" t="e">
        <f>TIMEVALUE(RTATimings[[#This Row],[Dep Tm Txt]])</f>
        <v>#VALUE!</v>
      </c>
      <c r="N41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64" spans="1:14" x14ac:dyDescent="0.35">
      <c r="A4164" s="113"/>
      <c r="B4164" s="119"/>
      <c r="C4164" s="119"/>
      <c r="D4164" s="185" t="e">
        <f>IF(ISBLANK(RTATimings[[#This Row],[Vehicle No.]]), VLOOKUP(RTATimings[[#This Row],[Rotation Group]], Table9[#All], 4, FALSE), VLOOKUP(RTATimings[[#This Row],[Vehicle No.]], VehLicense,2,FALSE))</f>
        <v>#N/A</v>
      </c>
      <c r="E4164" s="126"/>
      <c r="F4164" s="185" t="e">
        <f>VLOOKUP(RTATimings[[#This Row],[Route Code]], TrueRouteCodes[], 2, FALSE)</f>
        <v>#N/A</v>
      </c>
      <c r="H4164" s="194" t="str">
        <f>REPLACE(SUBSTITUTE(SUBSTITUTE(SUBSTITUTE(SUBSTITUTE(SUBSTITUTE(TRIM(RTATimings[[#This Row],[Dep Txt]]), ": ",":"), "a.m", "AM",1), "p.m", "PM"),"  AM"," AM"),"  PM", " PM"), 9,100,"")</f>
        <v/>
      </c>
      <c r="I4164" s="195" t="e">
        <f>TIMEVALUE(RTATimings[[#This Row],[Dep Tm Txt]])</f>
        <v>#VALUE!</v>
      </c>
      <c r="N41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65" spans="1:14" x14ac:dyDescent="0.35">
      <c r="A4165" s="113"/>
      <c r="B4165" s="119"/>
      <c r="C4165" s="119"/>
      <c r="D4165" s="185" t="e">
        <f>IF(ISBLANK(RTATimings[[#This Row],[Vehicle No.]]), VLOOKUP(RTATimings[[#This Row],[Rotation Group]], Table9[#All], 4, FALSE), VLOOKUP(RTATimings[[#This Row],[Vehicle No.]], VehLicense,2,FALSE))</f>
        <v>#N/A</v>
      </c>
      <c r="E4165" s="126"/>
      <c r="F4165" s="185" t="e">
        <f>VLOOKUP(RTATimings[[#This Row],[Route Code]], TrueRouteCodes[], 2, FALSE)</f>
        <v>#N/A</v>
      </c>
      <c r="H4165" s="194" t="str">
        <f>REPLACE(SUBSTITUTE(SUBSTITUTE(SUBSTITUTE(SUBSTITUTE(SUBSTITUTE(TRIM(RTATimings[[#This Row],[Dep Txt]]), ": ",":"), "a.m", "AM",1), "p.m", "PM"),"  AM"," AM"),"  PM", " PM"), 9,100,"")</f>
        <v/>
      </c>
      <c r="I4165" s="195" t="e">
        <f>TIMEVALUE(RTATimings[[#This Row],[Dep Tm Txt]])</f>
        <v>#VALUE!</v>
      </c>
      <c r="N41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66" spans="1:14" x14ac:dyDescent="0.35">
      <c r="A4166" s="113"/>
      <c r="B4166" s="119"/>
      <c r="C4166" s="119"/>
      <c r="D4166" s="185" t="e">
        <f>IF(ISBLANK(RTATimings[[#This Row],[Vehicle No.]]), VLOOKUP(RTATimings[[#This Row],[Rotation Group]], Table9[#All], 4, FALSE), VLOOKUP(RTATimings[[#This Row],[Vehicle No.]], VehLicense,2,FALSE))</f>
        <v>#N/A</v>
      </c>
      <c r="E4166" s="126"/>
      <c r="F4166" s="185" t="e">
        <f>VLOOKUP(RTATimings[[#This Row],[Route Code]], TrueRouteCodes[], 2, FALSE)</f>
        <v>#N/A</v>
      </c>
      <c r="H4166" s="194" t="str">
        <f>REPLACE(SUBSTITUTE(SUBSTITUTE(SUBSTITUTE(SUBSTITUTE(SUBSTITUTE(TRIM(RTATimings[[#This Row],[Dep Txt]]), ": ",":"), "a.m", "AM",1), "p.m", "PM"),"  AM"," AM"),"  PM", " PM"), 9,100,"")</f>
        <v/>
      </c>
      <c r="I4166" s="195" t="e">
        <f>TIMEVALUE(RTATimings[[#This Row],[Dep Tm Txt]])</f>
        <v>#VALUE!</v>
      </c>
      <c r="N41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67" spans="1:14" x14ac:dyDescent="0.35">
      <c r="A4167" s="113"/>
      <c r="B4167" s="119"/>
      <c r="C4167" s="119"/>
      <c r="D4167" s="185" t="e">
        <f>IF(ISBLANK(RTATimings[[#This Row],[Vehicle No.]]), VLOOKUP(RTATimings[[#This Row],[Rotation Group]], Table9[#All], 4, FALSE), VLOOKUP(RTATimings[[#This Row],[Vehicle No.]], VehLicense,2,FALSE))</f>
        <v>#N/A</v>
      </c>
      <c r="E4167" s="126"/>
      <c r="F4167" s="185" t="e">
        <f>VLOOKUP(RTATimings[[#This Row],[Route Code]], TrueRouteCodes[], 2, FALSE)</f>
        <v>#N/A</v>
      </c>
      <c r="H4167" s="194" t="str">
        <f>REPLACE(SUBSTITUTE(SUBSTITUTE(SUBSTITUTE(SUBSTITUTE(SUBSTITUTE(TRIM(RTATimings[[#This Row],[Dep Txt]]), ": ",":"), "a.m", "AM",1), "p.m", "PM"),"  AM"," AM"),"  PM", " PM"), 9,100,"")</f>
        <v/>
      </c>
      <c r="I4167" s="195" t="e">
        <f>TIMEVALUE(RTATimings[[#This Row],[Dep Tm Txt]])</f>
        <v>#VALUE!</v>
      </c>
      <c r="N41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68" spans="1:14" x14ac:dyDescent="0.35">
      <c r="A4168" s="113"/>
      <c r="B4168" s="119"/>
      <c r="C4168" s="119"/>
      <c r="D4168" s="185" t="e">
        <f>IF(ISBLANK(RTATimings[[#This Row],[Vehicle No.]]), VLOOKUP(RTATimings[[#This Row],[Rotation Group]], Table9[#All], 4, FALSE), VLOOKUP(RTATimings[[#This Row],[Vehicle No.]], VehLicense,2,FALSE))</f>
        <v>#N/A</v>
      </c>
      <c r="E4168" s="126"/>
      <c r="F4168" s="185" t="e">
        <f>VLOOKUP(RTATimings[[#This Row],[Route Code]], TrueRouteCodes[], 2, FALSE)</f>
        <v>#N/A</v>
      </c>
      <c r="H4168" s="194" t="str">
        <f>REPLACE(SUBSTITUTE(SUBSTITUTE(SUBSTITUTE(SUBSTITUTE(SUBSTITUTE(TRIM(RTATimings[[#This Row],[Dep Txt]]), ": ",":"), "a.m", "AM",1), "p.m", "PM"),"  AM"," AM"),"  PM", " PM"), 9,100,"")</f>
        <v/>
      </c>
      <c r="I4168" s="195" t="e">
        <f>TIMEVALUE(RTATimings[[#This Row],[Dep Tm Txt]])</f>
        <v>#VALUE!</v>
      </c>
      <c r="N41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69" spans="1:14" x14ac:dyDescent="0.35">
      <c r="A4169" s="113"/>
      <c r="B4169" s="119"/>
      <c r="C4169" s="119"/>
      <c r="D4169" s="185" t="e">
        <f>IF(ISBLANK(RTATimings[[#This Row],[Vehicle No.]]), VLOOKUP(RTATimings[[#This Row],[Rotation Group]], Table9[#All], 4, FALSE), VLOOKUP(RTATimings[[#This Row],[Vehicle No.]], VehLicense,2,FALSE))</f>
        <v>#N/A</v>
      </c>
      <c r="E4169" s="126"/>
      <c r="F4169" s="185" t="e">
        <f>VLOOKUP(RTATimings[[#This Row],[Route Code]], TrueRouteCodes[], 2, FALSE)</f>
        <v>#N/A</v>
      </c>
      <c r="H4169" s="194" t="str">
        <f>REPLACE(SUBSTITUTE(SUBSTITUTE(SUBSTITUTE(SUBSTITUTE(SUBSTITUTE(TRIM(RTATimings[[#This Row],[Dep Txt]]), ": ",":"), "a.m", "AM",1), "p.m", "PM"),"  AM"," AM"),"  PM", " PM"), 9,100,"")</f>
        <v/>
      </c>
      <c r="I4169" s="195" t="e">
        <f>TIMEVALUE(RTATimings[[#This Row],[Dep Tm Txt]])</f>
        <v>#VALUE!</v>
      </c>
      <c r="N41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70" spans="1:14" x14ac:dyDescent="0.35">
      <c r="A4170" s="113"/>
      <c r="B4170" s="119"/>
      <c r="C4170" s="119"/>
      <c r="D4170" s="185" t="e">
        <f>IF(ISBLANK(RTATimings[[#This Row],[Vehicle No.]]), VLOOKUP(RTATimings[[#This Row],[Rotation Group]], Table9[#All], 4, FALSE), VLOOKUP(RTATimings[[#This Row],[Vehicle No.]], VehLicense,2,FALSE))</f>
        <v>#N/A</v>
      </c>
      <c r="E4170" s="126"/>
      <c r="F4170" s="185" t="e">
        <f>VLOOKUP(RTATimings[[#This Row],[Route Code]], TrueRouteCodes[], 2, FALSE)</f>
        <v>#N/A</v>
      </c>
      <c r="H4170" s="194" t="str">
        <f>REPLACE(SUBSTITUTE(SUBSTITUTE(SUBSTITUTE(SUBSTITUTE(SUBSTITUTE(TRIM(RTATimings[[#This Row],[Dep Txt]]), ": ",":"), "a.m", "AM",1), "p.m", "PM"),"  AM"," AM"),"  PM", " PM"), 9,100,"")</f>
        <v/>
      </c>
      <c r="I4170" s="195" t="e">
        <f>TIMEVALUE(RTATimings[[#This Row],[Dep Tm Txt]])</f>
        <v>#VALUE!</v>
      </c>
      <c r="N41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71" spans="1:14" x14ac:dyDescent="0.35">
      <c r="A4171" s="113"/>
      <c r="B4171" s="119"/>
      <c r="C4171" s="119"/>
      <c r="D4171" s="185" t="e">
        <f>IF(ISBLANK(RTATimings[[#This Row],[Vehicle No.]]), VLOOKUP(RTATimings[[#This Row],[Rotation Group]], Table9[#All], 4, FALSE), VLOOKUP(RTATimings[[#This Row],[Vehicle No.]], VehLicense,2,FALSE))</f>
        <v>#N/A</v>
      </c>
      <c r="E4171" s="126"/>
      <c r="F4171" s="185" t="e">
        <f>VLOOKUP(RTATimings[[#This Row],[Route Code]], TrueRouteCodes[], 2, FALSE)</f>
        <v>#N/A</v>
      </c>
      <c r="H4171" s="194" t="str">
        <f>REPLACE(SUBSTITUTE(SUBSTITUTE(SUBSTITUTE(SUBSTITUTE(SUBSTITUTE(TRIM(RTATimings[[#This Row],[Dep Txt]]), ": ",":"), "a.m", "AM",1), "p.m", "PM"),"  AM"," AM"),"  PM", " PM"), 9,100,"")</f>
        <v/>
      </c>
      <c r="I4171" s="195" t="e">
        <f>TIMEVALUE(RTATimings[[#This Row],[Dep Tm Txt]])</f>
        <v>#VALUE!</v>
      </c>
      <c r="N41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72" spans="1:14" x14ac:dyDescent="0.35">
      <c r="A4172" s="113"/>
      <c r="B4172" s="119"/>
      <c r="C4172" s="119"/>
      <c r="D4172" s="185" t="e">
        <f>IF(ISBLANK(RTATimings[[#This Row],[Vehicle No.]]), VLOOKUP(RTATimings[[#This Row],[Rotation Group]], Table9[#All], 4, FALSE), VLOOKUP(RTATimings[[#This Row],[Vehicle No.]], VehLicense,2,FALSE))</f>
        <v>#N/A</v>
      </c>
      <c r="E4172" s="126"/>
      <c r="F4172" s="185" t="e">
        <f>VLOOKUP(RTATimings[[#This Row],[Route Code]], TrueRouteCodes[], 2, FALSE)</f>
        <v>#N/A</v>
      </c>
      <c r="H4172" s="194" t="str">
        <f>REPLACE(SUBSTITUTE(SUBSTITUTE(SUBSTITUTE(SUBSTITUTE(SUBSTITUTE(TRIM(RTATimings[[#This Row],[Dep Txt]]), ": ",":"), "a.m", "AM",1), "p.m", "PM"),"  AM"," AM"),"  PM", " PM"), 9,100,"")</f>
        <v/>
      </c>
      <c r="I4172" s="195" t="e">
        <f>TIMEVALUE(RTATimings[[#This Row],[Dep Tm Txt]])</f>
        <v>#VALUE!</v>
      </c>
      <c r="N41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73" spans="1:14" x14ac:dyDescent="0.35">
      <c r="A4173" s="113"/>
      <c r="B4173" s="119"/>
      <c r="C4173" s="119"/>
      <c r="D4173" s="185" t="e">
        <f>IF(ISBLANK(RTATimings[[#This Row],[Vehicle No.]]), VLOOKUP(RTATimings[[#This Row],[Rotation Group]], Table9[#All], 4, FALSE), VLOOKUP(RTATimings[[#This Row],[Vehicle No.]], VehLicense,2,FALSE))</f>
        <v>#N/A</v>
      </c>
      <c r="E4173" s="126"/>
      <c r="F4173" s="185" t="e">
        <f>VLOOKUP(RTATimings[[#This Row],[Route Code]], TrueRouteCodes[], 2, FALSE)</f>
        <v>#N/A</v>
      </c>
      <c r="H4173" s="194" t="str">
        <f>REPLACE(SUBSTITUTE(SUBSTITUTE(SUBSTITUTE(SUBSTITUTE(SUBSTITUTE(TRIM(RTATimings[[#This Row],[Dep Txt]]), ": ",":"), "a.m", "AM",1), "p.m", "PM"),"  AM"," AM"),"  PM", " PM"), 9,100,"")</f>
        <v/>
      </c>
      <c r="I4173" s="195" t="e">
        <f>TIMEVALUE(RTATimings[[#This Row],[Dep Tm Txt]])</f>
        <v>#VALUE!</v>
      </c>
      <c r="N41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74" spans="1:14" x14ac:dyDescent="0.35">
      <c r="A4174" s="113"/>
      <c r="B4174" s="119"/>
      <c r="C4174" s="119"/>
      <c r="D4174" s="185" t="e">
        <f>IF(ISBLANK(RTATimings[[#This Row],[Vehicle No.]]), VLOOKUP(RTATimings[[#This Row],[Rotation Group]], Table9[#All], 4, FALSE), VLOOKUP(RTATimings[[#This Row],[Vehicle No.]], VehLicense,2,FALSE))</f>
        <v>#N/A</v>
      </c>
      <c r="E4174" s="126"/>
      <c r="F4174" s="185" t="e">
        <f>VLOOKUP(RTATimings[[#This Row],[Route Code]], TrueRouteCodes[], 2, FALSE)</f>
        <v>#N/A</v>
      </c>
      <c r="H4174" s="194" t="str">
        <f>REPLACE(SUBSTITUTE(SUBSTITUTE(SUBSTITUTE(SUBSTITUTE(SUBSTITUTE(TRIM(RTATimings[[#This Row],[Dep Txt]]), ": ",":"), "a.m", "AM",1), "p.m", "PM"),"  AM"," AM"),"  PM", " PM"), 9,100,"")</f>
        <v/>
      </c>
      <c r="I4174" s="195" t="e">
        <f>TIMEVALUE(RTATimings[[#This Row],[Dep Tm Txt]])</f>
        <v>#VALUE!</v>
      </c>
      <c r="N41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75" spans="1:14" x14ac:dyDescent="0.35">
      <c r="A4175" s="113"/>
      <c r="B4175" s="119"/>
      <c r="C4175" s="119"/>
      <c r="D4175" s="185" t="e">
        <f>IF(ISBLANK(RTATimings[[#This Row],[Vehicle No.]]), VLOOKUP(RTATimings[[#This Row],[Rotation Group]], Table9[#All], 4, FALSE), VLOOKUP(RTATimings[[#This Row],[Vehicle No.]], VehLicense,2,FALSE))</f>
        <v>#N/A</v>
      </c>
      <c r="E4175" s="126"/>
      <c r="F4175" s="185" t="e">
        <f>VLOOKUP(RTATimings[[#This Row],[Route Code]], TrueRouteCodes[], 2, FALSE)</f>
        <v>#N/A</v>
      </c>
      <c r="H4175" s="194" t="str">
        <f>REPLACE(SUBSTITUTE(SUBSTITUTE(SUBSTITUTE(SUBSTITUTE(SUBSTITUTE(TRIM(RTATimings[[#This Row],[Dep Txt]]), ": ",":"), "a.m", "AM",1), "p.m", "PM"),"  AM"," AM"),"  PM", " PM"), 9,100,"")</f>
        <v/>
      </c>
      <c r="I4175" s="195" t="e">
        <f>TIMEVALUE(RTATimings[[#This Row],[Dep Tm Txt]])</f>
        <v>#VALUE!</v>
      </c>
      <c r="N41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76" spans="1:14" x14ac:dyDescent="0.35">
      <c r="A4176" s="113"/>
      <c r="B4176" s="119"/>
      <c r="C4176" s="119"/>
      <c r="D4176" s="185" t="e">
        <f>IF(ISBLANK(RTATimings[[#This Row],[Vehicle No.]]), VLOOKUP(RTATimings[[#This Row],[Rotation Group]], Table9[#All], 4, FALSE), VLOOKUP(RTATimings[[#This Row],[Vehicle No.]], VehLicense,2,FALSE))</f>
        <v>#N/A</v>
      </c>
      <c r="E4176" s="126"/>
      <c r="F4176" s="185" t="e">
        <f>VLOOKUP(RTATimings[[#This Row],[Route Code]], TrueRouteCodes[], 2, FALSE)</f>
        <v>#N/A</v>
      </c>
      <c r="H4176" s="194" t="str">
        <f>REPLACE(SUBSTITUTE(SUBSTITUTE(SUBSTITUTE(SUBSTITUTE(SUBSTITUTE(TRIM(RTATimings[[#This Row],[Dep Txt]]), ": ",":"), "a.m", "AM",1), "p.m", "PM"),"  AM"," AM"),"  PM", " PM"), 9,100,"")</f>
        <v/>
      </c>
      <c r="I4176" s="195" t="e">
        <f>TIMEVALUE(RTATimings[[#This Row],[Dep Tm Txt]])</f>
        <v>#VALUE!</v>
      </c>
      <c r="N41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77" spans="1:14" x14ac:dyDescent="0.35">
      <c r="A4177" s="113"/>
      <c r="B4177" s="119"/>
      <c r="C4177" s="119"/>
      <c r="D4177" s="185" t="e">
        <f>IF(ISBLANK(RTATimings[[#This Row],[Vehicle No.]]), VLOOKUP(RTATimings[[#This Row],[Rotation Group]], Table9[#All], 4, FALSE), VLOOKUP(RTATimings[[#This Row],[Vehicle No.]], VehLicense,2,FALSE))</f>
        <v>#N/A</v>
      </c>
      <c r="E4177" s="126"/>
      <c r="F4177" s="185" t="e">
        <f>VLOOKUP(RTATimings[[#This Row],[Route Code]], TrueRouteCodes[], 2, FALSE)</f>
        <v>#N/A</v>
      </c>
      <c r="H4177" s="194" t="str">
        <f>REPLACE(SUBSTITUTE(SUBSTITUTE(SUBSTITUTE(SUBSTITUTE(SUBSTITUTE(TRIM(RTATimings[[#This Row],[Dep Txt]]), ": ",":"), "a.m", "AM",1), "p.m", "PM"),"  AM"," AM"),"  PM", " PM"), 9,100,"")</f>
        <v/>
      </c>
      <c r="I4177" s="195" t="e">
        <f>TIMEVALUE(RTATimings[[#This Row],[Dep Tm Txt]])</f>
        <v>#VALUE!</v>
      </c>
      <c r="N41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78" spans="1:14" x14ac:dyDescent="0.35">
      <c r="A4178" s="113"/>
      <c r="B4178" s="119"/>
      <c r="C4178" s="119"/>
      <c r="D4178" s="185" t="e">
        <f>IF(ISBLANK(RTATimings[[#This Row],[Vehicle No.]]), VLOOKUP(RTATimings[[#This Row],[Rotation Group]], Table9[#All], 4, FALSE), VLOOKUP(RTATimings[[#This Row],[Vehicle No.]], VehLicense,2,FALSE))</f>
        <v>#N/A</v>
      </c>
      <c r="E4178" s="126"/>
      <c r="F4178" s="185" t="e">
        <f>VLOOKUP(RTATimings[[#This Row],[Route Code]], TrueRouteCodes[], 2, FALSE)</f>
        <v>#N/A</v>
      </c>
      <c r="H4178" s="194" t="str">
        <f>REPLACE(SUBSTITUTE(SUBSTITUTE(SUBSTITUTE(SUBSTITUTE(SUBSTITUTE(TRIM(RTATimings[[#This Row],[Dep Txt]]), ": ",":"), "a.m", "AM",1), "p.m", "PM"),"  AM"," AM"),"  PM", " PM"), 9,100,"")</f>
        <v/>
      </c>
      <c r="I4178" s="195" t="e">
        <f>TIMEVALUE(RTATimings[[#This Row],[Dep Tm Txt]])</f>
        <v>#VALUE!</v>
      </c>
      <c r="N41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79" spans="1:14" x14ac:dyDescent="0.35">
      <c r="A4179" s="113"/>
      <c r="B4179" s="119"/>
      <c r="C4179" s="119"/>
      <c r="D4179" s="185" t="e">
        <f>IF(ISBLANK(RTATimings[[#This Row],[Vehicle No.]]), VLOOKUP(RTATimings[[#This Row],[Rotation Group]], Table9[#All], 4, FALSE), VLOOKUP(RTATimings[[#This Row],[Vehicle No.]], VehLicense,2,FALSE))</f>
        <v>#N/A</v>
      </c>
      <c r="E4179" s="126"/>
      <c r="F4179" s="185" t="e">
        <f>VLOOKUP(RTATimings[[#This Row],[Route Code]], TrueRouteCodes[], 2, FALSE)</f>
        <v>#N/A</v>
      </c>
      <c r="H4179" s="194" t="str">
        <f>REPLACE(SUBSTITUTE(SUBSTITUTE(SUBSTITUTE(SUBSTITUTE(SUBSTITUTE(TRIM(RTATimings[[#This Row],[Dep Txt]]), ": ",":"), "a.m", "AM",1), "p.m", "PM"),"  AM"," AM"),"  PM", " PM"), 9,100,"")</f>
        <v/>
      </c>
      <c r="I4179" s="195" t="e">
        <f>TIMEVALUE(RTATimings[[#This Row],[Dep Tm Txt]])</f>
        <v>#VALUE!</v>
      </c>
      <c r="N41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80" spans="1:14" x14ac:dyDescent="0.35">
      <c r="A4180" s="113"/>
      <c r="B4180" s="119"/>
      <c r="C4180" s="119"/>
      <c r="D4180" s="185" t="e">
        <f>IF(ISBLANK(RTATimings[[#This Row],[Vehicle No.]]), VLOOKUP(RTATimings[[#This Row],[Rotation Group]], Table9[#All], 4, FALSE), VLOOKUP(RTATimings[[#This Row],[Vehicle No.]], VehLicense,2,FALSE))</f>
        <v>#N/A</v>
      </c>
      <c r="E4180" s="126"/>
      <c r="F4180" s="185" t="e">
        <f>VLOOKUP(RTATimings[[#This Row],[Route Code]], TrueRouteCodes[], 2, FALSE)</f>
        <v>#N/A</v>
      </c>
      <c r="H4180" s="194" t="str">
        <f>REPLACE(SUBSTITUTE(SUBSTITUTE(SUBSTITUTE(SUBSTITUTE(SUBSTITUTE(TRIM(RTATimings[[#This Row],[Dep Txt]]), ": ",":"), "a.m", "AM",1), "p.m", "PM"),"  AM"," AM"),"  PM", " PM"), 9,100,"")</f>
        <v/>
      </c>
      <c r="I4180" s="195" t="e">
        <f>TIMEVALUE(RTATimings[[#This Row],[Dep Tm Txt]])</f>
        <v>#VALUE!</v>
      </c>
      <c r="N41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81" spans="1:14" x14ac:dyDescent="0.35">
      <c r="A4181" s="113"/>
      <c r="B4181" s="119"/>
      <c r="C4181" s="119"/>
      <c r="D4181" s="185" t="e">
        <f>IF(ISBLANK(RTATimings[[#This Row],[Vehicle No.]]), VLOOKUP(RTATimings[[#This Row],[Rotation Group]], Table9[#All], 4, FALSE), VLOOKUP(RTATimings[[#This Row],[Vehicle No.]], VehLicense,2,FALSE))</f>
        <v>#N/A</v>
      </c>
      <c r="E4181" s="126"/>
      <c r="F4181" s="185" t="e">
        <f>VLOOKUP(RTATimings[[#This Row],[Route Code]], TrueRouteCodes[], 2, FALSE)</f>
        <v>#N/A</v>
      </c>
      <c r="H4181" s="194" t="str">
        <f>REPLACE(SUBSTITUTE(SUBSTITUTE(SUBSTITUTE(SUBSTITUTE(SUBSTITUTE(TRIM(RTATimings[[#This Row],[Dep Txt]]), ": ",":"), "a.m", "AM",1), "p.m", "PM"),"  AM"," AM"),"  PM", " PM"), 9,100,"")</f>
        <v/>
      </c>
      <c r="I4181" s="195" t="e">
        <f>TIMEVALUE(RTATimings[[#This Row],[Dep Tm Txt]])</f>
        <v>#VALUE!</v>
      </c>
      <c r="N41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82" spans="1:14" x14ac:dyDescent="0.35">
      <c r="A4182" s="113"/>
      <c r="B4182" s="119"/>
      <c r="C4182" s="119"/>
      <c r="D4182" s="185" t="e">
        <f>IF(ISBLANK(RTATimings[[#This Row],[Vehicle No.]]), VLOOKUP(RTATimings[[#This Row],[Rotation Group]], Table9[#All], 4, FALSE), VLOOKUP(RTATimings[[#This Row],[Vehicle No.]], VehLicense,2,FALSE))</f>
        <v>#N/A</v>
      </c>
      <c r="E4182" s="126"/>
      <c r="F4182" s="185" t="e">
        <f>VLOOKUP(RTATimings[[#This Row],[Route Code]], TrueRouteCodes[], 2, FALSE)</f>
        <v>#N/A</v>
      </c>
      <c r="H4182" s="194" t="str">
        <f>REPLACE(SUBSTITUTE(SUBSTITUTE(SUBSTITUTE(SUBSTITUTE(SUBSTITUTE(TRIM(RTATimings[[#This Row],[Dep Txt]]), ": ",":"), "a.m", "AM",1), "p.m", "PM"),"  AM"," AM"),"  PM", " PM"), 9,100,"")</f>
        <v/>
      </c>
      <c r="I4182" s="195" t="e">
        <f>TIMEVALUE(RTATimings[[#This Row],[Dep Tm Txt]])</f>
        <v>#VALUE!</v>
      </c>
      <c r="N41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83" spans="1:14" x14ac:dyDescent="0.35">
      <c r="A4183" s="113"/>
      <c r="B4183" s="119"/>
      <c r="C4183" s="119"/>
      <c r="D4183" s="185" t="e">
        <f>IF(ISBLANK(RTATimings[[#This Row],[Vehicle No.]]), VLOOKUP(RTATimings[[#This Row],[Rotation Group]], Table9[#All], 4, FALSE), VLOOKUP(RTATimings[[#This Row],[Vehicle No.]], VehLicense,2,FALSE))</f>
        <v>#N/A</v>
      </c>
      <c r="E4183" s="126"/>
      <c r="F4183" s="185" t="e">
        <f>VLOOKUP(RTATimings[[#This Row],[Route Code]], TrueRouteCodes[], 2, FALSE)</f>
        <v>#N/A</v>
      </c>
      <c r="H4183" s="194" t="str">
        <f>REPLACE(SUBSTITUTE(SUBSTITUTE(SUBSTITUTE(SUBSTITUTE(SUBSTITUTE(TRIM(RTATimings[[#This Row],[Dep Txt]]), ": ",":"), "a.m", "AM",1), "p.m", "PM"),"  AM"," AM"),"  PM", " PM"), 9,100,"")</f>
        <v/>
      </c>
      <c r="I4183" s="195" t="e">
        <f>TIMEVALUE(RTATimings[[#This Row],[Dep Tm Txt]])</f>
        <v>#VALUE!</v>
      </c>
      <c r="N41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84" spans="1:14" x14ac:dyDescent="0.35">
      <c r="A4184" s="113"/>
      <c r="B4184" s="119"/>
      <c r="C4184" s="119"/>
      <c r="D4184" s="185" t="e">
        <f>IF(ISBLANK(RTATimings[[#This Row],[Vehicle No.]]), VLOOKUP(RTATimings[[#This Row],[Rotation Group]], Table9[#All], 4, FALSE), VLOOKUP(RTATimings[[#This Row],[Vehicle No.]], VehLicense,2,FALSE))</f>
        <v>#N/A</v>
      </c>
      <c r="E4184" s="126"/>
      <c r="F4184" s="185" t="e">
        <f>VLOOKUP(RTATimings[[#This Row],[Route Code]], TrueRouteCodes[], 2, FALSE)</f>
        <v>#N/A</v>
      </c>
      <c r="H4184" s="194" t="str">
        <f>REPLACE(SUBSTITUTE(SUBSTITUTE(SUBSTITUTE(SUBSTITUTE(SUBSTITUTE(TRIM(RTATimings[[#This Row],[Dep Txt]]), ": ",":"), "a.m", "AM",1), "p.m", "PM"),"  AM"," AM"),"  PM", " PM"), 9,100,"")</f>
        <v/>
      </c>
      <c r="I4184" s="195" t="e">
        <f>TIMEVALUE(RTATimings[[#This Row],[Dep Tm Txt]])</f>
        <v>#VALUE!</v>
      </c>
      <c r="N41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85" spans="1:14" x14ac:dyDescent="0.35">
      <c r="A4185" s="113"/>
      <c r="B4185" s="119"/>
      <c r="C4185" s="119"/>
      <c r="D4185" s="185" t="e">
        <f>IF(ISBLANK(RTATimings[[#This Row],[Vehicle No.]]), VLOOKUP(RTATimings[[#This Row],[Rotation Group]], Table9[#All], 4, FALSE), VLOOKUP(RTATimings[[#This Row],[Vehicle No.]], VehLicense,2,FALSE))</f>
        <v>#N/A</v>
      </c>
      <c r="E4185" s="126"/>
      <c r="F4185" s="185" t="e">
        <f>VLOOKUP(RTATimings[[#This Row],[Route Code]], TrueRouteCodes[], 2, FALSE)</f>
        <v>#N/A</v>
      </c>
      <c r="H4185" s="194" t="str">
        <f>REPLACE(SUBSTITUTE(SUBSTITUTE(SUBSTITUTE(SUBSTITUTE(SUBSTITUTE(TRIM(RTATimings[[#This Row],[Dep Txt]]), ": ",":"), "a.m", "AM",1), "p.m", "PM"),"  AM"," AM"),"  PM", " PM"), 9,100,"")</f>
        <v/>
      </c>
      <c r="I4185" s="195" t="e">
        <f>TIMEVALUE(RTATimings[[#This Row],[Dep Tm Txt]])</f>
        <v>#VALUE!</v>
      </c>
      <c r="N41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86" spans="1:14" x14ac:dyDescent="0.35">
      <c r="A4186" s="113"/>
      <c r="B4186" s="119"/>
      <c r="C4186" s="119"/>
      <c r="D4186" s="185" t="e">
        <f>IF(ISBLANK(RTATimings[[#This Row],[Vehicle No.]]), VLOOKUP(RTATimings[[#This Row],[Rotation Group]], Table9[#All], 4, FALSE), VLOOKUP(RTATimings[[#This Row],[Vehicle No.]], VehLicense,2,FALSE))</f>
        <v>#N/A</v>
      </c>
      <c r="E4186" s="126"/>
      <c r="F4186" s="185" t="e">
        <f>VLOOKUP(RTATimings[[#This Row],[Route Code]], TrueRouteCodes[], 2, FALSE)</f>
        <v>#N/A</v>
      </c>
      <c r="H4186" s="194" t="str">
        <f>REPLACE(SUBSTITUTE(SUBSTITUTE(SUBSTITUTE(SUBSTITUTE(SUBSTITUTE(TRIM(RTATimings[[#This Row],[Dep Txt]]), ": ",":"), "a.m", "AM",1), "p.m", "PM"),"  AM"," AM"),"  PM", " PM"), 9,100,"")</f>
        <v/>
      </c>
      <c r="I4186" s="195" t="e">
        <f>TIMEVALUE(RTATimings[[#This Row],[Dep Tm Txt]])</f>
        <v>#VALUE!</v>
      </c>
      <c r="N41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87" spans="1:14" x14ac:dyDescent="0.35">
      <c r="A4187" s="113"/>
      <c r="B4187" s="119"/>
      <c r="C4187" s="119"/>
      <c r="D4187" s="185" t="e">
        <f>IF(ISBLANK(RTATimings[[#This Row],[Vehicle No.]]), VLOOKUP(RTATimings[[#This Row],[Rotation Group]], Table9[#All], 4, FALSE), VLOOKUP(RTATimings[[#This Row],[Vehicle No.]], VehLicense,2,FALSE))</f>
        <v>#N/A</v>
      </c>
      <c r="E4187" s="126"/>
      <c r="F4187" s="185" t="e">
        <f>VLOOKUP(RTATimings[[#This Row],[Route Code]], TrueRouteCodes[], 2, FALSE)</f>
        <v>#N/A</v>
      </c>
      <c r="H4187" s="194" t="str">
        <f>REPLACE(SUBSTITUTE(SUBSTITUTE(SUBSTITUTE(SUBSTITUTE(SUBSTITUTE(TRIM(RTATimings[[#This Row],[Dep Txt]]), ": ",":"), "a.m", "AM",1), "p.m", "PM"),"  AM"," AM"),"  PM", " PM"), 9,100,"")</f>
        <v/>
      </c>
      <c r="I4187" s="195" t="e">
        <f>TIMEVALUE(RTATimings[[#This Row],[Dep Tm Txt]])</f>
        <v>#VALUE!</v>
      </c>
      <c r="N41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88" spans="1:14" x14ac:dyDescent="0.35">
      <c r="A4188" s="113"/>
      <c r="B4188" s="119"/>
      <c r="C4188" s="119"/>
      <c r="D4188" s="185" t="e">
        <f>IF(ISBLANK(RTATimings[[#This Row],[Vehicle No.]]), VLOOKUP(RTATimings[[#This Row],[Rotation Group]], Table9[#All], 4, FALSE), VLOOKUP(RTATimings[[#This Row],[Vehicle No.]], VehLicense,2,FALSE))</f>
        <v>#N/A</v>
      </c>
      <c r="E4188" s="126"/>
      <c r="F4188" s="185" t="e">
        <f>VLOOKUP(RTATimings[[#This Row],[Route Code]], TrueRouteCodes[], 2, FALSE)</f>
        <v>#N/A</v>
      </c>
      <c r="H4188" s="194" t="str">
        <f>REPLACE(SUBSTITUTE(SUBSTITUTE(SUBSTITUTE(SUBSTITUTE(SUBSTITUTE(TRIM(RTATimings[[#This Row],[Dep Txt]]), ": ",":"), "a.m", "AM",1), "p.m", "PM"),"  AM"," AM"),"  PM", " PM"), 9,100,"")</f>
        <v/>
      </c>
      <c r="I4188" s="195" t="e">
        <f>TIMEVALUE(RTATimings[[#This Row],[Dep Tm Txt]])</f>
        <v>#VALUE!</v>
      </c>
      <c r="N41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89" spans="1:14" x14ac:dyDescent="0.35">
      <c r="A4189" s="113"/>
      <c r="B4189" s="119"/>
      <c r="C4189" s="119"/>
      <c r="D4189" s="185" t="e">
        <f>IF(ISBLANK(RTATimings[[#This Row],[Vehicle No.]]), VLOOKUP(RTATimings[[#This Row],[Rotation Group]], Table9[#All], 4, FALSE), VLOOKUP(RTATimings[[#This Row],[Vehicle No.]], VehLicense,2,FALSE))</f>
        <v>#N/A</v>
      </c>
      <c r="E4189" s="126"/>
      <c r="F4189" s="185" t="e">
        <f>VLOOKUP(RTATimings[[#This Row],[Route Code]], TrueRouteCodes[], 2, FALSE)</f>
        <v>#N/A</v>
      </c>
      <c r="H4189" s="194" t="str">
        <f>REPLACE(SUBSTITUTE(SUBSTITUTE(SUBSTITUTE(SUBSTITUTE(SUBSTITUTE(TRIM(RTATimings[[#This Row],[Dep Txt]]), ": ",":"), "a.m", "AM",1), "p.m", "PM"),"  AM"," AM"),"  PM", " PM"), 9,100,"")</f>
        <v/>
      </c>
      <c r="I4189" s="195" t="e">
        <f>TIMEVALUE(RTATimings[[#This Row],[Dep Tm Txt]])</f>
        <v>#VALUE!</v>
      </c>
      <c r="N41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90" spans="1:14" x14ac:dyDescent="0.35">
      <c r="A4190" s="113"/>
      <c r="B4190" s="119"/>
      <c r="C4190" s="119"/>
      <c r="D4190" s="185" t="e">
        <f>IF(ISBLANK(RTATimings[[#This Row],[Vehicle No.]]), VLOOKUP(RTATimings[[#This Row],[Rotation Group]], Table9[#All], 4, FALSE), VLOOKUP(RTATimings[[#This Row],[Vehicle No.]], VehLicense,2,FALSE))</f>
        <v>#N/A</v>
      </c>
      <c r="E4190" s="126"/>
      <c r="F4190" s="185" t="e">
        <f>VLOOKUP(RTATimings[[#This Row],[Route Code]], TrueRouteCodes[], 2, FALSE)</f>
        <v>#N/A</v>
      </c>
      <c r="H4190" s="194" t="str">
        <f>REPLACE(SUBSTITUTE(SUBSTITUTE(SUBSTITUTE(SUBSTITUTE(SUBSTITUTE(TRIM(RTATimings[[#This Row],[Dep Txt]]), ": ",":"), "a.m", "AM",1), "p.m", "PM"),"  AM"," AM"),"  PM", " PM"), 9,100,"")</f>
        <v/>
      </c>
      <c r="I4190" s="195" t="e">
        <f>TIMEVALUE(RTATimings[[#This Row],[Dep Tm Txt]])</f>
        <v>#VALUE!</v>
      </c>
      <c r="N41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91" spans="1:14" x14ac:dyDescent="0.35">
      <c r="A4191" s="113"/>
      <c r="B4191" s="119"/>
      <c r="C4191" s="119"/>
      <c r="D4191" s="185" t="e">
        <f>IF(ISBLANK(RTATimings[[#This Row],[Vehicle No.]]), VLOOKUP(RTATimings[[#This Row],[Rotation Group]], Table9[#All], 4, FALSE), VLOOKUP(RTATimings[[#This Row],[Vehicle No.]], VehLicense,2,FALSE))</f>
        <v>#N/A</v>
      </c>
      <c r="E4191" s="126"/>
      <c r="F4191" s="185" t="e">
        <f>VLOOKUP(RTATimings[[#This Row],[Route Code]], TrueRouteCodes[], 2, FALSE)</f>
        <v>#N/A</v>
      </c>
      <c r="H4191" s="194" t="str">
        <f>REPLACE(SUBSTITUTE(SUBSTITUTE(SUBSTITUTE(SUBSTITUTE(SUBSTITUTE(TRIM(RTATimings[[#This Row],[Dep Txt]]), ": ",":"), "a.m", "AM",1), "p.m", "PM"),"  AM"," AM"),"  PM", " PM"), 9,100,"")</f>
        <v/>
      </c>
      <c r="I4191" s="195" t="e">
        <f>TIMEVALUE(RTATimings[[#This Row],[Dep Tm Txt]])</f>
        <v>#VALUE!</v>
      </c>
      <c r="N41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92" spans="1:14" x14ac:dyDescent="0.35">
      <c r="A4192" s="113"/>
      <c r="B4192" s="119"/>
      <c r="C4192" s="119"/>
      <c r="D4192" s="185" t="e">
        <f>IF(ISBLANK(RTATimings[[#This Row],[Vehicle No.]]), VLOOKUP(RTATimings[[#This Row],[Rotation Group]], Table9[#All], 4, FALSE), VLOOKUP(RTATimings[[#This Row],[Vehicle No.]], VehLicense,2,FALSE))</f>
        <v>#N/A</v>
      </c>
      <c r="E4192" s="126"/>
      <c r="F4192" s="185" t="e">
        <f>VLOOKUP(RTATimings[[#This Row],[Route Code]], TrueRouteCodes[], 2, FALSE)</f>
        <v>#N/A</v>
      </c>
      <c r="H4192" s="194" t="str">
        <f>REPLACE(SUBSTITUTE(SUBSTITUTE(SUBSTITUTE(SUBSTITUTE(SUBSTITUTE(TRIM(RTATimings[[#This Row],[Dep Txt]]), ": ",":"), "a.m", "AM",1), "p.m", "PM"),"  AM"," AM"),"  PM", " PM"), 9,100,"")</f>
        <v/>
      </c>
      <c r="I4192" s="195" t="e">
        <f>TIMEVALUE(RTATimings[[#This Row],[Dep Tm Txt]])</f>
        <v>#VALUE!</v>
      </c>
      <c r="N41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93" spans="1:14" x14ac:dyDescent="0.35">
      <c r="A4193" s="113"/>
      <c r="B4193" s="119"/>
      <c r="C4193" s="119"/>
      <c r="D4193" s="185" t="e">
        <f>IF(ISBLANK(RTATimings[[#This Row],[Vehicle No.]]), VLOOKUP(RTATimings[[#This Row],[Rotation Group]], Table9[#All], 4, FALSE), VLOOKUP(RTATimings[[#This Row],[Vehicle No.]], VehLicense,2,FALSE))</f>
        <v>#N/A</v>
      </c>
      <c r="E4193" s="126"/>
      <c r="F4193" s="185" t="e">
        <f>VLOOKUP(RTATimings[[#This Row],[Route Code]], TrueRouteCodes[], 2, FALSE)</f>
        <v>#N/A</v>
      </c>
      <c r="H4193" s="194" t="str">
        <f>REPLACE(SUBSTITUTE(SUBSTITUTE(SUBSTITUTE(SUBSTITUTE(SUBSTITUTE(TRIM(RTATimings[[#This Row],[Dep Txt]]), ": ",":"), "a.m", "AM",1), "p.m", "PM"),"  AM"," AM"),"  PM", " PM"), 9,100,"")</f>
        <v/>
      </c>
      <c r="I4193" s="195" t="e">
        <f>TIMEVALUE(RTATimings[[#This Row],[Dep Tm Txt]])</f>
        <v>#VALUE!</v>
      </c>
      <c r="N41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94" spans="1:14" x14ac:dyDescent="0.35">
      <c r="A4194" s="113"/>
      <c r="B4194" s="119"/>
      <c r="C4194" s="119"/>
      <c r="D4194" s="185" t="e">
        <f>IF(ISBLANK(RTATimings[[#This Row],[Vehicle No.]]), VLOOKUP(RTATimings[[#This Row],[Rotation Group]], Table9[#All], 4, FALSE), VLOOKUP(RTATimings[[#This Row],[Vehicle No.]], VehLicense,2,FALSE))</f>
        <v>#N/A</v>
      </c>
      <c r="E4194" s="126"/>
      <c r="F4194" s="185" t="e">
        <f>VLOOKUP(RTATimings[[#This Row],[Route Code]], TrueRouteCodes[], 2, FALSE)</f>
        <v>#N/A</v>
      </c>
      <c r="H4194" s="194" t="str">
        <f>REPLACE(SUBSTITUTE(SUBSTITUTE(SUBSTITUTE(SUBSTITUTE(SUBSTITUTE(TRIM(RTATimings[[#This Row],[Dep Txt]]), ": ",":"), "a.m", "AM",1), "p.m", "PM"),"  AM"," AM"),"  PM", " PM"), 9,100,"")</f>
        <v/>
      </c>
      <c r="I4194" s="195" t="e">
        <f>TIMEVALUE(RTATimings[[#This Row],[Dep Tm Txt]])</f>
        <v>#VALUE!</v>
      </c>
      <c r="N41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95" spans="1:14" x14ac:dyDescent="0.35">
      <c r="A4195" s="113"/>
      <c r="B4195" s="119"/>
      <c r="C4195" s="119"/>
      <c r="D4195" s="185" t="e">
        <f>IF(ISBLANK(RTATimings[[#This Row],[Vehicle No.]]), VLOOKUP(RTATimings[[#This Row],[Rotation Group]], Table9[#All], 4, FALSE), VLOOKUP(RTATimings[[#This Row],[Vehicle No.]], VehLicense,2,FALSE))</f>
        <v>#N/A</v>
      </c>
      <c r="E4195" s="126"/>
      <c r="F4195" s="185" t="e">
        <f>VLOOKUP(RTATimings[[#This Row],[Route Code]], TrueRouteCodes[], 2, FALSE)</f>
        <v>#N/A</v>
      </c>
      <c r="H4195" s="194" t="str">
        <f>REPLACE(SUBSTITUTE(SUBSTITUTE(SUBSTITUTE(SUBSTITUTE(SUBSTITUTE(TRIM(RTATimings[[#This Row],[Dep Txt]]), ": ",":"), "a.m", "AM",1), "p.m", "PM"),"  AM"," AM"),"  PM", " PM"), 9,100,"")</f>
        <v/>
      </c>
      <c r="I4195" s="195" t="e">
        <f>TIMEVALUE(RTATimings[[#This Row],[Dep Tm Txt]])</f>
        <v>#VALUE!</v>
      </c>
      <c r="N41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96" spans="1:14" x14ac:dyDescent="0.35">
      <c r="A4196" s="113"/>
      <c r="B4196" s="119"/>
      <c r="C4196" s="119"/>
      <c r="D4196" s="185" t="e">
        <f>IF(ISBLANK(RTATimings[[#This Row],[Vehicle No.]]), VLOOKUP(RTATimings[[#This Row],[Rotation Group]], Table9[#All], 4, FALSE), VLOOKUP(RTATimings[[#This Row],[Vehicle No.]], VehLicense,2,FALSE))</f>
        <v>#N/A</v>
      </c>
      <c r="E4196" s="126"/>
      <c r="F4196" s="185" t="e">
        <f>VLOOKUP(RTATimings[[#This Row],[Route Code]], TrueRouteCodes[], 2, FALSE)</f>
        <v>#N/A</v>
      </c>
      <c r="H4196" s="194" t="str">
        <f>REPLACE(SUBSTITUTE(SUBSTITUTE(SUBSTITUTE(SUBSTITUTE(SUBSTITUTE(TRIM(RTATimings[[#This Row],[Dep Txt]]), ": ",":"), "a.m", "AM",1), "p.m", "PM"),"  AM"," AM"),"  PM", " PM"), 9,100,"")</f>
        <v/>
      </c>
      <c r="I4196" s="195" t="e">
        <f>TIMEVALUE(RTATimings[[#This Row],[Dep Tm Txt]])</f>
        <v>#VALUE!</v>
      </c>
      <c r="N41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97" spans="1:14" x14ac:dyDescent="0.35">
      <c r="A4197" s="113"/>
      <c r="B4197" s="119"/>
      <c r="C4197" s="119"/>
      <c r="D4197" s="185" t="e">
        <f>IF(ISBLANK(RTATimings[[#This Row],[Vehicle No.]]), VLOOKUP(RTATimings[[#This Row],[Rotation Group]], Table9[#All], 4, FALSE), VLOOKUP(RTATimings[[#This Row],[Vehicle No.]], VehLicense,2,FALSE))</f>
        <v>#N/A</v>
      </c>
      <c r="E4197" s="126"/>
      <c r="F4197" s="185" t="e">
        <f>VLOOKUP(RTATimings[[#This Row],[Route Code]], TrueRouteCodes[], 2, FALSE)</f>
        <v>#N/A</v>
      </c>
      <c r="H4197" s="194" t="str">
        <f>REPLACE(SUBSTITUTE(SUBSTITUTE(SUBSTITUTE(SUBSTITUTE(SUBSTITUTE(TRIM(RTATimings[[#This Row],[Dep Txt]]), ": ",":"), "a.m", "AM",1), "p.m", "PM"),"  AM"," AM"),"  PM", " PM"), 9,100,"")</f>
        <v/>
      </c>
      <c r="I4197" s="195" t="e">
        <f>TIMEVALUE(RTATimings[[#This Row],[Dep Tm Txt]])</f>
        <v>#VALUE!</v>
      </c>
      <c r="N41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98" spans="1:14" x14ac:dyDescent="0.35">
      <c r="A4198" s="113"/>
      <c r="B4198" s="119"/>
      <c r="C4198" s="119"/>
      <c r="D4198" s="185" t="e">
        <f>IF(ISBLANK(RTATimings[[#This Row],[Vehicle No.]]), VLOOKUP(RTATimings[[#This Row],[Rotation Group]], Table9[#All], 4, FALSE), VLOOKUP(RTATimings[[#This Row],[Vehicle No.]], VehLicense,2,FALSE))</f>
        <v>#N/A</v>
      </c>
      <c r="E4198" s="126"/>
      <c r="F4198" s="185" t="e">
        <f>VLOOKUP(RTATimings[[#This Row],[Route Code]], TrueRouteCodes[], 2, FALSE)</f>
        <v>#N/A</v>
      </c>
      <c r="H4198" s="194" t="str">
        <f>REPLACE(SUBSTITUTE(SUBSTITUTE(SUBSTITUTE(SUBSTITUTE(SUBSTITUTE(TRIM(RTATimings[[#This Row],[Dep Txt]]), ": ",":"), "a.m", "AM",1), "p.m", "PM"),"  AM"," AM"),"  PM", " PM"), 9,100,"")</f>
        <v/>
      </c>
      <c r="I4198" s="195" t="e">
        <f>TIMEVALUE(RTATimings[[#This Row],[Dep Tm Txt]])</f>
        <v>#VALUE!</v>
      </c>
      <c r="N41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199" spans="1:14" x14ac:dyDescent="0.35">
      <c r="A4199" s="113"/>
      <c r="B4199" s="119"/>
      <c r="C4199" s="119"/>
      <c r="D4199" s="185" t="e">
        <f>IF(ISBLANK(RTATimings[[#This Row],[Vehicle No.]]), VLOOKUP(RTATimings[[#This Row],[Rotation Group]], Table9[#All], 4, FALSE), VLOOKUP(RTATimings[[#This Row],[Vehicle No.]], VehLicense,2,FALSE))</f>
        <v>#N/A</v>
      </c>
      <c r="E4199" s="126"/>
      <c r="F4199" s="185" t="e">
        <f>VLOOKUP(RTATimings[[#This Row],[Route Code]], TrueRouteCodes[], 2, FALSE)</f>
        <v>#N/A</v>
      </c>
      <c r="H4199" s="194" t="str">
        <f>REPLACE(SUBSTITUTE(SUBSTITUTE(SUBSTITUTE(SUBSTITUTE(SUBSTITUTE(TRIM(RTATimings[[#This Row],[Dep Txt]]), ": ",":"), "a.m", "AM",1), "p.m", "PM"),"  AM"," AM"),"  PM", " PM"), 9,100,"")</f>
        <v/>
      </c>
      <c r="I4199" s="195" t="e">
        <f>TIMEVALUE(RTATimings[[#This Row],[Dep Tm Txt]])</f>
        <v>#VALUE!</v>
      </c>
      <c r="N41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00" spans="1:14" x14ac:dyDescent="0.35">
      <c r="A4200" s="113"/>
      <c r="B4200" s="119"/>
      <c r="C4200" s="119"/>
      <c r="D4200" s="185" t="e">
        <f>IF(ISBLANK(RTATimings[[#This Row],[Vehicle No.]]), VLOOKUP(RTATimings[[#This Row],[Rotation Group]], Table9[#All], 4, FALSE), VLOOKUP(RTATimings[[#This Row],[Vehicle No.]], VehLicense,2,FALSE))</f>
        <v>#N/A</v>
      </c>
      <c r="E4200" s="126"/>
      <c r="F4200" s="185" t="e">
        <f>VLOOKUP(RTATimings[[#This Row],[Route Code]], TrueRouteCodes[], 2, FALSE)</f>
        <v>#N/A</v>
      </c>
      <c r="H4200" s="194" t="str">
        <f>REPLACE(SUBSTITUTE(SUBSTITUTE(SUBSTITUTE(SUBSTITUTE(SUBSTITUTE(TRIM(RTATimings[[#This Row],[Dep Txt]]), ": ",":"), "a.m", "AM",1), "p.m", "PM"),"  AM"," AM"),"  PM", " PM"), 9,100,"")</f>
        <v/>
      </c>
      <c r="I4200" s="195" t="e">
        <f>TIMEVALUE(RTATimings[[#This Row],[Dep Tm Txt]])</f>
        <v>#VALUE!</v>
      </c>
      <c r="N42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01" spans="1:14" x14ac:dyDescent="0.35">
      <c r="A4201" s="113"/>
      <c r="B4201" s="119"/>
      <c r="C4201" s="119"/>
      <c r="D4201" s="185" t="e">
        <f>IF(ISBLANK(RTATimings[[#This Row],[Vehicle No.]]), VLOOKUP(RTATimings[[#This Row],[Rotation Group]], Table9[#All], 4, FALSE), VLOOKUP(RTATimings[[#This Row],[Vehicle No.]], VehLicense,2,FALSE))</f>
        <v>#N/A</v>
      </c>
      <c r="E4201" s="126"/>
      <c r="F4201" s="185" t="e">
        <f>VLOOKUP(RTATimings[[#This Row],[Route Code]], TrueRouteCodes[], 2, FALSE)</f>
        <v>#N/A</v>
      </c>
      <c r="H4201" s="194" t="str">
        <f>REPLACE(SUBSTITUTE(SUBSTITUTE(SUBSTITUTE(SUBSTITUTE(SUBSTITUTE(TRIM(RTATimings[[#This Row],[Dep Txt]]), ": ",":"), "a.m", "AM",1), "p.m", "PM"),"  AM"," AM"),"  PM", " PM"), 9,100,"")</f>
        <v/>
      </c>
      <c r="I4201" s="195" t="e">
        <f>TIMEVALUE(RTATimings[[#This Row],[Dep Tm Txt]])</f>
        <v>#VALUE!</v>
      </c>
      <c r="N42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02" spans="1:14" x14ac:dyDescent="0.35">
      <c r="A4202" s="113"/>
      <c r="B4202" s="119"/>
      <c r="C4202" s="119"/>
      <c r="D4202" s="185" t="e">
        <f>IF(ISBLANK(RTATimings[[#This Row],[Vehicle No.]]), VLOOKUP(RTATimings[[#This Row],[Rotation Group]], Table9[#All], 4, FALSE), VLOOKUP(RTATimings[[#This Row],[Vehicle No.]], VehLicense,2,FALSE))</f>
        <v>#N/A</v>
      </c>
      <c r="E4202" s="126"/>
      <c r="F4202" s="185" t="e">
        <f>VLOOKUP(RTATimings[[#This Row],[Route Code]], TrueRouteCodes[], 2, FALSE)</f>
        <v>#N/A</v>
      </c>
      <c r="H4202" s="194" t="str">
        <f>REPLACE(SUBSTITUTE(SUBSTITUTE(SUBSTITUTE(SUBSTITUTE(SUBSTITUTE(TRIM(RTATimings[[#This Row],[Dep Txt]]), ": ",":"), "a.m", "AM",1), "p.m", "PM"),"  AM"," AM"),"  PM", " PM"), 9,100,"")</f>
        <v/>
      </c>
      <c r="I4202" s="195" t="e">
        <f>TIMEVALUE(RTATimings[[#This Row],[Dep Tm Txt]])</f>
        <v>#VALUE!</v>
      </c>
      <c r="N42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03" spans="1:14" x14ac:dyDescent="0.35">
      <c r="A4203" s="113"/>
      <c r="B4203" s="119"/>
      <c r="C4203" s="119"/>
      <c r="D4203" s="185" t="e">
        <f>IF(ISBLANK(RTATimings[[#This Row],[Vehicle No.]]), VLOOKUP(RTATimings[[#This Row],[Rotation Group]], Table9[#All], 4, FALSE), VLOOKUP(RTATimings[[#This Row],[Vehicle No.]], VehLicense,2,FALSE))</f>
        <v>#N/A</v>
      </c>
      <c r="E4203" s="126"/>
      <c r="F4203" s="185" t="e">
        <f>VLOOKUP(RTATimings[[#This Row],[Route Code]], TrueRouteCodes[], 2, FALSE)</f>
        <v>#N/A</v>
      </c>
      <c r="H4203" s="194" t="str">
        <f>REPLACE(SUBSTITUTE(SUBSTITUTE(SUBSTITUTE(SUBSTITUTE(SUBSTITUTE(TRIM(RTATimings[[#This Row],[Dep Txt]]), ": ",":"), "a.m", "AM",1), "p.m", "PM"),"  AM"," AM"),"  PM", " PM"), 9,100,"")</f>
        <v/>
      </c>
      <c r="I4203" s="195" t="e">
        <f>TIMEVALUE(RTATimings[[#This Row],[Dep Tm Txt]])</f>
        <v>#VALUE!</v>
      </c>
      <c r="N42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04" spans="1:14" x14ac:dyDescent="0.35">
      <c r="A4204" s="113"/>
      <c r="B4204" s="119"/>
      <c r="C4204" s="119"/>
      <c r="D4204" s="185" t="e">
        <f>IF(ISBLANK(RTATimings[[#This Row],[Vehicle No.]]), VLOOKUP(RTATimings[[#This Row],[Rotation Group]], Table9[#All], 4, FALSE), VLOOKUP(RTATimings[[#This Row],[Vehicle No.]], VehLicense,2,FALSE))</f>
        <v>#N/A</v>
      </c>
      <c r="E4204" s="126"/>
      <c r="F4204" s="185" t="e">
        <f>VLOOKUP(RTATimings[[#This Row],[Route Code]], TrueRouteCodes[], 2, FALSE)</f>
        <v>#N/A</v>
      </c>
      <c r="H4204" s="194" t="str">
        <f>REPLACE(SUBSTITUTE(SUBSTITUTE(SUBSTITUTE(SUBSTITUTE(SUBSTITUTE(TRIM(RTATimings[[#This Row],[Dep Txt]]), ": ",":"), "a.m", "AM",1), "p.m", "PM"),"  AM"," AM"),"  PM", " PM"), 9,100,"")</f>
        <v/>
      </c>
      <c r="I4204" s="195" t="e">
        <f>TIMEVALUE(RTATimings[[#This Row],[Dep Tm Txt]])</f>
        <v>#VALUE!</v>
      </c>
      <c r="N42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05" spans="1:14" x14ac:dyDescent="0.35">
      <c r="A4205" s="113"/>
      <c r="B4205" s="119"/>
      <c r="C4205" s="119"/>
      <c r="D4205" s="185" t="e">
        <f>IF(ISBLANK(RTATimings[[#This Row],[Vehicle No.]]), VLOOKUP(RTATimings[[#This Row],[Rotation Group]], Table9[#All], 4, FALSE), VLOOKUP(RTATimings[[#This Row],[Vehicle No.]], VehLicense,2,FALSE))</f>
        <v>#N/A</v>
      </c>
      <c r="E4205" s="126"/>
      <c r="F4205" s="185" t="e">
        <f>VLOOKUP(RTATimings[[#This Row],[Route Code]], TrueRouteCodes[], 2, FALSE)</f>
        <v>#N/A</v>
      </c>
      <c r="H4205" s="194" t="str">
        <f>REPLACE(SUBSTITUTE(SUBSTITUTE(SUBSTITUTE(SUBSTITUTE(SUBSTITUTE(TRIM(RTATimings[[#This Row],[Dep Txt]]), ": ",":"), "a.m", "AM",1), "p.m", "PM"),"  AM"," AM"),"  PM", " PM"), 9,100,"")</f>
        <v/>
      </c>
      <c r="I4205" s="195" t="e">
        <f>TIMEVALUE(RTATimings[[#This Row],[Dep Tm Txt]])</f>
        <v>#VALUE!</v>
      </c>
      <c r="N42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06" spans="1:14" x14ac:dyDescent="0.35">
      <c r="A4206" s="113"/>
      <c r="B4206" s="119"/>
      <c r="C4206" s="119"/>
      <c r="D4206" s="185" t="e">
        <f>IF(ISBLANK(RTATimings[[#This Row],[Vehicle No.]]), VLOOKUP(RTATimings[[#This Row],[Rotation Group]], Table9[#All], 4, FALSE), VLOOKUP(RTATimings[[#This Row],[Vehicle No.]], VehLicense,2,FALSE))</f>
        <v>#N/A</v>
      </c>
      <c r="E4206" s="126"/>
      <c r="F4206" s="185" t="e">
        <f>VLOOKUP(RTATimings[[#This Row],[Route Code]], TrueRouteCodes[], 2, FALSE)</f>
        <v>#N/A</v>
      </c>
      <c r="H4206" s="194" t="str">
        <f>REPLACE(SUBSTITUTE(SUBSTITUTE(SUBSTITUTE(SUBSTITUTE(SUBSTITUTE(TRIM(RTATimings[[#This Row],[Dep Txt]]), ": ",":"), "a.m", "AM",1), "p.m", "PM"),"  AM"," AM"),"  PM", " PM"), 9,100,"")</f>
        <v/>
      </c>
      <c r="I4206" s="195" t="e">
        <f>TIMEVALUE(RTATimings[[#This Row],[Dep Tm Txt]])</f>
        <v>#VALUE!</v>
      </c>
      <c r="N42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07" spans="1:14" x14ac:dyDescent="0.35">
      <c r="A4207" s="113"/>
      <c r="B4207" s="119"/>
      <c r="C4207" s="119"/>
      <c r="D4207" s="185" t="e">
        <f>IF(ISBLANK(RTATimings[[#This Row],[Vehicle No.]]), VLOOKUP(RTATimings[[#This Row],[Rotation Group]], Table9[#All], 4, FALSE), VLOOKUP(RTATimings[[#This Row],[Vehicle No.]], VehLicense,2,FALSE))</f>
        <v>#N/A</v>
      </c>
      <c r="E4207" s="126"/>
      <c r="F4207" s="185" t="e">
        <f>VLOOKUP(RTATimings[[#This Row],[Route Code]], TrueRouteCodes[], 2, FALSE)</f>
        <v>#N/A</v>
      </c>
      <c r="H4207" s="194" t="str">
        <f>REPLACE(SUBSTITUTE(SUBSTITUTE(SUBSTITUTE(SUBSTITUTE(SUBSTITUTE(TRIM(RTATimings[[#This Row],[Dep Txt]]), ": ",":"), "a.m", "AM",1), "p.m", "PM"),"  AM"," AM"),"  PM", " PM"), 9,100,"")</f>
        <v/>
      </c>
      <c r="I4207" s="195" t="e">
        <f>TIMEVALUE(RTATimings[[#This Row],[Dep Tm Txt]])</f>
        <v>#VALUE!</v>
      </c>
      <c r="N42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08" spans="1:14" x14ac:dyDescent="0.35">
      <c r="A4208" s="113"/>
      <c r="B4208" s="119"/>
      <c r="C4208" s="119"/>
      <c r="D4208" s="185" t="e">
        <f>IF(ISBLANK(RTATimings[[#This Row],[Vehicle No.]]), VLOOKUP(RTATimings[[#This Row],[Rotation Group]], Table9[#All], 4, FALSE), VLOOKUP(RTATimings[[#This Row],[Vehicle No.]], VehLicense,2,FALSE))</f>
        <v>#N/A</v>
      </c>
      <c r="E4208" s="126"/>
      <c r="F4208" s="185" t="e">
        <f>VLOOKUP(RTATimings[[#This Row],[Route Code]], TrueRouteCodes[], 2, FALSE)</f>
        <v>#N/A</v>
      </c>
      <c r="H4208" s="194" t="str">
        <f>REPLACE(SUBSTITUTE(SUBSTITUTE(SUBSTITUTE(SUBSTITUTE(SUBSTITUTE(TRIM(RTATimings[[#This Row],[Dep Txt]]), ": ",":"), "a.m", "AM",1), "p.m", "PM"),"  AM"," AM"),"  PM", " PM"), 9,100,"")</f>
        <v/>
      </c>
      <c r="I4208" s="195" t="e">
        <f>TIMEVALUE(RTATimings[[#This Row],[Dep Tm Txt]])</f>
        <v>#VALUE!</v>
      </c>
      <c r="N42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09" spans="1:14" x14ac:dyDescent="0.35">
      <c r="A4209" s="113"/>
      <c r="B4209" s="119"/>
      <c r="C4209" s="119"/>
      <c r="D4209" s="185" t="e">
        <f>IF(ISBLANK(RTATimings[[#This Row],[Vehicle No.]]), VLOOKUP(RTATimings[[#This Row],[Rotation Group]], Table9[#All], 4, FALSE), VLOOKUP(RTATimings[[#This Row],[Vehicle No.]], VehLicense,2,FALSE))</f>
        <v>#N/A</v>
      </c>
      <c r="E4209" s="126"/>
      <c r="F4209" s="185" t="e">
        <f>VLOOKUP(RTATimings[[#This Row],[Route Code]], TrueRouteCodes[], 2, FALSE)</f>
        <v>#N/A</v>
      </c>
      <c r="H4209" s="194" t="str">
        <f>REPLACE(SUBSTITUTE(SUBSTITUTE(SUBSTITUTE(SUBSTITUTE(SUBSTITUTE(TRIM(RTATimings[[#This Row],[Dep Txt]]), ": ",":"), "a.m", "AM",1), "p.m", "PM"),"  AM"," AM"),"  PM", " PM"), 9,100,"")</f>
        <v/>
      </c>
      <c r="I4209" s="195" t="e">
        <f>TIMEVALUE(RTATimings[[#This Row],[Dep Tm Txt]])</f>
        <v>#VALUE!</v>
      </c>
      <c r="N42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10" spans="1:14" x14ac:dyDescent="0.35">
      <c r="A4210" s="113"/>
      <c r="B4210" s="119"/>
      <c r="C4210" s="119"/>
      <c r="D4210" s="185" t="e">
        <f>IF(ISBLANK(RTATimings[[#This Row],[Vehicle No.]]), VLOOKUP(RTATimings[[#This Row],[Rotation Group]], Table9[#All], 4, FALSE), VLOOKUP(RTATimings[[#This Row],[Vehicle No.]], VehLicense,2,FALSE))</f>
        <v>#N/A</v>
      </c>
      <c r="E4210" s="126"/>
      <c r="F4210" s="185" t="e">
        <f>VLOOKUP(RTATimings[[#This Row],[Route Code]], TrueRouteCodes[], 2, FALSE)</f>
        <v>#N/A</v>
      </c>
      <c r="H4210" s="194" t="str">
        <f>REPLACE(SUBSTITUTE(SUBSTITUTE(SUBSTITUTE(SUBSTITUTE(SUBSTITUTE(TRIM(RTATimings[[#This Row],[Dep Txt]]), ": ",":"), "a.m", "AM",1), "p.m", "PM"),"  AM"," AM"),"  PM", " PM"), 9,100,"")</f>
        <v/>
      </c>
      <c r="I4210" s="195" t="e">
        <f>TIMEVALUE(RTATimings[[#This Row],[Dep Tm Txt]])</f>
        <v>#VALUE!</v>
      </c>
      <c r="N42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11" spans="1:14" x14ac:dyDescent="0.35">
      <c r="A4211" s="113"/>
      <c r="B4211" s="119"/>
      <c r="C4211" s="119"/>
      <c r="D4211" s="185" t="e">
        <f>IF(ISBLANK(RTATimings[[#This Row],[Vehicle No.]]), VLOOKUP(RTATimings[[#This Row],[Rotation Group]], Table9[#All], 4, FALSE), VLOOKUP(RTATimings[[#This Row],[Vehicle No.]], VehLicense,2,FALSE))</f>
        <v>#N/A</v>
      </c>
      <c r="E4211" s="126"/>
      <c r="F4211" s="185" t="e">
        <f>VLOOKUP(RTATimings[[#This Row],[Route Code]], TrueRouteCodes[], 2, FALSE)</f>
        <v>#N/A</v>
      </c>
      <c r="H4211" s="194" t="str">
        <f>REPLACE(SUBSTITUTE(SUBSTITUTE(SUBSTITUTE(SUBSTITUTE(SUBSTITUTE(TRIM(RTATimings[[#This Row],[Dep Txt]]), ": ",":"), "a.m", "AM",1), "p.m", "PM"),"  AM"," AM"),"  PM", " PM"), 9,100,"")</f>
        <v/>
      </c>
      <c r="I4211" s="195" t="e">
        <f>TIMEVALUE(RTATimings[[#This Row],[Dep Tm Txt]])</f>
        <v>#VALUE!</v>
      </c>
      <c r="N42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12" spans="1:14" x14ac:dyDescent="0.35">
      <c r="A4212" s="113"/>
      <c r="B4212" s="119"/>
      <c r="C4212" s="119"/>
      <c r="D4212" s="185" t="e">
        <f>IF(ISBLANK(RTATimings[[#This Row],[Vehicle No.]]), VLOOKUP(RTATimings[[#This Row],[Rotation Group]], Table9[#All], 4, FALSE), VLOOKUP(RTATimings[[#This Row],[Vehicle No.]], VehLicense,2,FALSE))</f>
        <v>#N/A</v>
      </c>
      <c r="E4212" s="126"/>
      <c r="F4212" s="185" t="e">
        <f>VLOOKUP(RTATimings[[#This Row],[Route Code]], TrueRouteCodes[], 2, FALSE)</f>
        <v>#N/A</v>
      </c>
      <c r="H4212" s="194" t="str">
        <f>REPLACE(SUBSTITUTE(SUBSTITUTE(SUBSTITUTE(SUBSTITUTE(SUBSTITUTE(TRIM(RTATimings[[#This Row],[Dep Txt]]), ": ",":"), "a.m", "AM",1), "p.m", "PM"),"  AM"," AM"),"  PM", " PM"), 9,100,"")</f>
        <v/>
      </c>
      <c r="I4212" s="195" t="e">
        <f>TIMEVALUE(RTATimings[[#This Row],[Dep Tm Txt]])</f>
        <v>#VALUE!</v>
      </c>
      <c r="N42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13" spans="1:14" x14ac:dyDescent="0.35">
      <c r="A4213" s="113"/>
      <c r="B4213" s="119"/>
      <c r="C4213" s="119"/>
      <c r="D4213" s="185" t="e">
        <f>IF(ISBLANK(RTATimings[[#This Row],[Vehicle No.]]), VLOOKUP(RTATimings[[#This Row],[Rotation Group]], Table9[#All], 4, FALSE), VLOOKUP(RTATimings[[#This Row],[Vehicle No.]], VehLicense,2,FALSE))</f>
        <v>#N/A</v>
      </c>
      <c r="E4213" s="126"/>
      <c r="F4213" s="185" t="e">
        <f>VLOOKUP(RTATimings[[#This Row],[Route Code]], TrueRouteCodes[], 2, FALSE)</f>
        <v>#N/A</v>
      </c>
      <c r="H4213" s="194" t="str">
        <f>REPLACE(SUBSTITUTE(SUBSTITUTE(SUBSTITUTE(SUBSTITUTE(SUBSTITUTE(TRIM(RTATimings[[#This Row],[Dep Txt]]), ": ",":"), "a.m", "AM",1), "p.m", "PM"),"  AM"," AM"),"  PM", " PM"), 9,100,"")</f>
        <v/>
      </c>
      <c r="I4213" s="195" t="e">
        <f>TIMEVALUE(RTATimings[[#This Row],[Dep Tm Txt]])</f>
        <v>#VALUE!</v>
      </c>
      <c r="N42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14" spans="1:14" x14ac:dyDescent="0.35">
      <c r="A4214" s="113"/>
      <c r="B4214" s="119"/>
      <c r="C4214" s="119"/>
      <c r="D4214" s="185" t="e">
        <f>IF(ISBLANK(RTATimings[[#This Row],[Vehicle No.]]), VLOOKUP(RTATimings[[#This Row],[Rotation Group]], Table9[#All], 4, FALSE), VLOOKUP(RTATimings[[#This Row],[Vehicle No.]], VehLicense,2,FALSE))</f>
        <v>#N/A</v>
      </c>
      <c r="E4214" s="126"/>
      <c r="F4214" s="185" t="e">
        <f>VLOOKUP(RTATimings[[#This Row],[Route Code]], TrueRouteCodes[], 2, FALSE)</f>
        <v>#N/A</v>
      </c>
      <c r="H4214" s="194" t="str">
        <f>REPLACE(SUBSTITUTE(SUBSTITUTE(SUBSTITUTE(SUBSTITUTE(SUBSTITUTE(TRIM(RTATimings[[#This Row],[Dep Txt]]), ": ",":"), "a.m", "AM",1), "p.m", "PM"),"  AM"," AM"),"  PM", " PM"), 9,100,"")</f>
        <v/>
      </c>
      <c r="I4214" s="195" t="e">
        <f>TIMEVALUE(RTATimings[[#This Row],[Dep Tm Txt]])</f>
        <v>#VALUE!</v>
      </c>
      <c r="N42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15" spans="1:14" x14ac:dyDescent="0.35">
      <c r="A4215" s="113"/>
      <c r="B4215" s="119"/>
      <c r="C4215" s="119"/>
      <c r="D4215" s="185" t="e">
        <f>IF(ISBLANK(RTATimings[[#This Row],[Vehicle No.]]), VLOOKUP(RTATimings[[#This Row],[Rotation Group]], Table9[#All], 4, FALSE), VLOOKUP(RTATimings[[#This Row],[Vehicle No.]], VehLicense,2,FALSE))</f>
        <v>#N/A</v>
      </c>
      <c r="E4215" s="126"/>
      <c r="F4215" s="185" t="e">
        <f>VLOOKUP(RTATimings[[#This Row],[Route Code]], TrueRouteCodes[], 2, FALSE)</f>
        <v>#N/A</v>
      </c>
      <c r="H4215" s="194" t="str">
        <f>REPLACE(SUBSTITUTE(SUBSTITUTE(SUBSTITUTE(SUBSTITUTE(SUBSTITUTE(TRIM(RTATimings[[#This Row],[Dep Txt]]), ": ",":"), "a.m", "AM",1), "p.m", "PM"),"  AM"," AM"),"  PM", " PM"), 9,100,"")</f>
        <v/>
      </c>
      <c r="I4215" s="195" t="e">
        <f>TIMEVALUE(RTATimings[[#This Row],[Dep Tm Txt]])</f>
        <v>#VALUE!</v>
      </c>
      <c r="N42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16" spans="1:14" x14ac:dyDescent="0.35">
      <c r="A4216" s="113"/>
      <c r="B4216" s="119"/>
      <c r="C4216" s="119"/>
      <c r="D4216" s="185" t="e">
        <f>IF(ISBLANK(RTATimings[[#This Row],[Vehicle No.]]), VLOOKUP(RTATimings[[#This Row],[Rotation Group]], Table9[#All], 4, FALSE), VLOOKUP(RTATimings[[#This Row],[Vehicle No.]], VehLicense,2,FALSE))</f>
        <v>#N/A</v>
      </c>
      <c r="E4216" s="126"/>
      <c r="F4216" s="185" t="e">
        <f>VLOOKUP(RTATimings[[#This Row],[Route Code]], TrueRouteCodes[], 2, FALSE)</f>
        <v>#N/A</v>
      </c>
      <c r="H4216" s="194" t="str">
        <f>REPLACE(SUBSTITUTE(SUBSTITUTE(SUBSTITUTE(SUBSTITUTE(SUBSTITUTE(TRIM(RTATimings[[#This Row],[Dep Txt]]), ": ",":"), "a.m", "AM",1), "p.m", "PM"),"  AM"," AM"),"  PM", " PM"), 9,100,"")</f>
        <v/>
      </c>
      <c r="I4216" s="195" t="e">
        <f>TIMEVALUE(RTATimings[[#This Row],[Dep Tm Txt]])</f>
        <v>#VALUE!</v>
      </c>
      <c r="N42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17" spans="1:14" x14ac:dyDescent="0.35">
      <c r="A4217" s="113"/>
      <c r="B4217" s="119"/>
      <c r="C4217" s="119"/>
      <c r="D4217" s="185" t="e">
        <f>IF(ISBLANK(RTATimings[[#This Row],[Vehicle No.]]), VLOOKUP(RTATimings[[#This Row],[Rotation Group]], Table9[#All], 4, FALSE), VLOOKUP(RTATimings[[#This Row],[Vehicle No.]], VehLicense,2,FALSE))</f>
        <v>#N/A</v>
      </c>
      <c r="E4217" s="126"/>
      <c r="F4217" s="185" t="e">
        <f>VLOOKUP(RTATimings[[#This Row],[Route Code]], TrueRouteCodes[], 2, FALSE)</f>
        <v>#N/A</v>
      </c>
      <c r="H4217" s="194" t="str">
        <f>REPLACE(SUBSTITUTE(SUBSTITUTE(SUBSTITUTE(SUBSTITUTE(SUBSTITUTE(TRIM(RTATimings[[#This Row],[Dep Txt]]), ": ",":"), "a.m", "AM",1), "p.m", "PM"),"  AM"," AM"),"  PM", " PM"), 9,100,"")</f>
        <v/>
      </c>
      <c r="I4217" s="195" t="e">
        <f>TIMEVALUE(RTATimings[[#This Row],[Dep Tm Txt]])</f>
        <v>#VALUE!</v>
      </c>
      <c r="N42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18" spans="1:14" x14ac:dyDescent="0.35">
      <c r="A4218" s="113"/>
      <c r="B4218" s="119"/>
      <c r="C4218" s="119"/>
      <c r="D4218" s="185" t="e">
        <f>IF(ISBLANK(RTATimings[[#This Row],[Vehicle No.]]), VLOOKUP(RTATimings[[#This Row],[Rotation Group]], Table9[#All], 4, FALSE), VLOOKUP(RTATimings[[#This Row],[Vehicle No.]], VehLicense,2,FALSE))</f>
        <v>#N/A</v>
      </c>
      <c r="E4218" s="126"/>
      <c r="F4218" s="185" t="e">
        <f>VLOOKUP(RTATimings[[#This Row],[Route Code]], TrueRouteCodes[], 2, FALSE)</f>
        <v>#N/A</v>
      </c>
      <c r="H4218" s="194" t="str">
        <f>REPLACE(SUBSTITUTE(SUBSTITUTE(SUBSTITUTE(SUBSTITUTE(SUBSTITUTE(TRIM(RTATimings[[#This Row],[Dep Txt]]), ": ",":"), "a.m", "AM",1), "p.m", "PM"),"  AM"," AM"),"  PM", " PM"), 9,100,"")</f>
        <v/>
      </c>
      <c r="I4218" s="195" t="e">
        <f>TIMEVALUE(RTATimings[[#This Row],[Dep Tm Txt]])</f>
        <v>#VALUE!</v>
      </c>
      <c r="N42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19" spans="1:14" x14ac:dyDescent="0.35">
      <c r="A4219" s="113"/>
      <c r="B4219" s="119"/>
      <c r="C4219" s="119"/>
      <c r="D4219" s="185" t="e">
        <f>IF(ISBLANK(RTATimings[[#This Row],[Vehicle No.]]), VLOOKUP(RTATimings[[#This Row],[Rotation Group]], Table9[#All], 4, FALSE), VLOOKUP(RTATimings[[#This Row],[Vehicle No.]], VehLicense,2,FALSE))</f>
        <v>#N/A</v>
      </c>
      <c r="E4219" s="126"/>
      <c r="F4219" s="185" t="e">
        <f>VLOOKUP(RTATimings[[#This Row],[Route Code]], TrueRouteCodes[], 2, FALSE)</f>
        <v>#N/A</v>
      </c>
      <c r="H4219" s="194" t="str">
        <f>REPLACE(SUBSTITUTE(SUBSTITUTE(SUBSTITUTE(SUBSTITUTE(SUBSTITUTE(TRIM(RTATimings[[#This Row],[Dep Txt]]), ": ",":"), "a.m", "AM",1), "p.m", "PM"),"  AM"," AM"),"  PM", " PM"), 9,100,"")</f>
        <v/>
      </c>
      <c r="I4219" s="195" t="e">
        <f>TIMEVALUE(RTATimings[[#This Row],[Dep Tm Txt]])</f>
        <v>#VALUE!</v>
      </c>
      <c r="N42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20" spans="1:14" x14ac:dyDescent="0.35">
      <c r="A4220" s="113"/>
      <c r="B4220" s="119"/>
      <c r="C4220" s="119"/>
      <c r="D4220" s="185" t="e">
        <f>IF(ISBLANK(RTATimings[[#This Row],[Vehicle No.]]), VLOOKUP(RTATimings[[#This Row],[Rotation Group]], Table9[#All], 4, FALSE), VLOOKUP(RTATimings[[#This Row],[Vehicle No.]], VehLicense,2,FALSE))</f>
        <v>#N/A</v>
      </c>
      <c r="E4220" s="126"/>
      <c r="F4220" s="185" t="e">
        <f>VLOOKUP(RTATimings[[#This Row],[Route Code]], TrueRouteCodes[], 2, FALSE)</f>
        <v>#N/A</v>
      </c>
      <c r="H4220" s="194" t="str">
        <f>REPLACE(SUBSTITUTE(SUBSTITUTE(SUBSTITUTE(SUBSTITUTE(SUBSTITUTE(TRIM(RTATimings[[#This Row],[Dep Txt]]), ": ",":"), "a.m", "AM",1), "p.m", "PM"),"  AM"," AM"),"  PM", " PM"), 9,100,"")</f>
        <v/>
      </c>
      <c r="I4220" s="195" t="e">
        <f>TIMEVALUE(RTATimings[[#This Row],[Dep Tm Txt]])</f>
        <v>#VALUE!</v>
      </c>
      <c r="N42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21" spans="1:14" x14ac:dyDescent="0.35">
      <c r="A4221" s="113"/>
      <c r="B4221" s="119"/>
      <c r="C4221" s="119"/>
      <c r="D4221" s="185" t="e">
        <f>IF(ISBLANK(RTATimings[[#This Row],[Vehicle No.]]), VLOOKUP(RTATimings[[#This Row],[Rotation Group]], Table9[#All], 4, FALSE), VLOOKUP(RTATimings[[#This Row],[Vehicle No.]], VehLicense,2,FALSE))</f>
        <v>#N/A</v>
      </c>
      <c r="E4221" s="126"/>
      <c r="F4221" s="185" t="e">
        <f>VLOOKUP(RTATimings[[#This Row],[Route Code]], TrueRouteCodes[], 2, FALSE)</f>
        <v>#N/A</v>
      </c>
      <c r="H4221" s="194" t="str">
        <f>REPLACE(SUBSTITUTE(SUBSTITUTE(SUBSTITUTE(SUBSTITUTE(SUBSTITUTE(TRIM(RTATimings[[#This Row],[Dep Txt]]), ": ",":"), "a.m", "AM",1), "p.m", "PM"),"  AM"," AM"),"  PM", " PM"), 9,100,"")</f>
        <v/>
      </c>
      <c r="I4221" s="195" t="e">
        <f>TIMEVALUE(RTATimings[[#This Row],[Dep Tm Txt]])</f>
        <v>#VALUE!</v>
      </c>
      <c r="N42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22" spans="1:14" x14ac:dyDescent="0.35">
      <c r="A4222" s="113"/>
      <c r="B4222" s="119"/>
      <c r="C4222" s="119"/>
      <c r="D4222" s="185" t="e">
        <f>IF(ISBLANK(RTATimings[[#This Row],[Vehicle No.]]), VLOOKUP(RTATimings[[#This Row],[Rotation Group]], Table9[#All], 4, FALSE), VLOOKUP(RTATimings[[#This Row],[Vehicle No.]], VehLicense,2,FALSE))</f>
        <v>#N/A</v>
      </c>
      <c r="E4222" s="126"/>
      <c r="F4222" s="185" t="e">
        <f>VLOOKUP(RTATimings[[#This Row],[Route Code]], TrueRouteCodes[], 2, FALSE)</f>
        <v>#N/A</v>
      </c>
      <c r="H4222" s="194" t="str">
        <f>REPLACE(SUBSTITUTE(SUBSTITUTE(SUBSTITUTE(SUBSTITUTE(SUBSTITUTE(TRIM(RTATimings[[#This Row],[Dep Txt]]), ": ",":"), "a.m", "AM",1), "p.m", "PM"),"  AM"," AM"),"  PM", " PM"), 9,100,"")</f>
        <v/>
      </c>
      <c r="I4222" s="195" t="e">
        <f>TIMEVALUE(RTATimings[[#This Row],[Dep Tm Txt]])</f>
        <v>#VALUE!</v>
      </c>
      <c r="N42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23" spans="1:14" x14ac:dyDescent="0.35">
      <c r="A4223" s="113"/>
      <c r="B4223" s="119"/>
      <c r="C4223" s="119"/>
      <c r="D4223" s="185" t="e">
        <f>IF(ISBLANK(RTATimings[[#This Row],[Vehicle No.]]), VLOOKUP(RTATimings[[#This Row],[Rotation Group]], Table9[#All], 4, FALSE), VLOOKUP(RTATimings[[#This Row],[Vehicle No.]], VehLicense,2,FALSE))</f>
        <v>#N/A</v>
      </c>
      <c r="E4223" s="126"/>
      <c r="F4223" s="185" t="e">
        <f>VLOOKUP(RTATimings[[#This Row],[Route Code]], TrueRouteCodes[], 2, FALSE)</f>
        <v>#N/A</v>
      </c>
      <c r="H4223" s="194" t="str">
        <f>REPLACE(SUBSTITUTE(SUBSTITUTE(SUBSTITUTE(SUBSTITUTE(SUBSTITUTE(TRIM(RTATimings[[#This Row],[Dep Txt]]), ": ",":"), "a.m", "AM",1), "p.m", "PM"),"  AM"," AM"),"  PM", " PM"), 9,100,"")</f>
        <v/>
      </c>
      <c r="I4223" s="195" t="e">
        <f>TIMEVALUE(RTATimings[[#This Row],[Dep Tm Txt]])</f>
        <v>#VALUE!</v>
      </c>
      <c r="N42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24" spans="1:14" x14ac:dyDescent="0.35">
      <c r="A4224" s="113"/>
      <c r="B4224" s="119"/>
      <c r="C4224" s="119"/>
      <c r="D4224" s="185" t="e">
        <f>IF(ISBLANK(RTATimings[[#This Row],[Vehicle No.]]), VLOOKUP(RTATimings[[#This Row],[Rotation Group]], Table9[#All], 4, FALSE), VLOOKUP(RTATimings[[#This Row],[Vehicle No.]], VehLicense,2,FALSE))</f>
        <v>#N/A</v>
      </c>
      <c r="E4224" s="126"/>
      <c r="F4224" s="185" t="e">
        <f>VLOOKUP(RTATimings[[#This Row],[Route Code]], TrueRouteCodes[], 2, FALSE)</f>
        <v>#N/A</v>
      </c>
      <c r="H4224" s="194" t="str">
        <f>REPLACE(SUBSTITUTE(SUBSTITUTE(SUBSTITUTE(SUBSTITUTE(SUBSTITUTE(TRIM(RTATimings[[#This Row],[Dep Txt]]), ": ",":"), "a.m", "AM",1), "p.m", "PM"),"  AM"," AM"),"  PM", " PM"), 9,100,"")</f>
        <v/>
      </c>
      <c r="I4224" s="195" t="e">
        <f>TIMEVALUE(RTATimings[[#This Row],[Dep Tm Txt]])</f>
        <v>#VALUE!</v>
      </c>
      <c r="N42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25" spans="1:14" x14ac:dyDescent="0.35">
      <c r="A4225" s="113"/>
      <c r="B4225" s="119"/>
      <c r="C4225" s="119"/>
      <c r="D4225" s="185" t="e">
        <f>IF(ISBLANK(RTATimings[[#This Row],[Vehicle No.]]), VLOOKUP(RTATimings[[#This Row],[Rotation Group]], Table9[#All], 4, FALSE), VLOOKUP(RTATimings[[#This Row],[Vehicle No.]], VehLicense,2,FALSE))</f>
        <v>#N/A</v>
      </c>
      <c r="E4225" s="126"/>
      <c r="F4225" s="185" t="e">
        <f>VLOOKUP(RTATimings[[#This Row],[Route Code]], TrueRouteCodes[], 2, FALSE)</f>
        <v>#N/A</v>
      </c>
      <c r="H4225" s="194" t="str">
        <f>REPLACE(SUBSTITUTE(SUBSTITUTE(SUBSTITUTE(SUBSTITUTE(SUBSTITUTE(TRIM(RTATimings[[#This Row],[Dep Txt]]), ": ",":"), "a.m", "AM",1), "p.m", "PM"),"  AM"," AM"),"  PM", " PM"), 9,100,"")</f>
        <v/>
      </c>
      <c r="I4225" s="195" t="e">
        <f>TIMEVALUE(RTATimings[[#This Row],[Dep Tm Txt]])</f>
        <v>#VALUE!</v>
      </c>
      <c r="N42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26" spans="1:14" x14ac:dyDescent="0.35">
      <c r="A4226" s="113"/>
      <c r="B4226" s="119"/>
      <c r="C4226" s="119"/>
      <c r="D4226" s="185" t="e">
        <f>IF(ISBLANK(RTATimings[[#This Row],[Vehicle No.]]), VLOOKUP(RTATimings[[#This Row],[Rotation Group]], Table9[#All], 4, FALSE), VLOOKUP(RTATimings[[#This Row],[Vehicle No.]], VehLicense,2,FALSE))</f>
        <v>#N/A</v>
      </c>
      <c r="E4226" s="126"/>
      <c r="F4226" s="185" t="e">
        <f>VLOOKUP(RTATimings[[#This Row],[Route Code]], TrueRouteCodes[], 2, FALSE)</f>
        <v>#N/A</v>
      </c>
      <c r="H4226" s="194" t="str">
        <f>REPLACE(SUBSTITUTE(SUBSTITUTE(SUBSTITUTE(SUBSTITUTE(SUBSTITUTE(TRIM(RTATimings[[#This Row],[Dep Txt]]), ": ",":"), "a.m", "AM",1), "p.m", "PM"),"  AM"," AM"),"  PM", " PM"), 9,100,"")</f>
        <v/>
      </c>
      <c r="I4226" s="195" t="e">
        <f>TIMEVALUE(RTATimings[[#This Row],[Dep Tm Txt]])</f>
        <v>#VALUE!</v>
      </c>
      <c r="N42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27" spans="1:14" x14ac:dyDescent="0.35">
      <c r="A4227" s="113"/>
      <c r="B4227" s="119"/>
      <c r="C4227" s="119"/>
      <c r="D4227" s="185" t="e">
        <f>IF(ISBLANK(RTATimings[[#This Row],[Vehicle No.]]), VLOOKUP(RTATimings[[#This Row],[Rotation Group]], Table9[#All], 4, FALSE), VLOOKUP(RTATimings[[#This Row],[Vehicle No.]], VehLicense,2,FALSE))</f>
        <v>#N/A</v>
      </c>
      <c r="E4227" s="126"/>
      <c r="F4227" s="185" t="e">
        <f>VLOOKUP(RTATimings[[#This Row],[Route Code]], TrueRouteCodes[], 2, FALSE)</f>
        <v>#N/A</v>
      </c>
      <c r="H4227" s="194" t="str">
        <f>REPLACE(SUBSTITUTE(SUBSTITUTE(SUBSTITUTE(SUBSTITUTE(SUBSTITUTE(TRIM(RTATimings[[#This Row],[Dep Txt]]), ": ",":"), "a.m", "AM",1), "p.m", "PM"),"  AM"," AM"),"  PM", " PM"), 9,100,"")</f>
        <v/>
      </c>
      <c r="I4227" s="195" t="e">
        <f>TIMEVALUE(RTATimings[[#This Row],[Dep Tm Txt]])</f>
        <v>#VALUE!</v>
      </c>
      <c r="N42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28" spans="1:14" x14ac:dyDescent="0.35">
      <c r="A4228" s="113"/>
      <c r="B4228" s="119"/>
      <c r="C4228" s="119"/>
      <c r="D4228" s="185" t="e">
        <f>IF(ISBLANK(RTATimings[[#This Row],[Vehicle No.]]), VLOOKUP(RTATimings[[#This Row],[Rotation Group]], Table9[#All], 4, FALSE), VLOOKUP(RTATimings[[#This Row],[Vehicle No.]], VehLicense,2,FALSE))</f>
        <v>#N/A</v>
      </c>
      <c r="E4228" s="126"/>
      <c r="F4228" s="185" t="e">
        <f>VLOOKUP(RTATimings[[#This Row],[Route Code]], TrueRouteCodes[], 2, FALSE)</f>
        <v>#N/A</v>
      </c>
      <c r="H4228" s="194" t="str">
        <f>REPLACE(SUBSTITUTE(SUBSTITUTE(SUBSTITUTE(SUBSTITUTE(SUBSTITUTE(TRIM(RTATimings[[#This Row],[Dep Txt]]), ": ",":"), "a.m", "AM",1), "p.m", "PM"),"  AM"," AM"),"  PM", " PM"), 9,100,"")</f>
        <v/>
      </c>
      <c r="I4228" s="195" t="e">
        <f>TIMEVALUE(RTATimings[[#This Row],[Dep Tm Txt]])</f>
        <v>#VALUE!</v>
      </c>
      <c r="N42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29" spans="1:14" x14ac:dyDescent="0.35">
      <c r="A4229" s="113"/>
      <c r="B4229" s="119"/>
      <c r="C4229" s="119"/>
      <c r="D4229" s="185" t="e">
        <f>IF(ISBLANK(RTATimings[[#This Row],[Vehicle No.]]), VLOOKUP(RTATimings[[#This Row],[Rotation Group]], Table9[#All], 4, FALSE), VLOOKUP(RTATimings[[#This Row],[Vehicle No.]], VehLicense,2,FALSE))</f>
        <v>#N/A</v>
      </c>
      <c r="E4229" s="126"/>
      <c r="F4229" s="185" t="e">
        <f>VLOOKUP(RTATimings[[#This Row],[Route Code]], TrueRouteCodes[], 2, FALSE)</f>
        <v>#N/A</v>
      </c>
      <c r="H4229" s="194" t="str">
        <f>REPLACE(SUBSTITUTE(SUBSTITUTE(SUBSTITUTE(SUBSTITUTE(SUBSTITUTE(TRIM(RTATimings[[#This Row],[Dep Txt]]), ": ",":"), "a.m", "AM",1), "p.m", "PM"),"  AM"," AM"),"  PM", " PM"), 9,100,"")</f>
        <v/>
      </c>
      <c r="I4229" s="195" t="e">
        <f>TIMEVALUE(RTATimings[[#This Row],[Dep Tm Txt]])</f>
        <v>#VALUE!</v>
      </c>
      <c r="N42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30" spans="1:14" x14ac:dyDescent="0.35">
      <c r="A4230" s="113"/>
      <c r="B4230" s="119"/>
      <c r="C4230" s="119"/>
      <c r="D4230" s="185" t="e">
        <f>IF(ISBLANK(RTATimings[[#This Row],[Vehicle No.]]), VLOOKUP(RTATimings[[#This Row],[Rotation Group]], Table9[#All], 4, FALSE), VLOOKUP(RTATimings[[#This Row],[Vehicle No.]], VehLicense,2,FALSE))</f>
        <v>#N/A</v>
      </c>
      <c r="E4230" s="126"/>
      <c r="F4230" s="185" t="e">
        <f>VLOOKUP(RTATimings[[#This Row],[Route Code]], TrueRouteCodes[], 2, FALSE)</f>
        <v>#N/A</v>
      </c>
      <c r="H4230" s="194" t="str">
        <f>REPLACE(SUBSTITUTE(SUBSTITUTE(SUBSTITUTE(SUBSTITUTE(SUBSTITUTE(TRIM(RTATimings[[#This Row],[Dep Txt]]), ": ",":"), "a.m", "AM",1), "p.m", "PM"),"  AM"," AM"),"  PM", " PM"), 9,100,"")</f>
        <v/>
      </c>
      <c r="I4230" s="195" t="e">
        <f>TIMEVALUE(RTATimings[[#This Row],[Dep Tm Txt]])</f>
        <v>#VALUE!</v>
      </c>
      <c r="N42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31" spans="1:14" x14ac:dyDescent="0.35">
      <c r="A4231" s="113"/>
      <c r="B4231" s="119"/>
      <c r="C4231" s="119"/>
      <c r="D4231" s="185" t="e">
        <f>IF(ISBLANK(RTATimings[[#This Row],[Vehicle No.]]), VLOOKUP(RTATimings[[#This Row],[Rotation Group]], Table9[#All], 4, FALSE), VLOOKUP(RTATimings[[#This Row],[Vehicle No.]], VehLicense,2,FALSE))</f>
        <v>#N/A</v>
      </c>
      <c r="E4231" s="126"/>
      <c r="F4231" s="185" t="e">
        <f>VLOOKUP(RTATimings[[#This Row],[Route Code]], TrueRouteCodes[], 2, FALSE)</f>
        <v>#N/A</v>
      </c>
      <c r="H4231" s="194" t="str">
        <f>REPLACE(SUBSTITUTE(SUBSTITUTE(SUBSTITUTE(SUBSTITUTE(SUBSTITUTE(TRIM(RTATimings[[#This Row],[Dep Txt]]), ": ",":"), "a.m", "AM",1), "p.m", "PM"),"  AM"," AM"),"  PM", " PM"), 9,100,"")</f>
        <v/>
      </c>
      <c r="I4231" s="195" t="e">
        <f>TIMEVALUE(RTATimings[[#This Row],[Dep Tm Txt]])</f>
        <v>#VALUE!</v>
      </c>
      <c r="N42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32" spans="1:14" x14ac:dyDescent="0.35">
      <c r="A4232" s="113"/>
      <c r="B4232" s="119"/>
      <c r="C4232" s="119"/>
      <c r="D4232" s="185" t="e">
        <f>IF(ISBLANK(RTATimings[[#This Row],[Vehicle No.]]), VLOOKUP(RTATimings[[#This Row],[Rotation Group]], Table9[#All], 4, FALSE), VLOOKUP(RTATimings[[#This Row],[Vehicle No.]], VehLicense,2,FALSE))</f>
        <v>#N/A</v>
      </c>
      <c r="E4232" s="126"/>
      <c r="F4232" s="185" t="e">
        <f>VLOOKUP(RTATimings[[#This Row],[Route Code]], TrueRouteCodes[], 2, FALSE)</f>
        <v>#N/A</v>
      </c>
      <c r="H4232" s="194" t="str">
        <f>REPLACE(SUBSTITUTE(SUBSTITUTE(SUBSTITUTE(SUBSTITUTE(SUBSTITUTE(TRIM(RTATimings[[#This Row],[Dep Txt]]), ": ",":"), "a.m", "AM",1), "p.m", "PM"),"  AM"," AM"),"  PM", " PM"), 9,100,"")</f>
        <v/>
      </c>
      <c r="I4232" s="195" t="e">
        <f>TIMEVALUE(RTATimings[[#This Row],[Dep Tm Txt]])</f>
        <v>#VALUE!</v>
      </c>
      <c r="N42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33" spans="1:14" x14ac:dyDescent="0.35">
      <c r="A4233" s="113"/>
      <c r="B4233" s="119"/>
      <c r="C4233" s="119"/>
      <c r="D4233" s="185" t="e">
        <f>IF(ISBLANK(RTATimings[[#This Row],[Vehicle No.]]), VLOOKUP(RTATimings[[#This Row],[Rotation Group]], Table9[#All], 4, FALSE), VLOOKUP(RTATimings[[#This Row],[Vehicle No.]], VehLicense,2,FALSE))</f>
        <v>#N/A</v>
      </c>
      <c r="E4233" s="126"/>
      <c r="F4233" s="185" t="e">
        <f>VLOOKUP(RTATimings[[#This Row],[Route Code]], TrueRouteCodes[], 2, FALSE)</f>
        <v>#N/A</v>
      </c>
      <c r="H4233" s="194" t="str">
        <f>REPLACE(SUBSTITUTE(SUBSTITUTE(SUBSTITUTE(SUBSTITUTE(SUBSTITUTE(TRIM(RTATimings[[#This Row],[Dep Txt]]), ": ",":"), "a.m", "AM",1), "p.m", "PM"),"  AM"," AM"),"  PM", " PM"), 9,100,"")</f>
        <v/>
      </c>
      <c r="I4233" s="195" t="e">
        <f>TIMEVALUE(RTATimings[[#This Row],[Dep Tm Txt]])</f>
        <v>#VALUE!</v>
      </c>
      <c r="N42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34" spans="1:14" x14ac:dyDescent="0.35">
      <c r="A4234" s="113"/>
      <c r="B4234" s="119"/>
      <c r="C4234" s="119"/>
      <c r="D4234" s="185" t="e">
        <f>IF(ISBLANK(RTATimings[[#This Row],[Vehicle No.]]), VLOOKUP(RTATimings[[#This Row],[Rotation Group]], Table9[#All], 4, FALSE), VLOOKUP(RTATimings[[#This Row],[Vehicle No.]], VehLicense,2,FALSE))</f>
        <v>#N/A</v>
      </c>
      <c r="E4234" s="126"/>
      <c r="F4234" s="185" t="e">
        <f>VLOOKUP(RTATimings[[#This Row],[Route Code]], TrueRouteCodes[], 2, FALSE)</f>
        <v>#N/A</v>
      </c>
      <c r="H4234" s="194" t="str">
        <f>REPLACE(SUBSTITUTE(SUBSTITUTE(SUBSTITUTE(SUBSTITUTE(SUBSTITUTE(TRIM(RTATimings[[#This Row],[Dep Txt]]), ": ",":"), "a.m", "AM",1), "p.m", "PM"),"  AM"," AM"),"  PM", " PM"), 9,100,"")</f>
        <v/>
      </c>
      <c r="I4234" s="195" t="e">
        <f>TIMEVALUE(RTATimings[[#This Row],[Dep Tm Txt]])</f>
        <v>#VALUE!</v>
      </c>
      <c r="N42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35" spans="1:14" x14ac:dyDescent="0.35">
      <c r="A4235" s="113"/>
      <c r="B4235" s="119"/>
      <c r="C4235" s="119"/>
      <c r="D4235" s="185" t="e">
        <f>IF(ISBLANK(RTATimings[[#This Row],[Vehicle No.]]), VLOOKUP(RTATimings[[#This Row],[Rotation Group]], Table9[#All], 4, FALSE), VLOOKUP(RTATimings[[#This Row],[Vehicle No.]], VehLicense,2,FALSE))</f>
        <v>#N/A</v>
      </c>
      <c r="E4235" s="126"/>
      <c r="F4235" s="185" t="e">
        <f>VLOOKUP(RTATimings[[#This Row],[Route Code]], TrueRouteCodes[], 2, FALSE)</f>
        <v>#N/A</v>
      </c>
      <c r="H4235" s="194" t="str">
        <f>REPLACE(SUBSTITUTE(SUBSTITUTE(SUBSTITUTE(SUBSTITUTE(SUBSTITUTE(TRIM(RTATimings[[#This Row],[Dep Txt]]), ": ",":"), "a.m", "AM",1), "p.m", "PM"),"  AM"," AM"),"  PM", " PM"), 9,100,"")</f>
        <v/>
      </c>
      <c r="I4235" s="195" t="e">
        <f>TIMEVALUE(RTATimings[[#This Row],[Dep Tm Txt]])</f>
        <v>#VALUE!</v>
      </c>
      <c r="N42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36" spans="1:14" x14ac:dyDescent="0.35">
      <c r="A4236" s="113"/>
      <c r="B4236" s="119"/>
      <c r="C4236" s="119"/>
      <c r="D4236" s="185" t="e">
        <f>IF(ISBLANK(RTATimings[[#This Row],[Vehicle No.]]), VLOOKUP(RTATimings[[#This Row],[Rotation Group]], Table9[#All], 4, FALSE), VLOOKUP(RTATimings[[#This Row],[Vehicle No.]], VehLicense,2,FALSE))</f>
        <v>#N/A</v>
      </c>
      <c r="E4236" s="126"/>
      <c r="F4236" s="185" t="e">
        <f>VLOOKUP(RTATimings[[#This Row],[Route Code]], TrueRouteCodes[], 2, FALSE)</f>
        <v>#N/A</v>
      </c>
      <c r="H4236" s="194" t="str">
        <f>REPLACE(SUBSTITUTE(SUBSTITUTE(SUBSTITUTE(SUBSTITUTE(SUBSTITUTE(TRIM(RTATimings[[#This Row],[Dep Txt]]), ": ",":"), "a.m", "AM",1), "p.m", "PM"),"  AM"," AM"),"  PM", " PM"), 9,100,"")</f>
        <v/>
      </c>
      <c r="I4236" s="195" t="e">
        <f>TIMEVALUE(RTATimings[[#This Row],[Dep Tm Txt]])</f>
        <v>#VALUE!</v>
      </c>
      <c r="N42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37" spans="1:14" x14ac:dyDescent="0.35">
      <c r="A4237" s="113"/>
      <c r="B4237" s="119"/>
      <c r="C4237" s="119"/>
      <c r="D4237" s="185" t="e">
        <f>IF(ISBLANK(RTATimings[[#This Row],[Vehicle No.]]), VLOOKUP(RTATimings[[#This Row],[Rotation Group]], Table9[#All], 4, FALSE), VLOOKUP(RTATimings[[#This Row],[Vehicle No.]], VehLicense,2,FALSE))</f>
        <v>#N/A</v>
      </c>
      <c r="E4237" s="126"/>
      <c r="F4237" s="185" t="e">
        <f>VLOOKUP(RTATimings[[#This Row],[Route Code]], TrueRouteCodes[], 2, FALSE)</f>
        <v>#N/A</v>
      </c>
      <c r="H4237" s="194" t="str">
        <f>REPLACE(SUBSTITUTE(SUBSTITUTE(SUBSTITUTE(SUBSTITUTE(SUBSTITUTE(TRIM(RTATimings[[#This Row],[Dep Txt]]), ": ",":"), "a.m", "AM",1), "p.m", "PM"),"  AM"," AM"),"  PM", " PM"), 9,100,"")</f>
        <v/>
      </c>
      <c r="I4237" s="195" t="e">
        <f>TIMEVALUE(RTATimings[[#This Row],[Dep Tm Txt]])</f>
        <v>#VALUE!</v>
      </c>
      <c r="N42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38" spans="1:14" x14ac:dyDescent="0.35">
      <c r="A4238" s="113"/>
      <c r="B4238" s="119"/>
      <c r="C4238" s="119"/>
      <c r="D4238" s="185" t="e">
        <f>IF(ISBLANK(RTATimings[[#This Row],[Vehicle No.]]), VLOOKUP(RTATimings[[#This Row],[Rotation Group]], Table9[#All], 4, FALSE), VLOOKUP(RTATimings[[#This Row],[Vehicle No.]], VehLicense,2,FALSE))</f>
        <v>#N/A</v>
      </c>
      <c r="E4238" s="126"/>
      <c r="F4238" s="185" t="e">
        <f>VLOOKUP(RTATimings[[#This Row],[Route Code]], TrueRouteCodes[], 2, FALSE)</f>
        <v>#N/A</v>
      </c>
      <c r="H4238" s="194" t="str">
        <f>REPLACE(SUBSTITUTE(SUBSTITUTE(SUBSTITUTE(SUBSTITUTE(SUBSTITUTE(TRIM(RTATimings[[#This Row],[Dep Txt]]), ": ",":"), "a.m", "AM",1), "p.m", "PM"),"  AM"," AM"),"  PM", " PM"), 9,100,"")</f>
        <v/>
      </c>
      <c r="I4238" s="195" t="e">
        <f>TIMEVALUE(RTATimings[[#This Row],[Dep Tm Txt]])</f>
        <v>#VALUE!</v>
      </c>
      <c r="N42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39" spans="1:14" x14ac:dyDescent="0.35">
      <c r="A4239" s="113"/>
      <c r="B4239" s="119"/>
      <c r="C4239" s="119"/>
      <c r="D4239" s="185" t="e">
        <f>IF(ISBLANK(RTATimings[[#This Row],[Vehicle No.]]), VLOOKUP(RTATimings[[#This Row],[Rotation Group]], Table9[#All], 4, FALSE), VLOOKUP(RTATimings[[#This Row],[Vehicle No.]], VehLicense,2,FALSE))</f>
        <v>#N/A</v>
      </c>
      <c r="E4239" s="126"/>
      <c r="F4239" s="185" t="e">
        <f>VLOOKUP(RTATimings[[#This Row],[Route Code]], TrueRouteCodes[], 2, FALSE)</f>
        <v>#N/A</v>
      </c>
      <c r="H4239" s="194" t="str">
        <f>REPLACE(SUBSTITUTE(SUBSTITUTE(SUBSTITUTE(SUBSTITUTE(SUBSTITUTE(TRIM(RTATimings[[#This Row],[Dep Txt]]), ": ",":"), "a.m", "AM",1), "p.m", "PM"),"  AM"," AM"),"  PM", " PM"), 9,100,"")</f>
        <v/>
      </c>
      <c r="I4239" s="195" t="e">
        <f>TIMEVALUE(RTATimings[[#This Row],[Dep Tm Txt]])</f>
        <v>#VALUE!</v>
      </c>
      <c r="N42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40" spans="1:14" x14ac:dyDescent="0.35">
      <c r="A4240" s="113"/>
      <c r="B4240" s="119"/>
      <c r="C4240" s="119"/>
      <c r="D4240" s="185" t="e">
        <f>IF(ISBLANK(RTATimings[[#This Row],[Vehicle No.]]), VLOOKUP(RTATimings[[#This Row],[Rotation Group]], Table9[#All], 4, FALSE), VLOOKUP(RTATimings[[#This Row],[Vehicle No.]], VehLicense,2,FALSE))</f>
        <v>#N/A</v>
      </c>
      <c r="E4240" s="126"/>
      <c r="F4240" s="185" t="e">
        <f>VLOOKUP(RTATimings[[#This Row],[Route Code]], TrueRouteCodes[], 2, FALSE)</f>
        <v>#N/A</v>
      </c>
      <c r="H4240" s="194" t="str">
        <f>REPLACE(SUBSTITUTE(SUBSTITUTE(SUBSTITUTE(SUBSTITUTE(SUBSTITUTE(TRIM(RTATimings[[#This Row],[Dep Txt]]), ": ",":"), "a.m", "AM",1), "p.m", "PM"),"  AM"," AM"),"  PM", " PM"), 9,100,"")</f>
        <v/>
      </c>
      <c r="I4240" s="195" t="e">
        <f>TIMEVALUE(RTATimings[[#This Row],[Dep Tm Txt]])</f>
        <v>#VALUE!</v>
      </c>
      <c r="N42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41" spans="1:14" x14ac:dyDescent="0.35">
      <c r="A4241" s="113"/>
      <c r="B4241" s="119"/>
      <c r="C4241" s="119"/>
      <c r="D4241" s="185" t="e">
        <f>IF(ISBLANK(RTATimings[[#This Row],[Vehicle No.]]), VLOOKUP(RTATimings[[#This Row],[Rotation Group]], Table9[#All], 4, FALSE), VLOOKUP(RTATimings[[#This Row],[Vehicle No.]], VehLicense,2,FALSE))</f>
        <v>#N/A</v>
      </c>
      <c r="E4241" s="126"/>
      <c r="F4241" s="185" t="e">
        <f>VLOOKUP(RTATimings[[#This Row],[Route Code]], TrueRouteCodes[], 2, FALSE)</f>
        <v>#N/A</v>
      </c>
      <c r="H4241" s="194" t="str">
        <f>REPLACE(SUBSTITUTE(SUBSTITUTE(SUBSTITUTE(SUBSTITUTE(SUBSTITUTE(TRIM(RTATimings[[#This Row],[Dep Txt]]), ": ",":"), "a.m", "AM",1), "p.m", "PM"),"  AM"," AM"),"  PM", " PM"), 9,100,"")</f>
        <v/>
      </c>
      <c r="I4241" s="195" t="e">
        <f>TIMEVALUE(RTATimings[[#This Row],[Dep Tm Txt]])</f>
        <v>#VALUE!</v>
      </c>
      <c r="N42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42" spans="1:14" x14ac:dyDescent="0.35">
      <c r="A4242" s="113"/>
      <c r="B4242" s="119"/>
      <c r="C4242" s="119"/>
      <c r="D4242" s="185" t="e">
        <f>IF(ISBLANK(RTATimings[[#This Row],[Vehicle No.]]), VLOOKUP(RTATimings[[#This Row],[Rotation Group]], Table9[#All], 4, FALSE), VLOOKUP(RTATimings[[#This Row],[Vehicle No.]], VehLicense,2,FALSE))</f>
        <v>#N/A</v>
      </c>
      <c r="E4242" s="126"/>
      <c r="F4242" s="185" t="e">
        <f>VLOOKUP(RTATimings[[#This Row],[Route Code]], TrueRouteCodes[], 2, FALSE)</f>
        <v>#N/A</v>
      </c>
      <c r="H4242" s="194" t="str">
        <f>REPLACE(SUBSTITUTE(SUBSTITUTE(SUBSTITUTE(SUBSTITUTE(SUBSTITUTE(TRIM(RTATimings[[#This Row],[Dep Txt]]), ": ",":"), "a.m", "AM",1), "p.m", "PM"),"  AM"," AM"),"  PM", " PM"), 9,100,"")</f>
        <v/>
      </c>
      <c r="I4242" s="195" t="e">
        <f>TIMEVALUE(RTATimings[[#This Row],[Dep Tm Txt]])</f>
        <v>#VALUE!</v>
      </c>
      <c r="N42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43" spans="1:14" x14ac:dyDescent="0.35">
      <c r="A4243" s="113"/>
      <c r="B4243" s="119"/>
      <c r="C4243" s="119"/>
      <c r="D4243" s="185" t="e">
        <f>IF(ISBLANK(RTATimings[[#This Row],[Vehicle No.]]), VLOOKUP(RTATimings[[#This Row],[Rotation Group]], Table9[#All], 4, FALSE), VLOOKUP(RTATimings[[#This Row],[Vehicle No.]], VehLicense,2,FALSE))</f>
        <v>#N/A</v>
      </c>
      <c r="E4243" s="126"/>
      <c r="F4243" s="185" t="e">
        <f>VLOOKUP(RTATimings[[#This Row],[Route Code]], TrueRouteCodes[], 2, FALSE)</f>
        <v>#N/A</v>
      </c>
      <c r="H4243" s="194" t="str">
        <f>REPLACE(SUBSTITUTE(SUBSTITUTE(SUBSTITUTE(SUBSTITUTE(SUBSTITUTE(TRIM(RTATimings[[#This Row],[Dep Txt]]), ": ",":"), "a.m", "AM",1), "p.m", "PM"),"  AM"," AM"),"  PM", " PM"), 9,100,"")</f>
        <v/>
      </c>
      <c r="I4243" s="195" t="e">
        <f>TIMEVALUE(RTATimings[[#This Row],[Dep Tm Txt]])</f>
        <v>#VALUE!</v>
      </c>
      <c r="N42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44" spans="1:14" x14ac:dyDescent="0.35">
      <c r="A4244" s="113"/>
      <c r="B4244" s="119"/>
      <c r="C4244" s="119"/>
      <c r="D4244" s="185" t="e">
        <f>IF(ISBLANK(RTATimings[[#This Row],[Vehicle No.]]), VLOOKUP(RTATimings[[#This Row],[Rotation Group]], Table9[#All], 4, FALSE), VLOOKUP(RTATimings[[#This Row],[Vehicle No.]], VehLicense,2,FALSE))</f>
        <v>#N/A</v>
      </c>
      <c r="E4244" s="126"/>
      <c r="F4244" s="185" t="e">
        <f>VLOOKUP(RTATimings[[#This Row],[Route Code]], TrueRouteCodes[], 2, FALSE)</f>
        <v>#N/A</v>
      </c>
      <c r="H4244" s="194" t="str">
        <f>REPLACE(SUBSTITUTE(SUBSTITUTE(SUBSTITUTE(SUBSTITUTE(SUBSTITUTE(TRIM(RTATimings[[#This Row],[Dep Txt]]), ": ",":"), "a.m", "AM",1), "p.m", "PM"),"  AM"," AM"),"  PM", " PM"), 9,100,"")</f>
        <v/>
      </c>
      <c r="I4244" s="195" t="e">
        <f>TIMEVALUE(RTATimings[[#This Row],[Dep Tm Txt]])</f>
        <v>#VALUE!</v>
      </c>
      <c r="N42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45" spans="1:14" x14ac:dyDescent="0.35">
      <c r="A4245" s="113"/>
      <c r="B4245" s="119"/>
      <c r="C4245" s="119"/>
      <c r="D4245" s="185" t="e">
        <f>IF(ISBLANK(RTATimings[[#This Row],[Vehicle No.]]), VLOOKUP(RTATimings[[#This Row],[Rotation Group]], Table9[#All], 4, FALSE), VLOOKUP(RTATimings[[#This Row],[Vehicle No.]], VehLicense,2,FALSE))</f>
        <v>#N/A</v>
      </c>
      <c r="E4245" s="126"/>
      <c r="F4245" s="185" t="e">
        <f>VLOOKUP(RTATimings[[#This Row],[Route Code]], TrueRouteCodes[], 2, FALSE)</f>
        <v>#N/A</v>
      </c>
      <c r="H4245" s="194" t="str">
        <f>REPLACE(SUBSTITUTE(SUBSTITUTE(SUBSTITUTE(SUBSTITUTE(SUBSTITUTE(TRIM(RTATimings[[#This Row],[Dep Txt]]), ": ",":"), "a.m", "AM",1), "p.m", "PM"),"  AM"," AM"),"  PM", " PM"), 9,100,"")</f>
        <v/>
      </c>
      <c r="I4245" s="195" t="e">
        <f>TIMEVALUE(RTATimings[[#This Row],[Dep Tm Txt]])</f>
        <v>#VALUE!</v>
      </c>
      <c r="N42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46" spans="1:14" x14ac:dyDescent="0.35">
      <c r="A4246" s="113"/>
      <c r="B4246" s="119"/>
      <c r="C4246" s="119"/>
      <c r="D4246" s="185" t="e">
        <f>IF(ISBLANK(RTATimings[[#This Row],[Vehicle No.]]), VLOOKUP(RTATimings[[#This Row],[Rotation Group]], Table9[#All], 4, FALSE), VLOOKUP(RTATimings[[#This Row],[Vehicle No.]], VehLicense,2,FALSE))</f>
        <v>#N/A</v>
      </c>
      <c r="E4246" s="126"/>
      <c r="F4246" s="185" t="e">
        <f>VLOOKUP(RTATimings[[#This Row],[Route Code]], TrueRouteCodes[], 2, FALSE)</f>
        <v>#N/A</v>
      </c>
      <c r="H4246" s="194" t="str">
        <f>REPLACE(SUBSTITUTE(SUBSTITUTE(SUBSTITUTE(SUBSTITUTE(SUBSTITUTE(TRIM(RTATimings[[#This Row],[Dep Txt]]), ": ",":"), "a.m", "AM",1), "p.m", "PM"),"  AM"," AM"),"  PM", " PM"), 9,100,"")</f>
        <v/>
      </c>
      <c r="I4246" s="195" t="e">
        <f>TIMEVALUE(RTATimings[[#This Row],[Dep Tm Txt]])</f>
        <v>#VALUE!</v>
      </c>
      <c r="N42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47" spans="1:14" x14ac:dyDescent="0.35">
      <c r="A4247" s="113"/>
      <c r="B4247" s="119"/>
      <c r="C4247" s="119"/>
      <c r="D4247" s="185" t="e">
        <f>IF(ISBLANK(RTATimings[[#This Row],[Vehicle No.]]), VLOOKUP(RTATimings[[#This Row],[Rotation Group]], Table9[#All], 4, FALSE), VLOOKUP(RTATimings[[#This Row],[Vehicle No.]], VehLicense,2,FALSE))</f>
        <v>#N/A</v>
      </c>
      <c r="E4247" s="126"/>
      <c r="F4247" s="185" t="e">
        <f>VLOOKUP(RTATimings[[#This Row],[Route Code]], TrueRouteCodes[], 2, FALSE)</f>
        <v>#N/A</v>
      </c>
      <c r="H4247" s="194" t="str">
        <f>REPLACE(SUBSTITUTE(SUBSTITUTE(SUBSTITUTE(SUBSTITUTE(SUBSTITUTE(TRIM(RTATimings[[#This Row],[Dep Txt]]), ": ",":"), "a.m", "AM",1), "p.m", "PM"),"  AM"," AM"),"  PM", " PM"), 9,100,"")</f>
        <v/>
      </c>
      <c r="I4247" s="195" t="e">
        <f>TIMEVALUE(RTATimings[[#This Row],[Dep Tm Txt]])</f>
        <v>#VALUE!</v>
      </c>
      <c r="N42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48" spans="1:14" x14ac:dyDescent="0.35">
      <c r="A4248" s="113"/>
      <c r="B4248" s="119"/>
      <c r="C4248" s="119"/>
      <c r="D4248" s="185" t="e">
        <f>IF(ISBLANK(RTATimings[[#This Row],[Vehicle No.]]), VLOOKUP(RTATimings[[#This Row],[Rotation Group]], Table9[#All], 4, FALSE), VLOOKUP(RTATimings[[#This Row],[Vehicle No.]], VehLicense,2,FALSE))</f>
        <v>#N/A</v>
      </c>
      <c r="E4248" s="126"/>
      <c r="F4248" s="185" t="e">
        <f>VLOOKUP(RTATimings[[#This Row],[Route Code]], TrueRouteCodes[], 2, FALSE)</f>
        <v>#N/A</v>
      </c>
      <c r="H4248" s="194" t="str">
        <f>REPLACE(SUBSTITUTE(SUBSTITUTE(SUBSTITUTE(SUBSTITUTE(SUBSTITUTE(TRIM(RTATimings[[#This Row],[Dep Txt]]), ": ",":"), "a.m", "AM",1), "p.m", "PM"),"  AM"," AM"),"  PM", " PM"), 9,100,"")</f>
        <v/>
      </c>
      <c r="I4248" s="195" t="e">
        <f>TIMEVALUE(RTATimings[[#This Row],[Dep Tm Txt]])</f>
        <v>#VALUE!</v>
      </c>
      <c r="N42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49" spans="1:14" x14ac:dyDescent="0.35">
      <c r="A4249" s="113"/>
      <c r="B4249" s="119"/>
      <c r="C4249" s="119"/>
      <c r="D4249" s="185" t="e">
        <f>IF(ISBLANK(RTATimings[[#This Row],[Vehicle No.]]), VLOOKUP(RTATimings[[#This Row],[Rotation Group]], Table9[#All], 4, FALSE), VLOOKUP(RTATimings[[#This Row],[Vehicle No.]], VehLicense,2,FALSE))</f>
        <v>#N/A</v>
      </c>
      <c r="E4249" s="126"/>
      <c r="F4249" s="185" t="e">
        <f>VLOOKUP(RTATimings[[#This Row],[Route Code]], TrueRouteCodes[], 2, FALSE)</f>
        <v>#N/A</v>
      </c>
      <c r="H4249" s="194" t="str">
        <f>REPLACE(SUBSTITUTE(SUBSTITUTE(SUBSTITUTE(SUBSTITUTE(SUBSTITUTE(TRIM(RTATimings[[#This Row],[Dep Txt]]), ": ",":"), "a.m", "AM",1), "p.m", "PM"),"  AM"," AM"),"  PM", " PM"), 9,100,"")</f>
        <v/>
      </c>
      <c r="I4249" s="195" t="e">
        <f>TIMEVALUE(RTATimings[[#This Row],[Dep Tm Txt]])</f>
        <v>#VALUE!</v>
      </c>
      <c r="N42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50" spans="1:14" x14ac:dyDescent="0.35">
      <c r="A4250" s="113"/>
      <c r="B4250" s="119"/>
      <c r="C4250" s="119"/>
      <c r="D4250" s="185" t="e">
        <f>IF(ISBLANK(RTATimings[[#This Row],[Vehicle No.]]), VLOOKUP(RTATimings[[#This Row],[Rotation Group]], Table9[#All], 4, FALSE), VLOOKUP(RTATimings[[#This Row],[Vehicle No.]], VehLicense,2,FALSE))</f>
        <v>#N/A</v>
      </c>
      <c r="E4250" s="126"/>
      <c r="F4250" s="185" t="e">
        <f>VLOOKUP(RTATimings[[#This Row],[Route Code]], TrueRouteCodes[], 2, FALSE)</f>
        <v>#N/A</v>
      </c>
      <c r="H4250" s="194" t="str">
        <f>REPLACE(SUBSTITUTE(SUBSTITUTE(SUBSTITUTE(SUBSTITUTE(SUBSTITUTE(TRIM(RTATimings[[#This Row],[Dep Txt]]), ": ",":"), "a.m", "AM",1), "p.m", "PM"),"  AM"," AM"),"  PM", " PM"), 9,100,"")</f>
        <v/>
      </c>
      <c r="I4250" s="195" t="e">
        <f>TIMEVALUE(RTATimings[[#This Row],[Dep Tm Txt]])</f>
        <v>#VALUE!</v>
      </c>
      <c r="N42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51" spans="1:14" x14ac:dyDescent="0.35">
      <c r="A4251" s="113"/>
      <c r="B4251" s="119"/>
      <c r="C4251" s="119"/>
      <c r="D4251" s="185" t="e">
        <f>IF(ISBLANK(RTATimings[[#This Row],[Vehicle No.]]), VLOOKUP(RTATimings[[#This Row],[Rotation Group]], Table9[#All], 4, FALSE), VLOOKUP(RTATimings[[#This Row],[Vehicle No.]], VehLicense,2,FALSE))</f>
        <v>#N/A</v>
      </c>
      <c r="E4251" s="126"/>
      <c r="F4251" s="185" t="e">
        <f>VLOOKUP(RTATimings[[#This Row],[Route Code]], TrueRouteCodes[], 2, FALSE)</f>
        <v>#N/A</v>
      </c>
      <c r="H4251" s="194" t="str">
        <f>REPLACE(SUBSTITUTE(SUBSTITUTE(SUBSTITUTE(SUBSTITUTE(SUBSTITUTE(TRIM(RTATimings[[#This Row],[Dep Txt]]), ": ",":"), "a.m", "AM",1), "p.m", "PM"),"  AM"," AM"),"  PM", " PM"), 9,100,"")</f>
        <v/>
      </c>
      <c r="I4251" s="195" t="e">
        <f>TIMEVALUE(RTATimings[[#This Row],[Dep Tm Txt]])</f>
        <v>#VALUE!</v>
      </c>
      <c r="N42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52" spans="1:14" x14ac:dyDescent="0.35">
      <c r="A4252" s="113"/>
      <c r="B4252" s="119"/>
      <c r="C4252" s="119"/>
      <c r="D4252" s="185" t="e">
        <f>IF(ISBLANK(RTATimings[[#This Row],[Vehicle No.]]), VLOOKUP(RTATimings[[#This Row],[Rotation Group]], Table9[#All], 4, FALSE), VLOOKUP(RTATimings[[#This Row],[Vehicle No.]], VehLicense,2,FALSE))</f>
        <v>#N/A</v>
      </c>
      <c r="E4252" s="126"/>
      <c r="F4252" s="185" t="e">
        <f>VLOOKUP(RTATimings[[#This Row],[Route Code]], TrueRouteCodes[], 2, FALSE)</f>
        <v>#N/A</v>
      </c>
      <c r="H4252" s="194" t="str">
        <f>REPLACE(SUBSTITUTE(SUBSTITUTE(SUBSTITUTE(SUBSTITUTE(SUBSTITUTE(TRIM(RTATimings[[#This Row],[Dep Txt]]), ": ",":"), "a.m", "AM",1), "p.m", "PM"),"  AM"," AM"),"  PM", " PM"), 9,100,"")</f>
        <v/>
      </c>
      <c r="I4252" s="195" t="e">
        <f>TIMEVALUE(RTATimings[[#This Row],[Dep Tm Txt]])</f>
        <v>#VALUE!</v>
      </c>
      <c r="N42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53" spans="1:14" x14ac:dyDescent="0.35">
      <c r="A4253" s="113"/>
      <c r="B4253" s="119"/>
      <c r="C4253" s="119"/>
      <c r="D4253" s="185" t="e">
        <f>IF(ISBLANK(RTATimings[[#This Row],[Vehicle No.]]), VLOOKUP(RTATimings[[#This Row],[Rotation Group]], Table9[#All], 4, FALSE), VLOOKUP(RTATimings[[#This Row],[Vehicle No.]], VehLicense,2,FALSE))</f>
        <v>#N/A</v>
      </c>
      <c r="E4253" s="126"/>
      <c r="F4253" s="185" t="e">
        <f>VLOOKUP(RTATimings[[#This Row],[Route Code]], TrueRouteCodes[], 2, FALSE)</f>
        <v>#N/A</v>
      </c>
      <c r="H4253" s="194" t="str">
        <f>REPLACE(SUBSTITUTE(SUBSTITUTE(SUBSTITUTE(SUBSTITUTE(SUBSTITUTE(TRIM(RTATimings[[#This Row],[Dep Txt]]), ": ",":"), "a.m", "AM",1), "p.m", "PM"),"  AM"," AM"),"  PM", " PM"), 9,100,"")</f>
        <v/>
      </c>
      <c r="I4253" s="195" t="e">
        <f>TIMEVALUE(RTATimings[[#This Row],[Dep Tm Txt]])</f>
        <v>#VALUE!</v>
      </c>
      <c r="N42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54" spans="1:14" x14ac:dyDescent="0.35">
      <c r="A4254" s="113"/>
      <c r="B4254" s="119"/>
      <c r="C4254" s="119"/>
      <c r="D4254" s="185" t="e">
        <f>IF(ISBLANK(RTATimings[[#This Row],[Vehicle No.]]), VLOOKUP(RTATimings[[#This Row],[Rotation Group]], Table9[#All], 4, FALSE), VLOOKUP(RTATimings[[#This Row],[Vehicle No.]], VehLicense,2,FALSE))</f>
        <v>#N/A</v>
      </c>
      <c r="E4254" s="126"/>
      <c r="F4254" s="185" t="e">
        <f>VLOOKUP(RTATimings[[#This Row],[Route Code]], TrueRouteCodes[], 2, FALSE)</f>
        <v>#N/A</v>
      </c>
      <c r="H4254" s="194" t="str">
        <f>REPLACE(SUBSTITUTE(SUBSTITUTE(SUBSTITUTE(SUBSTITUTE(SUBSTITUTE(TRIM(RTATimings[[#This Row],[Dep Txt]]), ": ",":"), "a.m", "AM",1), "p.m", "PM"),"  AM"," AM"),"  PM", " PM"), 9,100,"")</f>
        <v/>
      </c>
      <c r="I4254" s="195" t="e">
        <f>TIMEVALUE(RTATimings[[#This Row],[Dep Tm Txt]])</f>
        <v>#VALUE!</v>
      </c>
      <c r="N42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55" spans="1:14" x14ac:dyDescent="0.35">
      <c r="A4255" s="113"/>
      <c r="B4255" s="119"/>
      <c r="C4255" s="119"/>
      <c r="D4255" s="185" t="e">
        <f>IF(ISBLANK(RTATimings[[#This Row],[Vehicle No.]]), VLOOKUP(RTATimings[[#This Row],[Rotation Group]], Table9[#All], 4, FALSE), VLOOKUP(RTATimings[[#This Row],[Vehicle No.]], VehLicense,2,FALSE))</f>
        <v>#N/A</v>
      </c>
      <c r="E4255" s="126"/>
      <c r="F4255" s="185" t="e">
        <f>VLOOKUP(RTATimings[[#This Row],[Route Code]], TrueRouteCodes[], 2, FALSE)</f>
        <v>#N/A</v>
      </c>
      <c r="H4255" s="194" t="str">
        <f>REPLACE(SUBSTITUTE(SUBSTITUTE(SUBSTITUTE(SUBSTITUTE(SUBSTITUTE(TRIM(RTATimings[[#This Row],[Dep Txt]]), ": ",":"), "a.m", "AM",1), "p.m", "PM"),"  AM"," AM"),"  PM", " PM"), 9,100,"")</f>
        <v/>
      </c>
      <c r="I4255" s="195" t="e">
        <f>TIMEVALUE(RTATimings[[#This Row],[Dep Tm Txt]])</f>
        <v>#VALUE!</v>
      </c>
      <c r="N42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56" spans="1:14" x14ac:dyDescent="0.35">
      <c r="A4256" s="113"/>
      <c r="B4256" s="119"/>
      <c r="C4256" s="119"/>
      <c r="D4256" s="185" t="e">
        <f>IF(ISBLANK(RTATimings[[#This Row],[Vehicle No.]]), VLOOKUP(RTATimings[[#This Row],[Rotation Group]], Table9[#All], 4, FALSE), VLOOKUP(RTATimings[[#This Row],[Vehicle No.]], VehLicense,2,FALSE))</f>
        <v>#N/A</v>
      </c>
      <c r="E4256" s="126"/>
      <c r="F4256" s="185" t="e">
        <f>VLOOKUP(RTATimings[[#This Row],[Route Code]], TrueRouteCodes[], 2, FALSE)</f>
        <v>#N/A</v>
      </c>
      <c r="H4256" s="194" t="str">
        <f>REPLACE(SUBSTITUTE(SUBSTITUTE(SUBSTITUTE(SUBSTITUTE(SUBSTITUTE(TRIM(RTATimings[[#This Row],[Dep Txt]]), ": ",":"), "a.m", "AM",1), "p.m", "PM"),"  AM"," AM"),"  PM", " PM"), 9,100,"")</f>
        <v/>
      </c>
      <c r="I4256" s="195" t="e">
        <f>TIMEVALUE(RTATimings[[#This Row],[Dep Tm Txt]])</f>
        <v>#VALUE!</v>
      </c>
      <c r="N42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57" spans="1:14" x14ac:dyDescent="0.35">
      <c r="A4257" s="113"/>
      <c r="B4257" s="119"/>
      <c r="C4257" s="119"/>
      <c r="D4257" s="185" t="e">
        <f>IF(ISBLANK(RTATimings[[#This Row],[Vehicle No.]]), VLOOKUP(RTATimings[[#This Row],[Rotation Group]], Table9[#All], 4, FALSE), VLOOKUP(RTATimings[[#This Row],[Vehicle No.]], VehLicense,2,FALSE))</f>
        <v>#N/A</v>
      </c>
      <c r="E4257" s="126"/>
      <c r="F4257" s="185" t="e">
        <f>VLOOKUP(RTATimings[[#This Row],[Route Code]], TrueRouteCodes[], 2, FALSE)</f>
        <v>#N/A</v>
      </c>
      <c r="H4257" s="194" t="str">
        <f>REPLACE(SUBSTITUTE(SUBSTITUTE(SUBSTITUTE(SUBSTITUTE(SUBSTITUTE(TRIM(RTATimings[[#This Row],[Dep Txt]]), ": ",":"), "a.m", "AM",1), "p.m", "PM"),"  AM"," AM"),"  PM", " PM"), 9,100,"")</f>
        <v/>
      </c>
      <c r="I4257" s="195" t="e">
        <f>TIMEVALUE(RTATimings[[#This Row],[Dep Tm Txt]])</f>
        <v>#VALUE!</v>
      </c>
      <c r="N42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58" spans="1:14" x14ac:dyDescent="0.35">
      <c r="A4258" s="113"/>
      <c r="B4258" s="119"/>
      <c r="C4258" s="119"/>
      <c r="D4258" s="185" t="e">
        <f>IF(ISBLANK(RTATimings[[#This Row],[Vehicle No.]]), VLOOKUP(RTATimings[[#This Row],[Rotation Group]], Table9[#All], 4, FALSE), VLOOKUP(RTATimings[[#This Row],[Vehicle No.]], VehLicense,2,FALSE))</f>
        <v>#N/A</v>
      </c>
      <c r="E4258" s="126"/>
      <c r="F4258" s="185" t="e">
        <f>VLOOKUP(RTATimings[[#This Row],[Route Code]], TrueRouteCodes[], 2, FALSE)</f>
        <v>#N/A</v>
      </c>
      <c r="H4258" s="194" t="str">
        <f>REPLACE(SUBSTITUTE(SUBSTITUTE(SUBSTITUTE(SUBSTITUTE(SUBSTITUTE(TRIM(RTATimings[[#This Row],[Dep Txt]]), ": ",":"), "a.m", "AM",1), "p.m", "PM"),"  AM"," AM"),"  PM", " PM"), 9,100,"")</f>
        <v/>
      </c>
      <c r="I4258" s="195" t="e">
        <f>TIMEVALUE(RTATimings[[#This Row],[Dep Tm Txt]])</f>
        <v>#VALUE!</v>
      </c>
      <c r="N42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59" spans="1:14" x14ac:dyDescent="0.35">
      <c r="A4259" s="113"/>
      <c r="B4259" s="119"/>
      <c r="C4259" s="119"/>
      <c r="D4259" s="185" t="e">
        <f>IF(ISBLANK(RTATimings[[#This Row],[Vehicle No.]]), VLOOKUP(RTATimings[[#This Row],[Rotation Group]], Table9[#All], 4, FALSE), VLOOKUP(RTATimings[[#This Row],[Vehicle No.]], VehLicense,2,FALSE))</f>
        <v>#N/A</v>
      </c>
      <c r="E4259" s="126"/>
      <c r="F4259" s="185" t="e">
        <f>VLOOKUP(RTATimings[[#This Row],[Route Code]], TrueRouteCodes[], 2, FALSE)</f>
        <v>#N/A</v>
      </c>
      <c r="H4259" s="194" t="str">
        <f>REPLACE(SUBSTITUTE(SUBSTITUTE(SUBSTITUTE(SUBSTITUTE(SUBSTITUTE(TRIM(RTATimings[[#This Row],[Dep Txt]]), ": ",":"), "a.m", "AM",1), "p.m", "PM"),"  AM"," AM"),"  PM", " PM"), 9,100,"")</f>
        <v/>
      </c>
      <c r="I4259" s="195" t="e">
        <f>TIMEVALUE(RTATimings[[#This Row],[Dep Tm Txt]])</f>
        <v>#VALUE!</v>
      </c>
      <c r="N42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60" spans="1:14" x14ac:dyDescent="0.35">
      <c r="A4260" s="113"/>
      <c r="B4260" s="119"/>
      <c r="C4260" s="119"/>
      <c r="D4260" s="185" t="e">
        <f>IF(ISBLANK(RTATimings[[#This Row],[Vehicle No.]]), VLOOKUP(RTATimings[[#This Row],[Rotation Group]], Table9[#All], 4, FALSE), VLOOKUP(RTATimings[[#This Row],[Vehicle No.]], VehLicense,2,FALSE))</f>
        <v>#N/A</v>
      </c>
      <c r="E4260" s="126"/>
      <c r="F4260" s="185" t="e">
        <f>VLOOKUP(RTATimings[[#This Row],[Route Code]], TrueRouteCodes[], 2, FALSE)</f>
        <v>#N/A</v>
      </c>
      <c r="H4260" s="194" t="str">
        <f>REPLACE(SUBSTITUTE(SUBSTITUTE(SUBSTITUTE(SUBSTITUTE(SUBSTITUTE(TRIM(RTATimings[[#This Row],[Dep Txt]]), ": ",":"), "a.m", "AM",1), "p.m", "PM"),"  AM"," AM"),"  PM", " PM"), 9,100,"")</f>
        <v/>
      </c>
      <c r="I4260" s="195" t="e">
        <f>TIMEVALUE(RTATimings[[#This Row],[Dep Tm Txt]])</f>
        <v>#VALUE!</v>
      </c>
      <c r="N42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61" spans="1:14" x14ac:dyDescent="0.35">
      <c r="A4261" s="113"/>
      <c r="B4261" s="119"/>
      <c r="C4261" s="119"/>
      <c r="D4261" s="185" t="e">
        <f>IF(ISBLANK(RTATimings[[#This Row],[Vehicle No.]]), VLOOKUP(RTATimings[[#This Row],[Rotation Group]], Table9[#All], 4, FALSE), VLOOKUP(RTATimings[[#This Row],[Vehicle No.]], VehLicense,2,FALSE))</f>
        <v>#N/A</v>
      </c>
      <c r="E4261" s="126"/>
      <c r="F4261" s="185" t="e">
        <f>VLOOKUP(RTATimings[[#This Row],[Route Code]], TrueRouteCodes[], 2, FALSE)</f>
        <v>#N/A</v>
      </c>
      <c r="H4261" s="194" t="str">
        <f>REPLACE(SUBSTITUTE(SUBSTITUTE(SUBSTITUTE(SUBSTITUTE(SUBSTITUTE(TRIM(RTATimings[[#This Row],[Dep Txt]]), ": ",":"), "a.m", "AM",1), "p.m", "PM"),"  AM"," AM"),"  PM", " PM"), 9,100,"")</f>
        <v/>
      </c>
      <c r="I4261" s="195" t="e">
        <f>TIMEVALUE(RTATimings[[#This Row],[Dep Tm Txt]])</f>
        <v>#VALUE!</v>
      </c>
      <c r="N42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62" spans="1:14" x14ac:dyDescent="0.35">
      <c r="A4262" s="113"/>
      <c r="B4262" s="119"/>
      <c r="C4262" s="119"/>
      <c r="D4262" s="185" t="e">
        <f>IF(ISBLANK(RTATimings[[#This Row],[Vehicle No.]]), VLOOKUP(RTATimings[[#This Row],[Rotation Group]], Table9[#All], 4, FALSE), VLOOKUP(RTATimings[[#This Row],[Vehicle No.]], VehLicense,2,FALSE))</f>
        <v>#N/A</v>
      </c>
      <c r="E4262" s="126"/>
      <c r="F4262" s="185" t="e">
        <f>VLOOKUP(RTATimings[[#This Row],[Route Code]], TrueRouteCodes[], 2, FALSE)</f>
        <v>#N/A</v>
      </c>
      <c r="H4262" s="194" t="str">
        <f>REPLACE(SUBSTITUTE(SUBSTITUTE(SUBSTITUTE(SUBSTITUTE(SUBSTITUTE(TRIM(RTATimings[[#This Row],[Dep Txt]]), ": ",":"), "a.m", "AM",1), "p.m", "PM"),"  AM"," AM"),"  PM", " PM"), 9,100,"")</f>
        <v/>
      </c>
      <c r="I4262" s="195" t="e">
        <f>TIMEVALUE(RTATimings[[#This Row],[Dep Tm Txt]])</f>
        <v>#VALUE!</v>
      </c>
      <c r="N42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63" spans="1:14" x14ac:dyDescent="0.35">
      <c r="A4263" s="113"/>
      <c r="B4263" s="119"/>
      <c r="C4263" s="119"/>
      <c r="D4263" s="185" t="e">
        <f>IF(ISBLANK(RTATimings[[#This Row],[Vehicle No.]]), VLOOKUP(RTATimings[[#This Row],[Rotation Group]], Table9[#All], 4, FALSE), VLOOKUP(RTATimings[[#This Row],[Vehicle No.]], VehLicense,2,FALSE))</f>
        <v>#N/A</v>
      </c>
      <c r="E4263" s="126"/>
      <c r="F4263" s="185" t="e">
        <f>VLOOKUP(RTATimings[[#This Row],[Route Code]], TrueRouteCodes[], 2, FALSE)</f>
        <v>#N/A</v>
      </c>
      <c r="H4263" s="194" t="str">
        <f>REPLACE(SUBSTITUTE(SUBSTITUTE(SUBSTITUTE(SUBSTITUTE(SUBSTITUTE(TRIM(RTATimings[[#This Row],[Dep Txt]]), ": ",":"), "a.m", "AM",1), "p.m", "PM"),"  AM"," AM"),"  PM", " PM"), 9,100,"")</f>
        <v/>
      </c>
      <c r="I4263" s="195" t="e">
        <f>TIMEVALUE(RTATimings[[#This Row],[Dep Tm Txt]])</f>
        <v>#VALUE!</v>
      </c>
      <c r="N42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64" spans="1:14" x14ac:dyDescent="0.35">
      <c r="A4264" s="113"/>
      <c r="B4264" s="119"/>
      <c r="C4264" s="119"/>
      <c r="D4264" s="185" t="e">
        <f>IF(ISBLANK(RTATimings[[#This Row],[Vehicle No.]]), VLOOKUP(RTATimings[[#This Row],[Rotation Group]], Table9[#All], 4, FALSE), VLOOKUP(RTATimings[[#This Row],[Vehicle No.]], VehLicense,2,FALSE))</f>
        <v>#N/A</v>
      </c>
      <c r="E4264" s="126"/>
      <c r="F4264" s="185" t="e">
        <f>VLOOKUP(RTATimings[[#This Row],[Route Code]], TrueRouteCodes[], 2, FALSE)</f>
        <v>#N/A</v>
      </c>
      <c r="H4264" s="194" t="str">
        <f>REPLACE(SUBSTITUTE(SUBSTITUTE(SUBSTITUTE(SUBSTITUTE(SUBSTITUTE(TRIM(RTATimings[[#This Row],[Dep Txt]]), ": ",":"), "a.m", "AM",1), "p.m", "PM"),"  AM"," AM"),"  PM", " PM"), 9,100,"")</f>
        <v/>
      </c>
      <c r="I4264" s="195" t="e">
        <f>TIMEVALUE(RTATimings[[#This Row],[Dep Tm Txt]])</f>
        <v>#VALUE!</v>
      </c>
      <c r="N42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65" spans="1:14" x14ac:dyDescent="0.35">
      <c r="A4265" s="113"/>
      <c r="B4265" s="119"/>
      <c r="C4265" s="119"/>
      <c r="D4265" s="185" t="e">
        <f>IF(ISBLANK(RTATimings[[#This Row],[Vehicle No.]]), VLOOKUP(RTATimings[[#This Row],[Rotation Group]], Table9[#All], 4, FALSE), VLOOKUP(RTATimings[[#This Row],[Vehicle No.]], VehLicense,2,FALSE))</f>
        <v>#N/A</v>
      </c>
      <c r="E4265" s="126"/>
      <c r="F4265" s="185" t="e">
        <f>VLOOKUP(RTATimings[[#This Row],[Route Code]], TrueRouteCodes[], 2, FALSE)</f>
        <v>#N/A</v>
      </c>
      <c r="H4265" s="194" t="str">
        <f>REPLACE(SUBSTITUTE(SUBSTITUTE(SUBSTITUTE(SUBSTITUTE(SUBSTITUTE(TRIM(RTATimings[[#This Row],[Dep Txt]]), ": ",":"), "a.m", "AM",1), "p.m", "PM"),"  AM"," AM"),"  PM", " PM"), 9,100,"")</f>
        <v/>
      </c>
      <c r="I4265" s="195" t="e">
        <f>TIMEVALUE(RTATimings[[#This Row],[Dep Tm Txt]])</f>
        <v>#VALUE!</v>
      </c>
      <c r="N42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66" spans="1:14" x14ac:dyDescent="0.35">
      <c r="A4266" s="113"/>
      <c r="B4266" s="119"/>
      <c r="C4266" s="119"/>
      <c r="D4266" s="185" t="e">
        <f>IF(ISBLANK(RTATimings[[#This Row],[Vehicle No.]]), VLOOKUP(RTATimings[[#This Row],[Rotation Group]], Table9[#All], 4, FALSE), VLOOKUP(RTATimings[[#This Row],[Vehicle No.]], VehLicense,2,FALSE))</f>
        <v>#N/A</v>
      </c>
      <c r="E4266" s="126"/>
      <c r="F4266" s="185" t="e">
        <f>VLOOKUP(RTATimings[[#This Row],[Route Code]], TrueRouteCodes[], 2, FALSE)</f>
        <v>#N/A</v>
      </c>
      <c r="H4266" s="194" t="str">
        <f>REPLACE(SUBSTITUTE(SUBSTITUTE(SUBSTITUTE(SUBSTITUTE(SUBSTITUTE(TRIM(RTATimings[[#This Row],[Dep Txt]]), ": ",":"), "a.m", "AM",1), "p.m", "PM"),"  AM"," AM"),"  PM", " PM"), 9,100,"")</f>
        <v/>
      </c>
      <c r="I4266" s="195" t="e">
        <f>TIMEVALUE(RTATimings[[#This Row],[Dep Tm Txt]])</f>
        <v>#VALUE!</v>
      </c>
      <c r="N42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67" spans="1:14" x14ac:dyDescent="0.35">
      <c r="A4267" s="113"/>
      <c r="B4267" s="119"/>
      <c r="C4267" s="119"/>
      <c r="D4267" s="185" t="e">
        <f>IF(ISBLANK(RTATimings[[#This Row],[Vehicle No.]]), VLOOKUP(RTATimings[[#This Row],[Rotation Group]], Table9[#All], 4, FALSE), VLOOKUP(RTATimings[[#This Row],[Vehicle No.]], VehLicense,2,FALSE))</f>
        <v>#N/A</v>
      </c>
      <c r="E4267" s="126"/>
      <c r="F4267" s="185" t="e">
        <f>VLOOKUP(RTATimings[[#This Row],[Route Code]], TrueRouteCodes[], 2, FALSE)</f>
        <v>#N/A</v>
      </c>
      <c r="H4267" s="194" t="str">
        <f>REPLACE(SUBSTITUTE(SUBSTITUTE(SUBSTITUTE(SUBSTITUTE(SUBSTITUTE(TRIM(RTATimings[[#This Row],[Dep Txt]]), ": ",":"), "a.m", "AM",1), "p.m", "PM"),"  AM"," AM"),"  PM", " PM"), 9,100,"")</f>
        <v/>
      </c>
      <c r="I4267" s="195" t="e">
        <f>TIMEVALUE(RTATimings[[#This Row],[Dep Tm Txt]])</f>
        <v>#VALUE!</v>
      </c>
      <c r="N42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68" spans="1:14" x14ac:dyDescent="0.35">
      <c r="A4268" s="113"/>
      <c r="B4268" s="119"/>
      <c r="C4268" s="119"/>
      <c r="D4268" s="185" t="e">
        <f>IF(ISBLANK(RTATimings[[#This Row],[Vehicle No.]]), VLOOKUP(RTATimings[[#This Row],[Rotation Group]], Table9[#All], 4, FALSE), VLOOKUP(RTATimings[[#This Row],[Vehicle No.]], VehLicense,2,FALSE))</f>
        <v>#N/A</v>
      </c>
      <c r="E4268" s="126"/>
      <c r="F4268" s="185" t="e">
        <f>VLOOKUP(RTATimings[[#This Row],[Route Code]], TrueRouteCodes[], 2, FALSE)</f>
        <v>#N/A</v>
      </c>
      <c r="H4268" s="194" t="str">
        <f>REPLACE(SUBSTITUTE(SUBSTITUTE(SUBSTITUTE(SUBSTITUTE(SUBSTITUTE(TRIM(RTATimings[[#This Row],[Dep Txt]]), ": ",":"), "a.m", "AM",1), "p.m", "PM"),"  AM"," AM"),"  PM", " PM"), 9,100,"")</f>
        <v/>
      </c>
      <c r="I4268" s="195" t="e">
        <f>TIMEVALUE(RTATimings[[#This Row],[Dep Tm Txt]])</f>
        <v>#VALUE!</v>
      </c>
      <c r="N42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69" spans="1:14" x14ac:dyDescent="0.35">
      <c r="A4269" s="113"/>
      <c r="B4269" s="119"/>
      <c r="C4269" s="119"/>
      <c r="D4269" s="185" t="e">
        <f>IF(ISBLANK(RTATimings[[#This Row],[Vehicle No.]]), VLOOKUP(RTATimings[[#This Row],[Rotation Group]], Table9[#All], 4, FALSE), VLOOKUP(RTATimings[[#This Row],[Vehicle No.]], VehLicense,2,FALSE))</f>
        <v>#N/A</v>
      </c>
      <c r="E4269" s="126"/>
      <c r="F4269" s="185" t="e">
        <f>VLOOKUP(RTATimings[[#This Row],[Route Code]], TrueRouteCodes[], 2, FALSE)</f>
        <v>#N/A</v>
      </c>
      <c r="H4269" s="194" t="str">
        <f>REPLACE(SUBSTITUTE(SUBSTITUTE(SUBSTITUTE(SUBSTITUTE(SUBSTITUTE(TRIM(RTATimings[[#This Row],[Dep Txt]]), ": ",":"), "a.m", "AM",1), "p.m", "PM"),"  AM"," AM"),"  PM", " PM"), 9,100,"")</f>
        <v/>
      </c>
      <c r="I4269" s="195" t="e">
        <f>TIMEVALUE(RTATimings[[#This Row],[Dep Tm Txt]])</f>
        <v>#VALUE!</v>
      </c>
      <c r="N42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70" spans="1:14" x14ac:dyDescent="0.35">
      <c r="A4270" s="113"/>
      <c r="B4270" s="119"/>
      <c r="C4270" s="119"/>
      <c r="D4270" s="185" t="e">
        <f>IF(ISBLANK(RTATimings[[#This Row],[Vehicle No.]]), VLOOKUP(RTATimings[[#This Row],[Rotation Group]], Table9[#All], 4, FALSE), VLOOKUP(RTATimings[[#This Row],[Vehicle No.]], VehLicense,2,FALSE))</f>
        <v>#N/A</v>
      </c>
      <c r="E4270" s="126"/>
      <c r="F4270" s="185" t="e">
        <f>VLOOKUP(RTATimings[[#This Row],[Route Code]], TrueRouteCodes[], 2, FALSE)</f>
        <v>#N/A</v>
      </c>
      <c r="H4270" s="194" t="str">
        <f>REPLACE(SUBSTITUTE(SUBSTITUTE(SUBSTITUTE(SUBSTITUTE(SUBSTITUTE(TRIM(RTATimings[[#This Row],[Dep Txt]]), ": ",":"), "a.m", "AM",1), "p.m", "PM"),"  AM"," AM"),"  PM", " PM"), 9,100,"")</f>
        <v/>
      </c>
      <c r="I4270" s="195" t="e">
        <f>TIMEVALUE(RTATimings[[#This Row],[Dep Tm Txt]])</f>
        <v>#VALUE!</v>
      </c>
      <c r="N42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71" spans="1:14" x14ac:dyDescent="0.35">
      <c r="A4271" s="113"/>
      <c r="B4271" s="119"/>
      <c r="C4271" s="119"/>
      <c r="D4271" s="185" t="e">
        <f>IF(ISBLANK(RTATimings[[#This Row],[Vehicle No.]]), VLOOKUP(RTATimings[[#This Row],[Rotation Group]], Table9[#All], 4, FALSE), VLOOKUP(RTATimings[[#This Row],[Vehicle No.]], VehLicense,2,FALSE))</f>
        <v>#N/A</v>
      </c>
      <c r="E4271" s="126"/>
      <c r="F4271" s="185" t="e">
        <f>VLOOKUP(RTATimings[[#This Row],[Route Code]], TrueRouteCodes[], 2, FALSE)</f>
        <v>#N/A</v>
      </c>
      <c r="H4271" s="194" t="str">
        <f>REPLACE(SUBSTITUTE(SUBSTITUTE(SUBSTITUTE(SUBSTITUTE(SUBSTITUTE(TRIM(RTATimings[[#This Row],[Dep Txt]]), ": ",":"), "a.m", "AM",1), "p.m", "PM"),"  AM"," AM"),"  PM", " PM"), 9,100,"")</f>
        <v/>
      </c>
      <c r="I4271" s="195" t="e">
        <f>TIMEVALUE(RTATimings[[#This Row],[Dep Tm Txt]])</f>
        <v>#VALUE!</v>
      </c>
      <c r="N42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72" spans="1:14" x14ac:dyDescent="0.35">
      <c r="A4272" s="113"/>
      <c r="B4272" s="119"/>
      <c r="C4272" s="119"/>
      <c r="D4272" s="185" t="e">
        <f>IF(ISBLANK(RTATimings[[#This Row],[Vehicle No.]]), VLOOKUP(RTATimings[[#This Row],[Rotation Group]], Table9[#All], 4, FALSE), VLOOKUP(RTATimings[[#This Row],[Vehicle No.]], VehLicense,2,FALSE))</f>
        <v>#N/A</v>
      </c>
      <c r="E4272" s="126"/>
      <c r="F4272" s="185" t="e">
        <f>VLOOKUP(RTATimings[[#This Row],[Route Code]], TrueRouteCodes[], 2, FALSE)</f>
        <v>#N/A</v>
      </c>
      <c r="H4272" s="194" t="str">
        <f>REPLACE(SUBSTITUTE(SUBSTITUTE(SUBSTITUTE(SUBSTITUTE(SUBSTITUTE(TRIM(RTATimings[[#This Row],[Dep Txt]]), ": ",":"), "a.m", "AM",1), "p.m", "PM"),"  AM"," AM"),"  PM", " PM"), 9,100,"")</f>
        <v/>
      </c>
      <c r="I4272" s="195" t="e">
        <f>TIMEVALUE(RTATimings[[#This Row],[Dep Tm Txt]])</f>
        <v>#VALUE!</v>
      </c>
      <c r="N42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73" spans="1:14" x14ac:dyDescent="0.35">
      <c r="A4273" s="113"/>
      <c r="B4273" s="119"/>
      <c r="C4273" s="119"/>
      <c r="D4273" s="185" t="e">
        <f>IF(ISBLANK(RTATimings[[#This Row],[Vehicle No.]]), VLOOKUP(RTATimings[[#This Row],[Rotation Group]], Table9[#All], 4, FALSE), VLOOKUP(RTATimings[[#This Row],[Vehicle No.]], VehLicense,2,FALSE))</f>
        <v>#N/A</v>
      </c>
      <c r="E4273" s="126"/>
      <c r="F4273" s="185" t="e">
        <f>VLOOKUP(RTATimings[[#This Row],[Route Code]], TrueRouteCodes[], 2, FALSE)</f>
        <v>#N/A</v>
      </c>
      <c r="H4273" s="194" t="str">
        <f>REPLACE(SUBSTITUTE(SUBSTITUTE(SUBSTITUTE(SUBSTITUTE(SUBSTITUTE(TRIM(RTATimings[[#This Row],[Dep Txt]]), ": ",":"), "a.m", "AM",1), "p.m", "PM"),"  AM"," AM"),"  PM", " PM"), 9,100,"")</f>
        <v/>
      </c>
      <c r="I4273" s="195" t="e">
        <f>TIMEVALUE(RTATimings[[#This Row],[Dep Tm Txt]])</f>
        <v>#VALUE!</v>
      </c>
      <c r="N42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74" spans="1:14" x14ac:dyDescent="0.35">
      <c r="A4274" s="113"/>
      <c r="B4274" s="119"/>
      <c r="C4274" s="119"/>
      <c r="D4274" s="185" t="e">
        <f>IF(ISBLANK(RTATimings[[#This Row],[Vehicle No.]]), VLOOKUP(RTATimings[[#This Row],[Rotation Group]], Table9[#All], 4, FALSE), VLOOKUP(RTATimings[[#This Row],[Vehicle No.]], VehLicense,2,FALSE))</f>
        <v>#N/A</v>
      </c>
      <c r="E4274" s="126"/>
      <c r="F4274" s="185" t="e">
        <f>VLOOKUP(RTATimings[[#This Row],[Route Code]], TrueRouteCodes[], 2, FALSE)</f>
        <v>#N/A</v>
      </c>
      <c r="H4274" s="194" t="str">
        <f>REPLACE(SUBSTITUTE(SUBSTITUTE(SUBSTITUTE(SUBSTITUTE(SUBSTITUTE(TRIM(RTATimings[[#This Row],[Dep Txt]]), ": ",":"), "a.m", "AM",1), "p.m", "PM"),"  AM"," AM"),"  PM", " PM"), 9,100,"")</f>
        <v/>
      </c>
      <c r="I4274" s="195" t="e">
        <f>TIMEVALUE(RTATimings[[#This Row],[Dep Tm Txt]])</f>
        <v>#VALUE!</v>
      </c>
      <c r="N42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75" spans="1:14" x14ac:dyDescent="0.35">
      <c r="A4275" s="113"/>
      <c r="B4275" s="119"/>
      <c r="C4275" s="119"/>
      <c r="D4275" s="185" t="e">
        <f>IF(ISBLANK(RTATimings[[#This Row],[Vehicle No.]]), VLOOKUP(RTATimings[[#This Row],[Rotation Group]], Table9[#All], 4, FALSE), VLOOKUP(RTATimings[[#This Row],[Vehicle No.]], VehLicense,2,FALSE))</f>
        <v>#N/A</v>
      </c>
      <c r="E4275" s="126"/>
      <c r="F4275" s="185" t="e">
        <f>VLOOKUP(RTATimings[[#This Row],[Route Code]], TrueRouteCodes[], 2, FALSE)</f>
        <v>#N/A</v>
      </c>
      <c r="H4275" s="194" t="str">
        <f>REPLACE(SUBSTITUTE(SUBSTITUTE(SUBSTITUTE(SUBSTITUTE(SUBSTITUTE(TRIM(RTATimings[[#This Row],[Dep Txt]]), ": ",":"), "a.m", "AM",1), "p.m", "PM"),"  AM"," AM"),"  PM", " PM"), 9,100,"")</f>
        <v/>
      </c>
      <c r="I4275" s="195" t="e">
        <f>TIMEVALUE(RTATimings[[#This Row],[Dep Tm Txt]])</f>
        <v>#VALUE!</v>
      </c>
      <c r="N42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76" spans="1:14" x14ac:dyDescent="0.35">
      <c r="A4276" s="113"/>
      <c r="B4276" s="119"/>
      <c r="C4276" s="119"/>
      <c r="D4276" s="185" t="e">
        <f>IF(ISBLANK(RTATimings[[#This Row],[Vehicle No.]]), VLOOKUP(RTATimings[[#This Row],[Rotation Group]], Table9[#All], 4, FALSE), VLOOKUP(RTATimings[[#This Row],[Vehicle No.]], VehLicense,2,FALSE))</f>
        <v>#N/A</v>
      </c>
      <c r="E4276" s="126"/>
      <c r="F4276" s="185" t="e">
        <f>VLOOKUP(RTATimings[[#This Row],[Route Code]], TrueRouteCodes[], 2, FALSE)</f>
        <v>#N/A</v>
      </c>
      <c r="H4276" s="194" t="str">
        <f>REPLACE(SUBSTITUTE(SUBSTITUTE(SUBSTITUTE(SUBSTITUTE(SUBSTITUTE(TRIM(RTATimings[[#This Row],[Dep Txt]]), ": ",":"), "a.m", "AM",1), "p.m", "PM"),"  AM"," AM"),"  PM", " PM"), 9,100,"")</f>
        <v/>
      </c>
      <c r="I4276" s="195" t="e">
        <f>TIMEVALUE(RTATimings[[#This Row],[Dep Tm Txt]])</f>
        <v>#VALUE!</v>
      </c>
      <c r="N42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77" spans="1:14" x14ac:dyDescent="0.35">
      <c r="A4277" s="113"/>
      <c r="B4277" s="119"/>
      <c r="C4277" s="119"/>
      <c r="D4277" s="185" t="e">
        <f>IF(ISBLANK(RTATimings[[#This Row],[Vehicle No.]]), VLOOKUP(RTATimings[[#This Row],[Rotation Group]], Table9[#All], 4, FALSE), VLOOKUP(RTATimings[[#This Row],[Vehicle No.]], VehLicense,2,FALSE))</f>
        <v>#N/A</v>
      </c>
      <c r="E4277" s="126"/>
      <c r="F4277" s="185" t="e">
        <f>VLOOKUP(RTATimings[[#This Row],[Route Code]], TrueRouteCodes[], 2, FALSE)</f>
        <v>#N/A</v>
      </c>
      <c r="H4277" s="194" t="str">
        <f>REPLACE(SUBSTITUTE(SUBSTITUTE(SUBSTITUTE(SUBSTITUTE(SUBSTITUTE(TRIM(RTATimings[[#This Row],[Dep Txt]]), ": ",":"), "a.m", "AM",1), "p.m", "PM"),"  AM"," AM"),"  PM", " PM"), 9,100,"")</f>
        <v/>
      </c>
      <c r="I4277" s="195" t="e">
        <f>TIMEVALUE(RTATimings[[#This Row],[Dep Tm Txt]])</f>
        <v>#VALUE!</v>
      </c>
      <c r="N42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78" spans="1:14" x14ac:dyDescent="0.35">
      <c r="A4278" s="113"/>
      <c r="B4278" s="119"/>
      <c r="C4278" s="119"/>
      <c r="D4278" s="185" t="e">
        <f>IF(ISBLANK(RTATimings[[#This Row],[Vehicle No.]]), VLOOKUP(RTATimings[[#This Row],[Rotation Group]], Table9[#All], 4, FALSE), VLOOKUP(RTATimings[[#This Row],[Vehicle No.]], VehLicense,2,FALSE))</f>
        <v>#N/A</v>
      </c>
      <c r="E4278" s="126"/>
      <c r="F4278" s="185" t="e">
        <f>VLOOKUP(RTATimings[[#This Row],[Route Code]], TrueRouteCodes[], 2, FALSE)</f>
        <v>#N/A</v>
      </c>
      <c r="H4278" s="194" t="str">
        <f>REPLACE(SUBSTITUTE(SUBSTITUTE(SUBSTITUTE(SUBSTITUTE(SUBSTITUTE(TRIM(RTATimings[[#This Row],[Dep Txt]]), ": ",":"), "a.m", "AM",1), "p.m", "PM"),"  AM"," AM"),"  PM", " PM"), 9,100,"")</f>
        <v/>
      </c>
      <c r="I4278" s="195" t="e">
        <f>TIMEVALUE(RTATimings[[#This Row],[Dep Tm Txt]])</f>
        <v>#VALUE!</v>
      </c>
      <c r="N42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79" spans="1:14" x14ac:dyDescent="0.35">
      <c r="A4279" s="113"/>
      <c r="B4279" s="119"/>
      <c r="C4279" s="119"/>
      <c r="D4279" s="185" t="e">
        <f>IF(ISBLANK(RTATimings[[#This Row],[Vehicle No.]]), VLOOKUP(RTATimings[[#This Row],[Rotation Group]], Table9[#All], 4, FALSE), VLOOKUP(RTATimings[[#This Row],[Vehicle No.]], VehLicense,2,FALSE))</f>
        <v>#N/A</v>
      </c>
      <c r="E4279" s="126"/>
      <c r="F4279" s="185" t="e">
        <f>VLOOKUP(RTATimings[[#This Row],[Route Code]], TrueRouteCodes[], 2, FALSE)</f>
        <v>#N/A</v>
      </c>
      <c r="H4279" s="194" t="str">
        <f>REPLACE(SUBSTITUTE(SUBSTITUTE(SUBSTITUTE(SUBSTITUTE(SUBSTITUTE(TRIM(RTATimings[[#This Row],[Dep Txt]]), ": ",":"), "a.m", "AM",1), "p.m", "PM"),"  AM"," AM"),"  PM", " PM"), 9,100,"")</f>
        <v/>
      </c>
      <c r="I4279" s="195" t="e">
        <f>TIMEVALUE(RTATimings[[#This Row],[Dep Tm Txt]])</f>
        <v>#VALUE!</v>
      </c>
      <c r="N42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80" spans="1:14" x14ac:dyDescent="0.35">
      <c r="A4280" s="113"/>
      <c r="B4280" s="119"/>
      <c r="C4280" s="119"/>
      <c r="D4280" s="185" t="e">
        <f>IF(ISBLANK(RTATimings[[#This Row],[Vehicle No.]]), VLOOKUP(RTATimings[[#This Row],[Rotation Group]], Table9[#All], 4, FALSE), VLOOKUP(RTATimings[[#This Row],[Vehicle No.]], VehLicense,2,FALSE))</f>
        <v>#N/A</v>
      </c>
      <c r="E4280" s="126"/>
      <c r="F4280" s="185" t="e">
        <f>VLOOKUP(RTATimings[[#This Row],[Route Code]], TrueRouteCodes[], 2, FALSE)</f>
        <v>#N/A</v>
      </c>
      <c r="H4280" s="194" t="str">
        <f>REPLACE(SUBSTITUTE(SUBSTITUTE(SUBSTITUTE(SUBSTITUTE(SUBSTITUTE(TRIM(RTATimings[[#This Row],[Dep Txt]]), ": ",":"), "a.m", "AM",1), "p.m", "PM"),"  AM"," AM"),"  PM", " PM"), 9,100,"")</f>
        <v/>
      </c>
      <c r="I4280" s="195" t="e">
        <f>TIMEVALUE(RTATimings[[#This Row],[Dep Tm Txt]])</f>
        <v>#VALUE!</v>
      </c>
      <c r="N42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81" spans="1:14" x14ac:dyDescent="0.35">
      <c r="A4281" s="113"/>
      <c r="B4281" s="119"/>
      <c r="C4281" s="119"/>
      <c r="D4281" s="185" t="e">
        <f>IF(ISBLANK(RTATimings[[#This Row],[Vehicle No.]]), VLOOKUP(RTATimings[[#This Row],[Rotation Group]], Table9[#All], 4, FALSE), VLOOKUP(RTATimings[[#This Row],[Vehicle No.]], VehLicense,2,FALSE))</f>
        <v>#N/A</v>
      </c>
      <c r="E4281" s="126"/>
      <c r="F4281" s="185" t="e">
        <f>VLOOKUP(RTATimings[[#This Row],[Route Code]], TrueRouteCodes[], 2, FALSE)</f>
        <v>#N/A</v>
      </c>
      <c r="H4281" s="194" t="str">
        <f>REPLACE(SUBSTITUTE(SUBSTITUTE(SUBSTITUTE(SUBSTITUTE(SUBSTITUTE(TRIM(RTATimings[[#This Row],[Dep Txt]]), ": ",":"), "a.m", "AM",1), "p.m", "PM"),"  AM"," AM"),"  PM", " PM"), 9,100,"")</f>
        <v/>
      </c>
      <c r="I4281" s="195" t="e">
        <f>TIMEVALUE(RTATimings[[#This Row],[Dep Tm Txt]])</f>
        <v>#VALUE!</v>
      </c>
      <c r="N42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82" spans="1:14" x14ac:dyDescent="0.35">
      <c r="A4282" s="113"/>
      <c r="B4282" s="119"/>
      <c r="C4282" s="119"/>
      <c r="D4282" s="185" t="e">
        <f>IF(ISBLANK(RTATimings[[#This Row],[Vehicle No.]]), VLOOKUP(RTATimings[[#This Row],[Rotation Group]], Table9[#All], 4, FALSE), VLOOKUP(RTATimings[[#This Row],[Vehicle No.]], VehLicense,2,FALSE))</f>
        <v>#N/A</v>
      </c>
      <c r="E4282" s="126"/>
      <c r="F4282" s="185" t="e">
        <f>VLOOKUP(RTATimings[[#This Row],[Route Code]], TrueRouteCodes[], 2, FALSE)</f>
        <v>#N/A</v>
      </c>
      <c r="H4282" s="194" t="str">
        <f>REPLACE(SUBSTITUTE(SUBSTITUTE(SUBSTITUTE(SUBSTITUTE(SUBSTITUTE(TRIM(RTATimings[[#This Row],[Dep Txt]]), ": ",":"), "a.m", "AM",1), "p.m", "PM"),"  AM"," AM"),"  PM", " PM"), 9,100,"")</f>
        <v/>
      </c>
      <c r="I4282" s="195" t="e">
        <f>TIMEVALUE(RTATimings[[#This Row],[Dep Tm Txt]])</f>
        <v>#VALUE!</v>
      </c>
      <c r="N42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83" spans="1:14" x14ac:dyDescent="0.35">
      <c r="A4283" s="113"/>
      <c r="B4283" s="119"/>
      <c r="C4283" s="119"/>
      <c r="D4283" s="185" t="e">
        <f>IF(ISBLANK(RTATimings[[#This Row],[Vehicle No.]]), VLOOKUP(RTATimings[[#This Row],[Rotation Group]], Table9[#All], 4, FALSE), VLOOKUP(RTATimings[[#This Row],[Vehicle No.]], VehLicense,2,FALSE))</f>
        <v>#N/A</v>
      </c>
      <c r="E4283" s="126"/>
      <c r="F4283" s="185" t="e">
        <f>VLOOKUP(RTATimings[[#This Row],[Route Code]], TrueRouteCodes[], 2, FALSE)</f>
        <v>#N/A</v>
      </c>
      <c r="H4283" s="194" t="str">
        <f>REPLACE(SUBSTITUTE(SUBSTITUTE(SUBSTITUTE(SUBSTITUTE(SUBSTITUTE(TRIM(RTATimings[[#This Row],[Dep Txt]]), ": ",":"), "a.m", "AM",1), "p.m", "PM"),"  AM"," AM"),"  PM", " PM"), 9,100,"")</f>
        <v/>
      </c>
      <c r="I4283" s="195" t="e">
        <f>TIMEVALUE(RTATimings[[#This Row],[Dep Tm Txt]])</f>
        <v>#VALUE!</v>
      </c>
      <c r="N42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84" spans="1:14" x14ac:dyDescent="0.35">
      <c r="A4284" s="113"/>
      <c r="B4284" s="119"/>
      <c r="C4284" s="119"/>
      <c r="D4284" s="185" t="e">
        <f>IF(ISBLANK(RTATimings[[#This Row],[Vehicle No.]]), VLOOKUP(RTATimings[[#This Row],[Rotation Group]], Table9[#All], 4, FALSE), VLOOKUP(RTATimings[[#This Row],[Vehicle No.]], VehLicense,2,FALSE))</f>
        <v>#N/A</v>
      </c>
      <c r="E4284" s="126"/>
      <c r="F4284" s="185" t="e">
        <f>VLOOKUP(RTATimings[[#This Row],[Route Code]], TrueRouteCodes[], 2, FALSE)</f>
        <v>#N/A</v>
      </c>
      <c r="H4284" s="194" t="str">
        <f>REPLACE(SUBSTITUTE(SUBSTITUTE(SUBSTITUTE(SUBSTITUTE(SUBSTITUTE(TRIM(RTATimings[[#This Row],[Dep Txt]]), ": ",":"), "a.m", "AM",1), "p.m", "PM"),"  AM"," AM"),"  PM", " PM"), 9,100,"")</f>
        <v/>
      </c>
      <c r="I4284" s="195" t="e">
        <f>TIMEVALUE(RTATimings[[#This Row],[Dep Tm Txt]])</f>
        <v>#VALUE!</v>
      </c>
      <c r="N42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85" spans="1:14" x14ac:dyDescent="0.35">
      <c r="A4285" s="113"/>
      <c r="B4285" s="119"/>
      <c r="C4285" s="119"/>
      <c r="D4285" s="185" t="e">
        <f>IF(ISBLANK(RTATimings[[#This Row],[Vehicle No.]]), VLOOKUP(RTATimings[[#This Row],[Rotation Group]], Table9[#All], 4, FALSE), VLOOKUP(RTATimings[[#This Row],[Vehicle No.]], VehLicense,2,FALSE))</f>
        <v>#N/A</v>
      </c>
      <c r="E4285" s="126"/>
      <c r="F4285" s="185" t="e">
        <f>VLOOKUP(RTATimings[[#This Row],[Route Code]], TrueRouteCodes[], 2, FALSE)</f>
        <v>#N/A</v>
      </c>
      <c r="H4285" s="194" t="str">
        <f>REPLACE(SUBSTITUTE(SUBSTITUTE(SUBSTITUTE(SUBSTITUTE(SUBSTITUTE(TRIM(RTATimings[[#This Row],[Dep Txt]]), ": ",":"), "a.m", "AM",1), "p.m", "PM"),"  AM"," AM"),"  PM", " PM"), 9,100,"")</f>
        <v/>
      </c>
      <c r="I4285" s="195" t="e">
        <f>TIMEVALUE(RTATimings[[#This Row],[Dep Tm Txt]])</f>
        <v>#VALUE!</v>
      </c>
      <c r="N42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86" spans="1:14" x14ac:dyDescent="0.35">
      <c r="A4286" s="113"/>
      <c r="B4286" s="119"/>
      <c r="C4286" s="119"/>
      <c r="D4286" s="185" t="e">
        <f>IF(ISBLANK(RTATimings[[#This Row],[Vehicle No.]]), VLOOKUP(RTATimings[[#This Row],[Rotation Group]], Table9[#All], 4, FALSE), VLOOKUP(RTATimings[[#This Row],[Vehicle No.]], VehLicense,2,FALSE))</f>
        <v>#N/A</v>
      </c>
      <c r="E4286" s="126"/>
      <c r="F4286" s="185" t="e">
        <f>VLOOKUP(RTATimings[[#This Row],[Route Code]], TrueRouteCodes[], 2, FALSE)</f>
        <v>#N/A</v>
      </c>
      <c r="H4286" s="194" t="str">
        <f>REPLACE(SUBSTITUTE(SUBSTITUTE(SUBSTITUTE(SUBSTITUTE(SUBSTITUTE(TRIM(RTATimings[[#This Row],[Dep Txt]]), ": ",":"), "a.m", "AM",1), "p.m", "PM"),"  AM"," AM"),"  PM", " PM"), 9,100,"")</f>
        <v/>
      </c>
      <c r="I4286" s="195" t="e">
        <f>TIMEVALUE(RTATimings[[#This Row],[Dep Tm Txt]])</f>
        <v>#VALUE!</v>
      </c>
      <c r="N42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87" spans="1:14" x14ac:dyDescent="0.35">
      <c r="A4287" s="113"/>
      <c r="B4287" s="119"/>
      <c r="C4287" s="119"/>
      <c r="D4287" s="185" t="e">
        <f>IF(ISBLANK(RTATimings[[#This Row],[Vehicle No.]]), VLOOKUP(RTATimings[[#This Row],[Rotation Group]], Table9[#All], 4, FALSE), VLOOKUP(RTATimings[[#This Row],[Vehicle No.]], VehLicense,2,FALSE))</f>
        <v>#N/A</v>
      </c>
      <c r="E4287" s="126"/>
      <c r="F4287" s="185" t="e">
        <f>VLOOKUP(RTATimings[[#This Row],[Route Code]], TrueRouteCodes[], 2, FALSE)</f>
        <v>#N/A</v>
      </c>
      <c r="H4287" s="194" t="str">
        <f>REPLACE(SUBSTITUTE(SUBSTITUTE(SUBSTITUTE(SUBSTITUTE(SUBSTITUTE(TRIM(RTATimings[[#This Row],[Dep Txt]]), ": ",":"), "a.m", "AM",1), "p.m", "PM"),"  AM"," AM"),"  PM", " PM"), 9,100,"")</f>
        <v/>
      </c>
      <c r="I4287" s="195" t="e">
        <f>TIMEVALUE(RTATimings[[#This Row],[Dep Tm Txt]])</f>
        <v>#VALUE!</v>
      </c>
      <c r="N42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88" spans="1:14" x14ac:dyDescent="0.35">
      <c r="A4288" s="113"/>
      <c r="B4288" s="119"/>
      <c r="C4288" s="119"/>
      <c r="D4288" s="185" t="e">
        <f>IF(ISBLANK(RTATimings[[#This Row],[Vehicle No.]]), VLOOKUP(RTATimings[[#This Row],[Rotation Group]], Table9[#All], 4, FALSE), VLOOKUP(RTATimings[[#This Row],[Vehicle No.]], VehLicense,2,FALSE))</f>
        <v>#N/A</v>
      </c>
      <c r="E4288" s="126"/>
      <c r="F4288" s="185" t="e">
        <f>VLOOKUP(RTATimings[[#This Row],[Route Code]], TrueRouteCodes[], 2, FALSE)</f>
        <v>#N/A</v>
      </c>
      <c r="H4288" s="194" t="str">
        <f>REPLACE(SUBSTITUTE(SUBSTITUTE(SUBSTITUTE(SUBSTITUTE(SUBSTITUTE(TRIM(RTATimings[[#This Row],[Dep Txt]]), ": ",":"), "a.m", "AM",1), "p.m", "PM"),"  AM"," AM"),"  PM", " PM"), 9,100,"")</f>
        <v/>
      </c>
      <c r="I4288" s="195" t="e">
        <f>TIMEVALUE(RTATimings[[#This Row],[Dep Tm Txt]])</f>
        <v>#VALUE!</v>
      </c>
      <c r="N42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89" spans="1:14" x14ac:dyDescent="0.35">
      <c r="A4289" s="113"/>
      <c r="B4289" s="119"/>
      <c r="C4289" s="119"/>
      <c r="D4289" s="185" t="e">
        <f>IF(ISBLANK(RTATimings[[#This Row],[Vehicle No.]]), VLOOKUP(RTATimings[[#This Row],[Rotation Group]], Table9[#All], 4, FALSE), VLOOKUP(RTATimings[[#This Row],[Vehicle No.]], VehLicense,2,FALSE))</f>
        <v>#N/A</v>
      </c>
      <c r="E4289" s="126"/>
      <c r="F4289" s="185" t="e">
        <f>VLOOKUP(RTATimings[[#This Row],[Route Code]], TrueRouteCodes[], 2, FALSE)</f>
        <v>#N/A</v>
      </c>
      <c r="H4289" s="194" t="str">
        <f>REPLACE(SUBSTITUTE(SUBSTITUTE(SUBSTITUTE(SUBSTITUTE(SUBSTITUTE(TRIM(RTATimings[[#This Row],[Dep Txt]]), ": ",":"), "a.m", "AM",1), "p.m", "PM"),"  AM"," AM"),"  PM", " PM"), 9,100,"")</f>
        <v/>
      </c>
      <c r="I4289" s="195" t="e">
        <f>TIMEVALUE(RTATimings[[#This Row],[Dep Tm Txt]])</f>
        <v>#VALUE!</v>
      </c>
      <c r="N42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90" spans="1:14" x14ac:dyDescent="0.35">
      <c r="A4290" s="113"/>
      <c r="B4290" s="119"/>
      <c r="C4290" s="119"/>
      <c r="D4290" s="185" t="e">
        <f>IF(ISBLANK(RTATimings[[#This Row],[Vehicle No.]]), VLOOKUP(RTATimings[[#This Row],[Rotation Group]], Table9[#All], 4, FALSE), VLOOKUP(RTATimings[[#This Row],[Vehicle No.]], VehLicense,2,FALSE))</f>
        <v>#N/A</v>
      </c>
      <c r="E4290" s="126"/>
      <c r="F4290" s="185" t="e">
        <f>VLOOKUP(RTATimings[[#This Row],[Route Code]], TrueRouteCodes[], 2, FALSE)</f>
        <v>#N/A</v>
      </c>
      <c r="H4290" s="194" t="str">
        <f>REPLACE(SUBSTITUTE(SUBSTITUTE(SUBSTITUTE(SUBSTITUTE(SUBSTITUTE(TRIM(RTATimings[[#This Row],[Dep Txt]]), ": ",":"), "a.m", "AM",1), "p.m", "PM"),"  AM"," AM"),"  PM", " PM"), 9,100,"")</f>
        <v/>
      </c>
      <c r="I4290" s="195" t="e">
        <f>TIMEVALUE(RTATimings[[#This Row],[Dep Tm Txt]])</f>
        <v>#VALUE!</v>
      </c>
      <c r="N42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91" spans="1:14" x14ac:dyDescent="0.35">
      <c r="A4291" s="113"/>
      <c r="B4291" s="119"/>
      <c r="C4291" s="119"/>
      <c r="D4291" s="185" t="e">
        <f>IF(ISBLANK(RTATimings[[#This Row],[Vehicle No.]]), VLOOKUP(RTATimings[[#This Row],[Rotation Group]], Table9[#All], 4, FALSE), VLOOKUP(RTATimings[[#This Row],[Vehicle No.]], VehLicense,2,FALSE))</f>
        <v>#N/A</v>
      </c>
      <c r="E4291" s="126"/>
      <c r="F4291" s="185" t="e">
        <f>VLOOKUP(RTATimings[[#This Row],[Route Code]], TrueRouteCodes[], 2, FALSE)</f>
        <v>#N/A</v>
      </c>
      <c r="H4291" s="194" t="str">
        <f>REPLACE(SUBSTITUTE(SUBSTITUTE(SUBSTITUTE(SUBSTITUTE(SUBSTITUTE(TRIM(RTATimings[[#This Row],[Dep Txt]]), ": ",":"), "a.m", "AM",1), "p.m", "PM"),"  AM"," AM"),"  PM", " PM"), 9,100,"")</f>
        <v/>
      </c>
      <c r="I4291" s="195" t="e">
        <f>TIMEVALUE(RTATimings[[#This Row],[Dep Tm Txt]])</f>
        <v>#VALUE!</v>
      </c>
      <c r="N42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92" spans="1:14" x14ac:dyDescent="0.35">
      <c r="A4292" s="113"/>
      <c r="B4292" s="119"/>
      <c r="C4292" s="119"/>
      <c r="D4292" s="185" t="e">
        <f>IF(ISBLANK(RTATimings[[#This Row],[Vehicle No.]]), VLOOKUP(RTATimings[[#This Row],[Rotation Group]], Table9[#All], 4, FALSE), VLOOKUP(RTATimings[[#This Row],[Vehicle No.]], VehLicense,2,FALSE))</f>
        <v>#N/A</v>
      </c>
      <c r="E4292" s="126"/>
      <c r="F4292" s="185" t="e">
        <f>VLOOKUP(RTATimings[[#This Row],[Route Code]], TrueRouteCodes[], 2, FALSE)</f>
        <v>#N/A</v>
      </c>
      <c r="H4292" s="194" t="str">
        <f>REPLACE(SUBSTITUTE(SUBSTITUTE(SUBSTITUTE(SUBSTITUTE(SUBSTITUTE(TRIM(RTATimings[[#This Row],[Dep Txt]]), ": ",":"), "a.m", "AM",1), "p.m", "PM"),"  AM"," AM"),"  PM", " PM"), 9,100,"")</f>
        <v/>
      </c>
      <c r="I4292" s="195" t="e">
        <f>TIMEVALUE(RTATimings[[#This Row],[Dep Tm Txt]])</f>
        <v>#VALUE!</v>
      </c>
      <c r="N42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93" spans="1:14" x14ac:dyDescent="0.35">
      <c r="A4293" s="113"/>
      <c r="B4293" s="119"/>
      <c r="C4293" s="119"/>
      <c r="D4293" s="185" t="e">
        <f>IF(ISBLANK(RTATimings[[#This Row],[Vehicle No.]]), VLOOKUP(RTATimings[[#This Row],[Rotation Group]], Table9[#All], 4, FALSE), VLOOKUP(RTATimings[[#This Row],[Vehicle No.]], VehLicense,2,FALSE))</f>
        <v>#N/A</v>
      </c>
      <c r="E4293" s="126"/>
      <c r="F4293" s="185" t="e">
        <f>VLOOKUP(RTATimings[[#This Row],[Route Code]], TrueRouteCodes[], 2, FALSE)</f>
        <v>#N/A</v>
      </c>
      <c r="H4293" s="194" t="str">
        <f>REPLACE(SUBSTITUTE(SUBSTITUTE(SUBSTITUTE(SUBSTITUTE(SUBSTITUTE(TRIM(RTATimings[[#This Row],[Dep Txt]]), ": ",":"), "a.m", "AM",1), "p.m", "PM"),"  AM"," AM"),"  PM", " PM"), 9,100,"")</f>
        <v/>
      </c>
      <c r="I4293" s="195" t="e">
        <f>TIMEVALUE(RTATimings[[#This Row],[Dep Tm Txt]])</f>
        <v>#VALUE!</v>
      </c>
      <c r="N42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94" spans="1:14" x14ac:dyDescent="0.35">
      <c r="A4294" s="113"/>
      <c r="B4294" s="119"/>
      <c r="C4294" s="119"/>
      <c r="D4294" s="185" t="e">
        <f>IF(ISBLANK(RTATimings[[#This Row],[Vehicle No.]]), VLOOKUP(RTATimings[[#This Row],[Rotation Group]], Table9[#All], 4, FALSE), VLOOKUP(RTATimings[[#This Row],[Vehicle No.]], VehLicense,2,FALSE))</f>
        <v>#N/A</v>
      </c>
      <c r="E4294" s="126"/>
      <c r="F4294" s="185" t="e">
        <f>VLOOKUP(RTATimings[[#This Row],[Route Code]], TrueRouteCodes[], 2, FALSE)</f>
        <v>#N/A</v>
      </c>
      <c r="H4294" s="194" t="str">
        <f>REPLACE(SUBSTITUTE(SUBSTITUTE(SUBSTITUTE(SUBSTITUTE(SUBSTITUTE(TRIM(RTATimings[[#This Row],[Dep Txt]]), ": ",":"), "a.m", "AM",1), "p.m", "PM"),"  AM"," AM"),"  PM", " PM"), 9,100,"")</f>
        <v/>
      </c>
      <c r="I4294" s="195" t="e">
        <f>TIMEVALUE(RTATimings[[#This Row],[Dep Tm Txt]])</f>
        <v>#VALUE!</v>
      </c>
      <c r="N42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95" spans="1:14" x14ac:dyDescent="0.35">
      <c r="A4295" s="113"/>
      <c r="B4295" s="119"/>
      <c r="C4295" s="119"/>
      <c r="D4295" s="185" t="e">
        <f>IF(ISBLANK(RTATimings[[#This Row],[Vehicle No.]]), VLOOKUP(RTATimings[[#This Row],[Rotation Group]], Table9[#All], 4, FALSE), VLOOKUP(RTATimings[[#This Row],[Vehicle No.]], VehLicense,2,FALSE))</f>
        <v>#N/A</v>
      </c>
      <c r="E4295" s="126"/>
      <c r="F4295" s="185" t="e">
        <f>VLOOKUP(RTATimings[[#This Row],[Route Code]], TrueRouteCodes[], 2, FALSE)</f>
        <v>#N/A</v>
      </c>
      <c r="H4295" s="194" t="str">
        <f>REPLACE(SUBSTITUTE(SUBSTITUTE(SUBSTITUTE(SUBSTITUTE(SUBSTITUTE(TRIM(RTATimings[[#This Row],[Dep Txt]]), ": ",":"), "a.m", "AM",1), "p.m", "PM"),"  AM"," AM"),"  PM", " PM"), 9,100,"")</f>
        <v/>
      </c>
      <c r="I4295" s="195" t="e">
        <f>TIMEVALUE(RTATimings[[#This Row],[Dep Tm Txt]])</f>
        <v>#VALUE!</v>
      </c>
      <c r="N42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96" spans="1:14" x14ac:dyDescent="0.35">
      <c r="A4296" s="113"/>
      <c r="B4296" s="119"/>
      <c r="C4296" s="119"/>
      <c r="D4296" s="185" t="e">
        <f>IF(ISBLANK(RTATimings[[#This Row],[Vehicle No.]]), VLOOKUP(RTATimings[[#This Row],[Rotation Group]], Table9[#All], 4, FALSE), VLOOKUP(RTATimings[[#This Row],[Vehicle No.]], VehLicense,2,FALSE))</f>
        <v>#N/A</v>
      </c>
      <c r="E4296" s="126"/>
      <c r="F4296" s="185" t="e">
        <f>VLOOKUP(RTATimings[[#This Row],[Route Code]], TrueRouteCodes[], 2, FALSE)</f>
        <v>#N/A</v>
      </c>
      <c r="H4296" s="194" t="str">
        <f>REPLACE(SUBSTITUTE(SUBSTITUTE(SUBSTITUTE(SUBSTITUTE(SUBSTITUTE(TRIM(RTATimings[[#This Row],[Dep Txt]]), ": ",":"), "a.m", "AM",1), "p.m", "PM"),"  AM"," AM"),"  PM", " PM"), 9,100,"")</f>
        <v/>
      </c>
      <c r="I4296" s="195" t="e">
        <f>TIMEVALUE(RTATimings[[#This Row],[Dep Tm Txt]])</f>
        <v>#VALUE!</v>
      </c>
      <c r="N42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97" spans="1:14" x14ac:dyDescent="0.35">
      <c r="A4297" s="113"/>
      <c r="B4297" s="119"/>
      <c r="C4297" s="119"/>
      <c r="D4297" s="185" t="e">
        <f>IF(ISBLANK(RTATimings[[#This Row],[Vehicle No.]]), VLOOKUP(RTATimings[[#This Row],[Rotation Group]], Table9[#All], 4, FALSE), VLOOKUP(RTATimings[[#This Row],[Vehicle No.]], VehLicense,2,FALSE))</f>
        <v>#N/A</v>
      </c>
      <c r="E4297" s="126"/>
      <c r="F4297" s="185" t="e">
        <f>VLOOKUP(RTATimings[[#This Row],[Route Code]], TrueRouteCodes[], 2, FALSE)</f>
        <v>#N/A</v>
      </c>
      <c r="H4297" s="194" t="str">
        <f>REPLACE(SUBSTITUTE(SUBSTITUTE(SUBSTITUTE(SUBSTITUTE(SUBSTITUTE(TRIM(RTATimings[[#This Row],[Dep Txt]]), ": ",":"), "a.m", "AM",1), "p.m", "PM"),"  AM"," AM"),"  PM", " PM"), 9,100,"")</f>
        <v/>
      </c>
      <c r="I4297" s="195" t="e">
        <f>TIMEVALUE(RTATimings[[#This Row],[Dep Tm Txt]])</f>
        <v>#VALUE!</v>
      </c>
      <c r="N42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98" spans="1:14" x14ac:dyDescent="0.35">
      <c r="A4298" s="113"/>
      <c r="B4298" s="119"/>
      <c r="C4298" s="119"/>
      <c r="D4298" s="185" t="e">
        <f>IF(ISBLANK(RTATimings[[#This Row],[Vehicle No.]]), VLOOKUP(RTATimings[[#This Row],[Rotation Group]], Table9[#All], 4, FALSE), VLOOKUP(RTATimings[[#This Row],[Vehicle No.]], VehLicense,2,FALSE))</f>
        <v>#N/A</v>
      </c>
      <c r="E4298" s="126"/>
      <c r="F4298" s="185" t="e">
        <f>VLOOKUP(RTATimings[[#This Row],[Route Code]], TrueRouteCodes[], 2, FALSE)</f>
        <v>#N/A</v>
      </c>
      <c r="H4298" s="194" t="str">
        <f>REPLACE(SUBSTITUTE(SUBSTITUTE(SUBSTITUTE(SUBSTITUTE(SUBSTITUTE(TRIM(RTATimings[[#This Row],[Dep Txt]]), ": ",":"), "a.m", "AM",1), "p.m", "PM"),"  AM"," AM"),"  PM", " PM"), 9,100,"")</f>
        <v/>
      </c>
      <c r="I4298" s="195" t="e">
        <f>TIMEVALUE(RTATimings[[#This Row],[Dep Tm Txt]])</f>
        <v>#VALUE!</v>
      </c>
      <c r="N42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299" spans="1:14" x14ac:dyDescent="0.35">
      <c r="A4299" s="113"/>
      <c r="B4299" s="119"/>
      <c r="C4299" s="119"/>
      <c r="D4299" s="185" t="e">
        <f>IF(ISBLANK(RTATimings[[#This Row],[Vehicle No.]]), VLOOKUP(RTATimings[[#This Row],[Rotation Group]], Table9[#All], 4, FALSE), VLOOKUP(RTATimings[[#This Row],[Vehicle No.]], VehLicense,2,FALSE))</f>
        <v>#N/A</v>
      </c>
      <c r="E4299" s="126"/>
      <c r="F4299" s="185" t="e">
        <f>VLOOKUP(RTATimings[[#This Row],[Route Code]], TrueRouteCodes[], 2, FALSE)</f>
        <v>#N/A</v>
      </c>
      <c r="H4299" s="194" t="str">
        <f>REPLACE(SUBSTITUTE(SUBSTITUTE(SUBSTITUTE(SUBSTITUTE(SUBSTITUTE(TRIM(RTATimings[[#This Row],[Dep Txt]]), ": ",":"), "a.m", "AM",1), "p.m", "PM"),"  AM"," AM"),"  PM", " PM"), 9,100,"")</f>
        <v/>
      </c>
      <c r="I4299" s="195" t="e">
        <f>TIMEVALUE(RTATimings[[#This Row],[Dep Tm Txt]])</f>
        <v>#VALUE!</v>
      </c>
      <c r="N42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00" spans="1:14" x14ac:dyDescent="0.35">
      <c r="A4300" s="113"/>
      <c r="B4300" s="119"/>
      <c r="C4300" s="119"/>
      <c r="D4300" s="185" t="e">
        <f>IF(ISBLANK(RTATimings[[#This Row],[Vehicle No.]]), VLOOKUP(RTATimings[[#This Row],[Rotation Group]], Table9[#All], 4, FALSE), VLOOKUP(RTATimings[[#This Row],[Vehicle No.]], VehLicense,2,FALSE))</f>
        <v>#N/A</v>
      </c>
      <c r="E4300" s="126"/>
      <c r="F4300" s="185" t="e">
        <f>VLOOKUP(RTATimings[[#This Row],[Route Code]], TrueRouteCodes[], 2, FALSE)</f>
        <v>#N/A</v>
      </c>
      <c r="H4300" s="194" t="str">
        <f>REPLACE(SUBSTITUTE(SUBSTITUTE(SUBSTITUTE(SUBSTITUTE(SUBSTITUTE(TRIM(RTATimings[[#This Row],[Dep Txt]]), ": ",":"), "a.m", "AM",1), "p.m", "PM"),"  AM"," AM"),"  PM", " PM"), 9,100,"")</f>
        <v/>
      </c>
      <c r="I4300" s="195" t="e">
        <f>TIMEVALUE(RTATimings[[#This Row],[Dep Tm Txt]])</f>
        <v>#VALUE!</v>
      </c>
      <c r="N43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01" spans="1:14" x14ac:dyDescent="0.35">
      <c r="A4301" s="113"/>
      <c r="B4301" s="119"/>
      <c r="C4301" s="119"/>
      <c r="D4301" s="185" t="e">
        <f>IF(ISBLANK(RTATimings[[#This Row],[Vehicle No.]]), VLOOKUP(RTATimings[[#This Row],[Rotation Group]], Table9[#All], 4, FALSE), VLOOKUP(RTATimings[[#This Row],[Vehicle No.]], VehLicense,2,FALSE))</f>
        <v>#N/A</v>
      </c>
      <c r="E4301" s="126"/>
      <c r="F4301" s="185" t="e">
        <f>VLOOKUP(RTATimings[[#This Row],[Route Code]], TrueRouteCodes[], 2, FALSE)</f>
        <v>#N/A</v>
      </c>
      <c r="H4301" s="194" t="str">
        <f>REPLACE(SUBSTITUTE(SUBSTITUTE(SUBSTITUTE(SUBSTITUTE(SUBSTITUTE(TRIM(RTATimings[[#This Row],[Dep Txt]]), ": ",":"), "a.m", "AM",1), "p.m", "PM"),"  AM"," AM"),"  PM", " PM"), 9,100,"")</f>
        <v/>
      </c>
      <c r="I4301" s="195" t="e">
        <f>TIMEVALUE(RTATimings[[#This Row],[Dep Tm Txt]])</f>
        <v>#VALUE!</v>
      </c>
      <c r="N43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02" spans="1:14" x14ac:dyDescent="0.35">
      <c r="A4302" s="113"/>
      <c r="B4302" s="119"/>
      <c r="C4302" s="119"/>
      <c r="D4302" s="185" t="e">
        <f>IF(ISBLANK(RTATimings[[#This Row],[Vehicle No.]]), VLOOKUP(RTATimings[[#This Row],[Rotation Group]], Table9[#All], 4, FALSE), VLOOKUP(RTATimings[[#This Row],[Vehicle No.]], VehLicense,2,FALSE))</f>
        <v>#N/A</v>
      </c>
      <c r="E4302" s="126"/>
      <c r="F4302" s="185" t="e">
        <f>VLOOKUP(RTATimings[[#This Row],[Route Code]], TrueRouteCodes[], 2, FALSE)</f>
        <v>#N/A</v>
      </c>
      <c r="H4302" s="194" t="str">
        <f>REPLACE(SUBSTITUTE(SUBSTITUTE(SUBSTITUTE(SUBSTITUTE(SUBSTITUTE(TRIM(RTATimings[[#This Row],[Dep Txt]]), ": ",":"), "a.m", "AM",1), "p.m", "PM"),"  AM"," AM"),"  PM", " PM"), 9,100,"")</f>
        <v/>
      </c>
      <c r="I4302" s="195" t="e">
        <f>TIMEVALUE(RTATimings[[#This Row],[Dep Tm Txt]])</f>
        <v>#VALUE!</v>
      </c>
      <c r="N43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03" spans="1:14" x14ac:dyDescent="0.35">
      <c r="A4303" s="113"/>
      <c r="B4303" s="119"/>
      <c r="C4303" s="119"/>
      <c r="D4303" s="185" t="e">
        <f>IF(ISBLANK(RTATimings[[#This Row],[Vehicle No.]]), VLOOKUP(RTATimings[[#This Row],[Rotation Group]], Table9[#All], 4, FALSE), VLOOKUP(RTATimings[[#This Row],[Vehicle No.]], VehLicense,2,FALSE))</f>
        <v>#N/A</v>
      </c>
      <c r="E4303" s="126"/>
      <c r="F4303" s="185" t="e">
        <f>VLOOKUP(RTATimings[[#This Row],[Route Code]], TrueRouteCodes[], 2, FALSE)</f>
        <v>#N/A</v>
      </c>
      <c r="H4303" s="194" t="str">
        <f>REPLACE(SUBSTITUTE(SUBSTITUTE(SUBSTITUTE(SUBSTITUTE(SUBSTITUTE(TRIM(RTATimings[[#This Row],[Dep Txt]]), ": ",":"), "a.m", "AM",1), "p.m", "PM"),"  AM"," AM"),"  PM", " PM"), 9,100,"")</f>
        <v/>
      </c>
      <c r="I4303" s="195" t="e">
        <f>TIMEVALUE(RTATimings[[#This Row],[Dep Tm Txt]])</f>
        <v>#VALUE!</v>
      </c>
      <c r="N43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04" spans="1:14" x14ac:dyDescent="0.35">
      <c r="A4304" s="113"/>
      <c r="B4304" s="119"/>
      <c r="C4304" s="119"/>
      <c r="D4304" s="185" t="e">
        <f>IF(ISBLANK(RTATimings[[#This Row],[Vehicle No.]]), VLOOKUP(RTATimings[[#This Row],[Rotation Group]], Table9[#All], 4, FALSE), VLOOKUP(RTATimings[[#This Row],[Vehicle No.]], VehLicense,2,FALSE))</f>
        <v>#N/A</v>
      </c>
      <c r="E4304" s="126"/>
      <c r="F4304" s="185" t="e">
        <f>VLOOKUP(RTATimings[[#This Row],[Route Code]], TrueRouteCodes[], 2, FALSE)</f>
        <v>#N/A</v>
      </c>
      <c r="H4304" s="194" t="str">
        <f>REPLACE(SUBSTITUTE(SUBSTITUTE(SUBSTITUTE(SUBSTITUTE(SUBSTITUTE(TRIM(RTATimings[[#This Row],[Dep Txt]]), ": ",":"), "a.m", "AM",1), "p.m", "PM"),"  AM"," AM"),"  PM", " PM"), 9,100,"")</f>
        <v/>
      </c>
      <c r="I4304" s="195" t="e">
        <f>TIMEVALUE(RTATimings[[#This Row],[Dep Tm Txt]])</f>
        <v>#VALUE!</v>
      </c>
      <c r="N43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05" spans="1:14" x14ac:dyDescent="0.35">
      <c r="A4305" s="113"/>
      <c r="B4305" s="119"/>
      <c r="C4305" s="119"/>
      <c r="D4305" s="185" t="e">
        <f>IF(ISBLANK(RTATimings[[#This Row],[Vehicle No.]]), VLOOKUP(RTATimings[[#This Row],[Rotation Group]], Table9[#All], 4, FALSE), VLOOKUP(RTATimings[[#This Row],[Vehicle No.]], VehLicense,2,FALSE))</f>
        <v>#N/A</v>
      </c>
      <c r="E4305" s="126"/>
      <c r="F4305" s="185" t="e">
        <f>VLOOKUP(RTATimings[[#This Row],[Route Code]], TrueRouteCodes[], 2, FALSE)</f>
        <v>#N/A</v>
      </c>
      <c r="H4305" s="194" t="str">
        <f>REPLACE(SUBSTITUTE(SUBSTITUTE(SUBSTITUTE(SUBSTITUTE(SUBSTITUTE(TRIM(RTATimings[[#This Row],[Dep Txt]]), ": ",":"), "a.m", "AM",1), "p.m", "PM"),"  AM"," AM"),"  PM", " PM"), 9,100,"")</f>
        <v/>
      </c>
      <c r="I4305" s="195" t="e">
        <f>TIMEVALUE(RTATimings[[#This Row],[Dep Tm Txt]])</f>
        <v>#VALUE!</v>
      </c>
      <c r="N43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06" spans="1:14" x14ac:dyDescent="0.35">
      <c r="A4306" s="113"/>
      <c r="B4306" s="119"/>
      <c r="C4306" s="119"/>
      <c r="D4306" s="185" t="e">
        <f>IF(ISBLANK(RTATimings[[#This Row],[Vehicle No.]]), VLOOKUP(RTATimings[[#This Row],[Rotation Group]], Table9[#All], 4, FALSE), VLOOKUP(RTATimings[[#This Row],[Vehicle No.]], VehLicense,2,FALSE))</f>
        <v>#N/A</v>
      </c>
      <c r="E4306" s="126"/>
      <c r="F4306" s="185" t="e">
        <f>VLOOKUP(RTATimings[[#This Row],[Route Code]], TrueRouteCodes[], 2, FALSE)</f>
        <v>#N/A</v>
      </c>
      <c r="H4306" s="194" t="str">
        <f>REPLACE(SUBSTITUTE(SUBSTITUTE(SUBSTITUTE(SUBSTITUTE(SUBSTITUTE(TRIM(RTATimings[[#This Row],[Dep Txt]]), ": ",":"), "a.m", "AM",1), "p.m", "PM"),"  AM"," AM"),"  PM", " PM"), 9,100,"")</f>
        <v/>
      </c>
      <c r="I4306" s="195" t="e">
        <f>TIMEVALUE(RTATimings[[#This Row],[Dep Tm Txt]])</f>
        <v>#VALUE!</v>
      </c>
      <c r="N43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07" spans="1:14" x14ac:dyDescent="0.35">
      <c r="A4307" s="113"/>
      <c r="B4307" s="119"/>
      <c r="C4307" s="119"/>
      <c r="D4307" s="185" t="e">
        <f>IF(ISBLANK(RTATimings[[#This Row],[Vehicle No.]]), VLOOKUP(RTATimings[[#This Row],[Rotation Group]], Table9[#All], 4, FALSE), VLOOKUP(RTATimings[[#This Row],[Vehicle No.]], VehLicense,2,FALSE))</f>
        <v>#N/A</v>
      </c>
      <c r="E4307" s="126"/>
      <c r="F4307" s="185" t="e">
        <f>VLOOKUP(RTATimings[[#This Row],[Route Code]], TrueRouteCodes[], 2, FALSE)</f>
        <v>#N/A</v>
      </c>
      <c r="H4307" s="194" t="str">
        <f>REPLACE(SUBSTITUTE(SUBSTITUTE(SUBSTITUTE(SUBSTITUTE(SUBSTITUTE(TRIM(RTATimings[[#This Row],[Dep Txt]]), ": ",":"), "a.m", "AM",1), "p.m", "PM"),"  AM"," AM"),"  PM", " PM"), 9,100,"")</f>
        <v/>
      </c>
      <c r="I4307" s="195" t="e">
        <f>TIMEVALUE(RTATimings[[#This Row],[Dep Tm Txt]])</f>
        <v>#VALUE!</v>
      </c>
      <c r="N43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08" spans="1:14" x14ac:dyDescent="0.35">
      <c r="A4308" s="113"/>
      <c r="B4308" s="119"/>
      <c r="C4308" s="119"/>
      <c r="D4308" s="185" t="e">
        <f>IF(ISBLANK(RTATimings[[#This Row],[Vehicle No.]]), VLOOKUP(RTATimings[[#This Row],[Rotation Group]], Table9[#All], 4, FALSE), VLOOKUP(RTATimings[[#This Row],[Vehicle No.]], VehLicense,2,FALSE))</f>
        <v>#N/A</v>
      </c>
      <c r="E4308" s="126"/>
      <c r="F4308" s="185" t="e">
        <f>VLOOKUP(RTATimings[[#This Row],[Route Code]], TrueRouteCodes[], 2, FALSE)</f>
        <v>#N/A</v>
      </c>
      <c r="H4308" s="194" t="str">
        <f>REPLACE(SUBSTITUTE(SUBSTITUTE(SUBSTITUTE(SUBSTITUTE(SUBSTITUTE(TRIM(RTATimings[[#This Row],[Dep Txt]]), ": ",":"), "a.m", "AM",1), "p.m", "PM"),"  AM"," AM"),"  PM", " PM"), 9,100,"")</f>
        <v/>
      </c>
      <c r="I4308" s="195" t="e">
        <f>TIMEVALUE(RTATimings[[#This Row],[Dep Tm Txt]])</f>
        <v>#VALUE!</v>
      </c>
      <c r="N43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09" spans="1:14" x14ac:dyDescent="0.35">
      <c r="A4309" s="113"/>
      <c r="B4309" s="119"/>
      <c r="C4309" s="119"/>
      <c r="D4309" s="185" t="e">
        <f>IF(ISBLANK(RTATimings[[#This Row],[Vehicle No.]]), VLOOKUP(RTATimings[[#This Row],[Rotation Group]], Table9[#All], 4, FALSE), VLOOKUP(RTATimings[[#This Row],[Vehicle No.]], VehLicense,2,FALSE))</f>
        <v>#N/A</v>
      </c>
      <c r="E4309" s="126"/>
      <c r="F4309" s="185" t="e">
        <f>VLOOKUP(RTATimings[[#This Row],[Route Code]], TrueRouteCodes[], 2, FALSE)</f>
        <v>#N/A</v>
      </c>
      <c r="H4309" s="194" t="str">
        <f>REPLACE(SUBSTITUTE(SUBSTITUTE(SUBSTITUTE(SUBSTITUTE(SUBSTITUTE(TRIM(RTATimings[[#This Row],[Dep Txt]]), ": ",":"), "a.m", "AM",1), "p.m", "PM"),"  AM"," AM"),"  PM", " PM"), 9,100,"")</f>
        <v/>
      </c>
      <c r="I4309" s="195" t="e">
        <f>TIMEVALUE(RTATimings[[#This Row],[Dep Tm Txt]])</f>
        <v>#VALUE!</v>
      </c>
      <c r="N43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10" spans="1:14" x14ac:dyDescent="0.35">
      <c r="A4310" s="113"/>
      <c r="B4310" s="119"/>
      <c r="C4310" s="119"/>
      <c r="D4310" s="185" t="e">
        <f>IF(ISBLANK(RTATimings[[#This Row],[Vehicle No.]]), VLOOKUP(RTATimings[[#This Row],[Rotation Group]], Table9[#All], 4, FALSE), VLOOKUP(RTATimings[[#This Row],[Vehicle No.]], VehLicense,2,FALSE))</f>
        <v>#N/A</v>
      </c>
      <c r="E4310" s="126"/>
      <c r="F4310" s="185" t="e">
        <f>VLOOKUP(RTATimings[[#This Row],[Route Code]], TrueRouteCodes[], 2, FALSE)</f>
        <v>#N/A</v>
      </c>
      <c r="H4310" s="194" t="str">
        <f>REPLACE(SUBSTITUTE(SUBSTITUTE(SUBSTITUTE(SUBSTITUTE(SUBSTITUTE(TRIM(RTATimings[[#This Row],[Dep Txt]]), ": ",":"), "a.m", "AM",1), "p.m", "PM"),"  AM"," AM"),"  PM", " PM"), 9,100,"")</f>
        <v/>
      </c>
      <c r="I4310" s="195" t="e">
        <f>TIMEVALUE(RTATimings[[#This Row],[Dep Tm Txt]])</f>
        <v>#VALUE!</v>
      </c>
      <c r="N43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11" spans="1:14" x14ac:dyDescent="0.35">
      <c r="A4311" s="113"/>
      <c r="B4311" s="119"/>
      <c r="C4311" s="119"/>
      <c r="D4311" s="185" t="e">
        <f>IF(ISBLANK(RTATimings[[#This Row],[Vehicle No.]]), VLOOKUP(RTATimings[[#This Row],[Rotation Group]], Table9[#All], 4, FALSE), VLOOKUP(RTATimings[[#This Row],[Vehicle No.]], VehLicense,2,FALSE))</f>
        <v>#N/A</v>
      </c>
      <c r="E4311" s="126"/>
      <c r="F4311" s="185" t="e">
        <f>VLOOKUP(RTATimings[[#This Row],[Route Code]], TrueRouteCodes[], 2, FALSE)</f>
        <v>#N/A</v>
      </c>
      <c r="H4311" s="194" t="str">
        <f>REPLACE(SUBSTITUTE(SUBSTITUTE(SUBSTITUTE(SUBSTITUTE(SUBSTITUTE(TRIM(RTATimings[[#This Row],[Dep Txt]]), ": ",":"), "a.m", "AM",1), "p.m", "PM"),"  AM"," AM"),"  PM", " PM"), 9,100,"")</f>
        <v/>
      </c>
      <c r="I4311" s="195" t="e">
        <f>TIMEVALUE(RTATimings[[#This Row],[Dep Tm Txt]])</f>
        <v>#VALUE!</v>
      </c>
      <c r="N43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12" spans="1:14" x14ac:dyDescent="0.35">
      <c r="A4312" s="113"/>
      <c r="B4312" s="119"/>
      <c r="C4312" s="119"/>
      <c r="D4312" s="185" t="e">
        <f>IF(ISBLANK(RTATimings[[#This Row],[Vehicle No.]]), VLOOKUP(RTATimings[[#This Row],[Rotation Group]], Table9[#All], 4, FALSE), VLOOKUP(RTATimings[[#This Row],[Vehicle No.]], VehLicense,2,FALSE))</f>
        <v>#N/A</v>
      </c>
      <c r="E4312" s="126"/>
      <c r="F4312" s="185" t="e">
        <f>VLOOKUP(RTATimings[[#This Row],[Route Code]], TrueRouteCodes[], 2, FALSE)</f>
        <v>#N/A</v>
      </c>
      <c r="H4312" s="194" t="str">
        <f>REPLACE(SUBSTITUTE(SUBSTITUTE(SUBSTITUTE(SUBSTITUTE(SUBSTITUTE(TRIM(RTATimings[[#This Row],[Dep Txt]]), ": ",":"), "a.m", "AM",1), "p.m", "PM"),"  AM"," AM"),"  PM", " PM"), 9,100,"")</f>
        <v/>
      </c>
      <c r="I4312" s="195" t="e">
        <f>TIMEVALUE(RTATimings[[#This Row],[Dep Tm Txt]])</f>
        <v>#VALUE!</v>
      </c>
      <c r="N43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13" spans="1:14" x14ac:dyDescent="0.35">
      <c r="A4313" s="113"/>
      <c r="B4313" s="119"/>
      <c r="C4313" s="119"/>
      <c r="D4313" s="185" t="e">
        <f>IF(ISBLANK(RTATimings[[#This Row],[Vehicle No.]]), VLOOKUP(RTATimings[[#This Row],[Rotation Group]], Table9[#All], 4, FALSE), VLOOKUP(RTATimings[[#This Row],[Vehicle No.]], VehLicense,2,FALSE))</f>
        <v>#N/A</v>
      </c>
      <c r="E4313" s="126"/>
      <c r="F4313" s="185" t="e">
        <f>VLOOKUP(RTATimings[[#This Row],[Route Code]], TrueRouteCodes[], 2, FALSE)</f>
        <v>#N/A</v>
      </c>
      <c r="H4313" s="194" t="str">
        <f>REPLACE(SUBSTITUTE(SUBSTITUTE(SUBSTITUTE(SUBSTITUTE(SUBSTITUTE(TRIM(RTATimings[[#This Row],[Dep Txt]]), ": ",":"), "a.m", "AM",1), "p.m", "PM"),"  AM"," AM"),"  PM", " PM"), 9,100,"")</f>
        <v/>
      </c>
      <c r="I4313" s="195" t="e">
        <f>TIMEVALUE(RTATimings[[#This Row],[Dep Tm Txt]])</f>
        <v>#VALUE!</v>
      </c>
      <c r="N43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14" spans="1:14" x14ac:dyDescent="0.35">
      <c r="A4314" s="113"/>
      <c r="B4314" s="119"/>
      <c r="C4314" s="119"/>
      <c r="D4314" s="185" t="e">
        <f>IF(ISBLANK(RTATimings[[#This Row],[Vehicle No.]]), VLOOKUP(RTATimings[[#This Row],[Rotation Group]], Table9[#All], 4, FALSE), VLOOKUP(RTATimings[[#This Row],[Vehicle No.]], VehLicense,2,FALSE))</f>
        <v>#N/A</v>
      </c>
      <c r="E4314" s="126"/>
      <c r="F4314" s="185" t="e">
        <f>VLOOKUP(RTATimings[[#This Row],[Route Code]], TrueRouteCodes[], 2, FALSE)</f>
        <v>#N/A</v>
      </c>
      <c r="H4314" s="194" t="str">
        <f>REPLACE(SUBSTITUTE(SUBSTITUTE(SUBSTITUTE(SUBSTITUTE(SUBSTITUTE(TRIM(RTATimings[[#This Row],[Dep Txt]]), ": ",":"), "a.m", "AM",1), "p.m", "PM"),"  AM"," AM"),"  PM", " PM"), 9,100,"")</f>
        <v/>
      </c>
      <c r="I4314" s="195" t="e">
        <f>TIMEVALUE(RTATimings[[#This Row],[Dep Tm Txt]])</f>
        <v>#VALUE!</v>
      </c>
      <c r="N43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15" spans="1:14" x14ac:dyDescent="0.35">
      <c r="A4315" s="113"/>
      <c r="B4315" s="119"/>
      <c r="C4315" s="119"/>
      <c r="D4315" s="185" t="e">
        <f>IF(ISBLANK(RTATimings[[#This Row],[Vehicle No.]]), VLOOKUP(RTATimings[[#This Row],[Rotation Group]], Table9[#All], 4, FALSE), VLOOKUP(RTATimings[[#This Row],[Vehicle No.]], VehLicense,2,FALSE))</f>
        <v>#N/A</v>
      </c>
      <c r="E4315" s="126"/>
      <c r="F4315" s="185" t="e">
        <f>VLOOKUP(RTATimings[[#This Row],[Route Code]], TrueRouteCodes[], 2, FALSE)</f>
        <v>#N/A</v>
      </c>
      <c r="H4315" s="194" t="str">
        <f>REPLACE(SUBSTITUTE(SUBSTITUTE(SUBSTITUTE(SUBSTITUTE(SUBSTITUTE(TRIM(RTATimings[[#This Row],[Dep Txt]]), ": ",":"), "a.m", "AM",1), "p.m", "PM"),"  AM"," AM"),"  PM", " PM"), 9,100,"")</f>
        <v/>
      </c>
      <c r="I4315" s="195" t="e">
        <f>TIMEVALUE(RTATimings[[#This Row],[Dep Tm Txt]])</f>
        <v>#VALUE!</v>
      </c>
      <c r="N43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16" spans="1:14" x14ac:dyDescent="0.35">
      <c r="A4316" s="113"/>
      <c r="B4316" s="119"/>
      <c r="C4316" s="119"/>
      <c r="D4316" s="185" t="e">
        <f>IF(ISBLANK(RTATimings[[#This Row],[Vehicle No.]]), VLOOKUP(RTATimings[[#This Row],[Rotation Group]], Table9[#All], 4, FALSE), VLOOKUP(RTATimings[[#This Row],[Vehicle No.]], VehLicense,2,FALSE))</f>
        <v>#N/A</v>
      </c>
      <c r="E4316" s="126"/>
      <c r="F4316" s="185" t="e">
        <f>VLOOKUP(RTATimings[[#This Row],[Route Code]], TrueRouteCodes[], 2, FALSE)</f>
        <v>#N/A</v>
      </c>
      <c r="H4316" s="194" t="str">
        <f>REPLACE(SUBSTITUTE(SUBSTITUTE(SUBSTITUTE(SUBSTITUTE(SUBSTITUTE(TRIM(RTATimings[[#This Row],[Dep Txt]]), ": ",":"), "a.m", "AM",1), "p.m", "PM"),"  AM"," AM"),"  PM", " PM"), 9,100,"")</f>
        <v/>
      </c>
      <c r="I4316" s="195" t="e">
        <f>TIMEVALUE(RTATimings[[#This Row],[Dep Tm Txt]])</f>
        <v>#VALUE!</v>
      </c>
      <c r="N43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17" spans="1:14" x14ac:dyDescent="0.35">
      <c r="A4317" s="113"/>
      <c r="B4317" s="119"/>
      <c r="C4317" s="119"/>
      <c r="D4317" s="185" t="e">
        <f>IF(ISBLANK(RTATimings[[#This Row],[Vehicle No.]]), VLOOKUP(RTATimings[[#This Row],[Rotation Group]], Table9[#All], 4, FALSE), VLOOKUP(RTATimings[[#This Row],[Vehicle No.]], VehLicense,2,FALSE))</f>
        <v>#N/A</v>
      </c>
      <c r="E4317" s="126"/>
      <c r="F4317" s="185" t="e">
        <f>VLOOKUP(RTATimings[[#This Row],[Route Code]], TrueRouteCodes[], 2, FALSE)</f>
        <v>#N/A</v>
      </c>
      <c r="H4317" s="194" t="str">
        <f>REPLACE(SUBSTITUTE(SUBSTITUTE(SUBSTITUTE(SUBSTITUTE(SUBSTITUTE(TRIM(RTATimings[[#This Row],[Dep Txt]]), ": ",":"), "a.m", "AM",1), "p.m", "PM"),"  AM"," AM"),"  PM", " PM"), 9,100,"")</f>
        <v/>
      </c>
      <c r="I4317" s="195" t="e">
        <f>TIMEVALUE(RTATimings[[#This Row],[Dep Tm Txt]])</f>
        <v>#VALUE!</v>
      </c>
      <c r="N43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18" spans="1:14" x14ac:dyDescent="0.35">
      <c r="A4318" s="113"/>
      <c r="B4318" s="119"/>
      <c r="C4318" s="119"/>
      <c r="D4318" s="185" t="e">
        <f>IF(ISBLANK(RTATimings[[#This Row],[Vehicle No.]]), VLOOKUP(RTATimings[[#This Row],[Rotation Group]], Table9[#All], 4, FALSE), VLOOKUP(RTATimings[[#This Row],[Vehicle No.]], VehLicense,2,FALSE))</f>
        <v>#N/A</v>
      </c>
      <c r="E4318" s="126"/>
      <c r="F4318" s="185" t="e">
        <f>VLOOKUP(RTATimings[[#This Row],[Route Code]], TrueRouteCodes[], 2, FALSE)</f>
        <v>#N/A</v>
      </c>
      <c r="H4318" s="194" t="str">
        <f>REPLACE(SUBSTITUTE(SUBSTITUTE(SUBSTITUTE(SUBSTITUTE(SUBSTITUTE(TRIM(RTATimings[[#This Row],[Dep Txt]]), ": ",":"), "a.m", "AM",1), "p.m", "PM"),"  AM"," AM"),"  PM", " PM"), 9,100,"")</f>
        <v/>
      </c>
      <c r="I4318" s="195" t="e">
        <f>TIMEVALUE(RTATimings[[#This Row],[Dep Tm Txt]])</f>
        <v>#VALUE!</v>
      </c>
      <c r="N43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19" spans="1:14" x14ac:dyDescent="0.35">
      <c r="A4319" s="113"/>
      <c r="B4319" s="119"/>
      <c r="C4319" s="119"/>
      <c r="D4319" s="185" t="e">
        <f>IF(ISBLANK(RTATimings[[#This Row],[Vehicle No.]]), VLOOKUP(RTATimings[[#This Row],[Rotation Group]], Table9[#All], 4, FALSE), VLOOKUP(RTATimings[[#This Row],[Vehicle No.]], VehLicense,2,FALSE))</f>
        <v>#N/A</v>
      </c>
      <c r="E4319" s="126"/>
      <c r="F4319" s="185" t="e">
        <f>VLOOKUP(RTATimings[[#This Row],[Route Code]], TrueRouteCodes[], 2, FALSE)</f>
        <v>#N/A</v>
      </c>
      <c r="H4319" s="194" t="str">
        <f>REPLACE(SUBSTITUTE(SUBSTITUTE(SUBSTITUTE(SUBSTITUTE(SUBSTITUTE(TRIM(RTATimings[[#This Row],[Dep Txt]]), ": ",":"), "a.m", "AM",1), "p.m", "PM"),"  AM"," AM"),"  PM", " PM"), 9,100,"")</f>
        <v/>
      </c>
      <c r="I4319" s="195" t="e">
        <f>TIMEVALUE(RTATimings[[#This Row],[Dep Tm Txt]])</f>
        <v>#VALUE!</v>
      </c>
      <c r="N43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20" spans="1:14" x14ac:dyDescent="0.35">
      <c r="A4320" s="113"/>
      <c r="B4320" s="119"/>
      <c r="C4320" s="119"/>
      <c r="D4320" s="185" t="e">
        <f>IF(ISBLANK(RTATimings[[#This Row],[Vehicle No.]]), VLOOKUP(RTATimings[[#This Row],[Rotation Group]], Table9[#All], 4, FALSE), VLOOKUP(RTATimings[[#This Row],[Vehicle No.]], VehLicense,2,FALSE))</f>
        <v>#N/A</v>
      </c>
      <c r="E4320" s="126"/>
      <c r="F4320" s="185" t="e">
        <f>VLOOKUP(RTATimings[[#This Row],[Route Code]], TrueRouteCodes[], 2, FALSE)</f>
        <v>#N/A</v>
      </c>
      <c r="H4320" s="194" t="str">
        <f>REPLACE(SUBSTITUTE(SUBSTITUTE(SUBSTITUTE(SUBSTITUTE(SUBSTITUTE(TRIM(RTATimings[[#This Row],[Dep Txt]]), ": ",":"), "a.m", "AM",1), "p.m", "PM"),"  AM"," AM"),"  PM", " PM"), 9,100,"")</f>
        <v/>
      </c>
      <c r="I4320" s="195" t="e">
        <f>TIMEVALUE(RTATimings[[#This Row],[Dep Tm Txt]])</f>
        <v>#VALUE!</v>
      </c>
      <c r="N43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21" spans="1:14" x14ac:dyDescent="0.35">
      <c r="A4321" s="113"/>
      <c r="B4321" s="119"/>
      <c r="C4321" s="119"/>
      <c r="D4321" s="185" t="e">
        <f>IF(ISBLANK(RTATimings[[#This Row],[Vehicle No.]]), VLOOKUP(RTATimings[[#This Row],[Rotation Group]], Table9[#All], 4, FALSE), VLOOKUP(RTATimings[[#This Row],[Vehicle No.]], VehLicense,2,FALSE))</f>
        <v>#N/A</v>
      </c>
      <c r="E4321" s="126"/>
      <c r="F4321" s="185" t="e">
        <f>VLOOKUP(RTATimings[[#This Row],[Route Code]], TrueRouteCodes[], 2, FALSE)</f>
        <v>#N/A</v>
      </c>
      <c r="H4321" s="194" t="str">
        <f>REPLACE(SUBSTITUTE(SUBSTITUTE(SUBSTITUTE(SUBSTITUTE(SUBSTITUTE(TRIM(RTATimings[[#This Row],[Dep Txt]]), ": ",":"), "a.m", "AM",1), "p.m", "PM"),"  AM"," AM"),"  PM", " PM"), 9,100,"")</f>
        <v/>
      </c>
      <c r="I4321" s="195" t="e">
        <f>TIMEVALUE(RTATimings[[#This Row],[Dep Tm Txt]])</f>
        <v>#VALUE!</v>
      </c>
      <c r="N43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22" spans="1:14" x14ac:dyDescent="0.35">
      <c r="A4322" s="113"/>
      <c r="B4322" s="119"/>
      <c r="C4322" s="119"/>
      <c r="D4322" s="185" t="e">
        <f>IF(ISBLANK(RTATimings[[#This Row],[Vehicle No.]]), VLOOKUP(RTATimings[[#This Row],[Rotation Group]], Table9[#All], 4, FALSE), VLOOKUP(RTATimings[[#This Row],[Vehicle No.]], VehLicense,2,FALSE))</f>
        <v>#N/A</v>
      </c>
      <c r="E4322" s="126"/>
      <c r="F4322" s="185" t="e">
        <f>VLOOKUP(RTATimings[[#This Row],[Route Code]], TrueRouteCodes[], 2, FALSE)</f>
        <v>#N/A</v>
      </c>
      <c r="H4322" s="194" t="str">
        <f>REPLACE(SUBSTITUTE(SUBSTITUTE(SUBSTITUTE(SUBSTITUTE(SUBSTITUTE(TRIM(RTATimings[[#This Row],[Dep Txt]]), ": ",":"), "a.m", "AM",1), "p.m", "PM"),"  AM"," AM"),"  PM", " PM"), 9,100,"")</f>
        <v/>
      </c>
      <c r="I4322" s="195" t="e">
        <f>TIMEVALUE(RTATimings[[#This Row],[Dep Tm Txt]])</f>
        <v>#VALUE!</v>
      </c>
      <c r="N43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23" spans="1:14" x14ac:dyDescent="0.35">
      <c r="A4323" s="113"/>
      <c r="B4323" s="119"/>
      <c r="C4323" s="119"/>
      <c r="D4323" s="185" t="e">
        <f>IF(ISBLANK(RTATimings[[#This Row],[Vehicle No.]]), VLOOKUP(RTATimings[[#This Row],[Rotation Group]], Table9[#All], 4, FALSE), VLOOKUP(RTATimings[[#This Row],[Vehicle No.]], VehLicense,2,FALSE))</f>
        <v>#N/A</v>
      </c>
      <c r="E4323" s="126"/>
      <c r="F4323" s="185" t="e">
        <f>VLOOKUP(RTATimings[[#This Row],[Route Code]], TrueRouteCodes[], 2, FALSE)</f>
        <v>#N/A</v>
      </c>
      <c r="H4323" s="194" t="str">
        <f>REPLACE(SUBSTITUTE(SUBSTITUTE(SUBSTITUTE(SUBSTITUTE(SUBSTITUTE(TRIM(RTATimings[[#This Row],[Dep Txt]]), ": ",":"), "a.m", "AM",1), "p.m", "PM"),"  AM"," AM"),"  PM", " PM"), 9,100,"")</f>
        <v/>
      </c>
      <c r="I4323" s="195" t="e">
        <f>TIMEVALUE(RTATimings[[#This Row],[Dep Tm Txt]])</f>
        <v>#VALUE!</v>
      </c>
      <c r="N43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24" spans="1:14" x14ac:dyDescent="0.35">
      <c r="A4324" s="113"/>
      <c r="B4324" s="119"/>
      <c r="C4324" s="119"/>
      <c r="D4324" s="185" t="e">
        <f>IF(ISBLANK(RTATimings[[#This Row],[Vehicle No.]]), VLOOKUP(RTATimings[[#This Row],[Rotation Group]], Table9[#All], 4, FALSE), VLOOKUP(RTATimings[[#This Row],[Vehicle No.]], VehLicense,2,FALSE))</f>
        <v>#N/A</v>
      </c>
      <c r="E4324" s="126"/>
      <c r="F4324" s="185" t="e">
        <f>VLOOKUP(RTATimings[[#This Row],[Route Code]], TrueRouteCodes[], 2, FALSE)</f>
        <v>#N/A</v>
      </c>
      <c r="H4324" s="194" t="str">
        <f>REPLACE(SUBSTITUTE(SUBSTITUTE(SUBSTITUTE(SUBSTITUTE(SUBSTITUTE(TRIM(RTATimings[[#This Row],[Dep Txt]]), ": ",":"), "a.m", "AM",1), "p.m", "PM"),"  AM"," AM"),"  PM", " PM"), 9,100,"")</f>
        <v/>
      </c>
      <c r="I4324" s="195" t="e">
        <f>TIMEVALUE(RTATimings[[#This Row],[Dep Tm Txt]])</f>
        <v>#VALUE!</v>
      </c>
      <c r="N43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25" spans="1:14" x14ac:dyDescent="0.35">
      <c r="A4325" s="113"/>
      <c r="B4325" s="119"/>
      <c r="C4325" s="119"/>
      <c r="D4325" s="185" t="e">
        <f>IF(ISBLANK(RTATimings[[#This Row],[Vehicle No.]]), VLOOKUP(RTATimings[[#This Row],[Rotation Group]], Table9[#All], 4, FALSE), VLOOKUP(RTATimings[[#This Row],[Vehicle No.]], VehLicense,2,FALSE))</f>
        <v>#N/A</v>
      </c>
      <c r="E4325" s="126"/>
      <c r="F4325" s="185" t="e">
        <f>VLOOKUP(RTATimings[[#This Row],[Route Code]], TrueRouteCodes[], 2, FALSE)</f>
        <v>#N/A</v>
      </c>
      <c r="H4325" s="194" t="str">
        <f>REPLACE(SUBSTITUTE(SUBSTITUTE(SUBSTITUTE(SUBSTITUTE(SUBSTITUTE(TRIM(RTATimings[[#This Row],[Dep Txt]]), ": ",":"), "a.m", "AM",1), "p.m", "PM"),"  AM"," AM"),"  PM", " PM"), 9,100,"")</f>
        <v/>
      </c>
      <c r="I4325" s="195" t="e">
        <f>TIMEVALUE(RTATimings[[#This Row],[Dep Tm Txt]])</f>
        <v>#VALUE!</v>
      </c>
      <c r="N43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26" spans="1:14" x14ac:dyDescent="0.35">
      <c r="A4326" s="113"/>
      <c r="B4326" s="119"/>
      <c r="C4326" s="119"/>
      <c r="D4326" s="185" t="e">
        <f>IF(ISBLANK(RTATimings[[#This Row],[Vehicle No.]]), VLOOKUP(RTATimings[[#This Row],[Rotation Group]], Table9[#All], 4, FALSE), VLOOKUP(RTATimings[[#This Row],[Vehicle No.]], VehLicense,2,FALSE))</f>
        <v>#N/A</v>
      </c>
      <c r="E4326" s="126"/>
      <c r="F4326" s="185" t="e">
        <f>VLOOKUP(RTATimings[[#This Row],[Route Code]], TrueRouteCodes[], 2, FALSE)</f>
        <v>#N/A</v>
      </c>
      <c r="H4326" s="194" t="str">
        <f>REPLACE(SUBSTITUTE(SUBSTITUTE(SUBSTITUTE(SUBSTITUTE(SUBSTITUTE(TRIM(RTATimings[[#This Row],[Dep Txt]]), ": ",":"), "a.m", "AM",1), "p.m", "PM"),"  AM"," AM"),"  PM", " PM"), 9,100,"")</f>
        <v/>
      </c>
      <c r="I4326" s="195" t="e">
        <f>TIMEVALUE(RTATimings[[#This Row],[Dep Tm Txt]])</f>
        <v>#VALUE!</v>
      </c>
      <c r="N43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27" spans="1:14" x14ac:dyDescent="0.35">
      <c r="A4327" s="113"/>
      <c r="B4327" s="119"/>
      <c r="C4327" s="119"/>
      <c r="D4327" s="185" t="e">
        <f>IF(ISBLANK(RTATimings[[#This Row],[Vehicle No.]]), VLOOKUP(RTATimings[[#This Row],[Rotation Group]], Table9[#All], 4, FALSE), VLOOKUP(RTATimings[[#This Row],[Vehicle No.]], VehLicense,2,FALSE))</f>
        <v>#N/A</v>
      </c>
      <c r="E4327" s="126"/>
      <c r="F4327" s="185" t="e">
        <f>VLOOKUP(RTATimings[[#This Row],[Route Code]], TrueRouteCodes[], 2, FALSE)</f>
        <v>#N/A</v>
      </c>
      <c r="H4327" s="194" t="str">
        <f>REPLACE(SUBSTITUTE(SUBSTITUTE(SUBSTITUTE(SUBSTITUTE(SUBSTITUTE(TRIM(RTATimings[[#This Row],[Dep Txt]]), ": ",":"), "a.m", "AM",1), "p.m", "PM"),"  AM"," AM"),"  PM", " PM"), 9,100,"")</f>
        <v/>
      </c>
      <c r="I4327" s="195" t="e">
        <f>TIMEVALUE(RTATimings[[#This Row],[Dep Tm Txt]])</f>
        <v>#VALUE!</v>
      </c>
      <c r="N43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28" spans="1:14" x14ac:dyDescent="0.35">
      <c r="A4328" s="113"/>
      <c r="B4328" s="119"/>
      <c r="C4328" s="119"/>
      <c r="D4328" s="185" t="e">
        <f>IF(ISBLANK(RTATimings[[#This Row],[Vehicle No.]]), VLOOKUP(RTATimings[[#This Row],[Rotation Group]], Table9[#All], 4, FALSE), VLOOKUP(RTATimings[[#This Row],[Vehicle No.]], VehLicense,2,FALSE))</f>
        <v>#N/A</v>
      </c>
      <c r="E4328" s="126"/>
      <c r="F4328" s="185" t="e">
        <f>VLOOKUP(RTATimings[[#This Row],[Route Code]], TrueRouteCodes[], 2, FALSE)</f>
        <v>#N/A</v>
      </c>
      <c r="H4328" s="194" t="str">
        <f>REPLACE(SUBSTITUTE(SUBSTITUTE(SUBSTITUTE(SUBSTITUTE(SUBSTITUTE(TRIM(RTATimings[[#This Row],[Dep Txt]]), ": ",":"), "a.m", "AM",1), "p.m", "PM"),"  AM"," AM"),"  PM", " PM"), 9,100,"")</f>
        <v/>
      </c>
      <c r="I4328" s="195" t="e">
        <f>TIMEVALUE(RTATimings[[#This Row],[Dep Tm Txt]])</f>
        <v>#VALUE!</v>
      </c>
      <c r="N43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29" spans="1:14" x14ac:dyDescent="0.35">
      <c r="A4329" s="113"/>
      <c r="B4329" s="119"/>
      <c r="C4329" s="119"/>
      <c r="D4329" s="185" t="e">
        <f>IF(ISBLANK(RTATimings[[#This Row],[Vehicle No.]]), VLOOKUP(RTATimings[[#This Row],[Rotation Group]], Table9[#All], 4, FALSE), VLOOKUP(RTATimings[[#This Row],[Vehicle No.]], VehLicense,2,FALSE))</f>
        <v>#N/A</v>
      </c>
      <c r="E4329" s="126"/>
      <c r="F4329" s="185" t="e">
        <f>VLOOKUP(RTATimings[[#This Row],[Route Code]], TrueRouteCodes[], 2, FALSE)</f>
        <v>#N/A</v>
      </c>
      <c r="H4329" s="194" t="str">
        <f>REPLACE(SUBSTITUTE(SUBSTITUTE(SUBSTITUTE(SUBSTITUTE(SUBSTITUTE(TRIM(RTATimings[[#This Row],[Dep Txt]]), ": ",":"), "a.m", "AM",1), "p.m", "PM"),"  AM"," AM"),"  PM", " PM"), 9,100,"")</f>
        <v/>
      </c>
      <c r="I4329" s="195" t="e">
        <f>TIMEVALUE(RTATimings[[#This Row],[Dep Tm Txt]])</f>
        <v>#VALUE!</v>
      </c>
      <c r="N43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30" spans="1:14" x14ac:dyDescent="0.35">
      <c r="A4330" s="113"/>
      <c r="B4330" s="119"/>
      <c r="C4330" s="119"/>
      <c r="D4330" s="185" t="e">
        <f>IF(ISBLANK(RTATimings[[#This Row],[Vehicle No.]]), VLOOKUP(RTATimings[[#This Row],[Rotation Group]], Table9[#All], 4, FALSE), VLOOKUP(RTATimings[[#This Row],[Vehicle No.]], VehLicense,2,FALSE))</f>
        <v>#N/A</v>
      </c>
      <c r="E4330" s="126"/>
      <c r="F4330" s="185" t="e">
        <f>VLOOKUP(RTATimings[[#This Row],[Route Code]], TrueRouteCodes[], 2, FALSE)</f>
        <v>#N/A</v>
      </c>
      <c r="H4330" s="194" t="str">
        <f>REPLACE(SUBSTITUTE(SUBSTITUTE(SUBSTITUTE(SUBSTITUTE(SUBSTITUTE(TRIM(RTATimings[[#This Row],[Dep Txt]]), ": ",":"), "a.m", "AM",1), "p.m", "PM"),"  AM"," AM"),"  PM", " PM"), 9,100,"")</f>
        <v/>
      </c>
      <c r="I4330" s="195" t="e">
        <f>TIMEVALUE(RTATimings[[#This Row],[Dep Tm Txt]])</f>
        <v>#VALUE!</v>
      </c>
      <c r="N43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31" spans="1:14" x14ac:dyDescent="0.35">
      <c r="A4331" s="113"/>
      <c r="B4331" s="119"/>
      <c r="C4331" s="119"/>
      <c r="D4331" s="185" t="e">
        <f>IF(ISBLANK(RTATimings[[#This Row],[Vehicle No.]]), VLOOKUP(RTATimings[[#This Row],[Rotation Group]], Table9[#All], 4, FALSE), VLOOKUP(RTATimings[[#This Row],[Vehicle No.]], VehLicense,2,FALSE))</f>
        <v>#N/A</v>
      </c>
      <c r="E4331" s="126"/>
      <c r="F4331" s="185" t="e">
        <f>VLOOKUP(RTATimings[[#This Row],[Route Code]], TrueRouteCodes[], 2, FALSE)</f>
        <v>#N/A</v>
      </c>
      <c r="H4331" s="194" t="str">
        <f>REPLACE(SUBSTITUTE(SUBSTITUTE(SUBSTITUTE(SUBSTITUTE(SUBSTITUTE(TRIM(RTATimings[[#This Row],[Dep Txt]]), ": ",":"), "a.m", "AM",1), "p.m", "PM"),"  AM"," AM"),"  PM", " PM"), 9,100,"")</f>
        <v/>
      </c>
      <c r="I4331" s="195" t="e">
        <f>TIMEVALUE(RTATimings[[#This Row],[Dep Tm Txt]])</f>
        <v>#VALUE!</v>
      </c>
      <c r="N43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32" spans="1:14" x14ac:dyDescent="0.35">
      <c r="A4332" s="113"/>
      <c r="B4332" s="119"/>
      <c r="C4332" s="119"/>
      <c r="D4332" s="185" t="e">
        <f>IF(ISBLANK(RTATimings[[#This Row],[Vehicle No.]]), VLOOKUP(RTATimings[[#This Row],[Rotation Group]], Table9[#All], 4, FALSE), VLOOKUP(RTATimings[[#This Row],[Vehicle No.]], VehLicense,2,FALSE))</f>
        <v>#N/A</v>
      </c>
      <c r="E4332" s="126"/>
      <c r="F4332" s="185" t="e">
        <f>VLOOKUP(RTATimings[[#This Row],[Route Code]], TrueRouteCodes[], 2, FALSE)</f>
        <v>#N/A</v>
      </c>
      <c r="H4332" s="194" t="str">
        <f>REPLACE(SUBSTITUTE(SUBSTITUTE(SUBSTITUTE(SUBSTITUTE(SUBSTITUTE(TRIM(RTATimings[[#This Row],[Dep Txt]]), ": ",":"), "a.m", "AM",1), "p.m", "PM"),"  AM"," AM"),"  PM", " PM"), 9,100,"")</f>
        <v/>
      </c>
      <c r="I4332" s="195" t="e">
        <f>TIMEVALUE(RTATimings[[#This Row],[Dep Tm Txt]])</f>
        <v>#VALUE!</v>
      </c>
      <c r="N43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33" spans="1:14" x14ac:dyDescent="0.35">
      <c r="A4333" s="113"/>
      <c r="B4333" s="119"/>
      <c r="C4333" s="119"/>
      <c r="D4333" s="185" t="e">
        <f>IF(ISBLANK(RTATimings[[#This Row],[Vehicle No.]]), VLOOKUP(RTATimings[[#This Row],[Rotation Group]], Table9[#All], 4, FALSE), VLOOKUP(RTATimings[[#This Row],[Vehicle No.]], VehLicense,2,FALSE))</f>
        <v>#N/A</v>
      </c>
      <c r="E4333" s="126"/>
      <c r="F4333" s="185" t="e">
        <f>VLOOKUP(RTATimings[[#This Row],[Route Code]], TrueRouteCodes[], 2, FALSE)</f>
        <v>#N/A</v>
      </c>
      <c r="H4333" s="194" t="str">
        <f>REPLACE(SUBSTITUTE(SUBSTITUTE(SUBSTITUTE(SUBSTITUTE(SUBSTITUTE(TRIM(RTATimings[[#This Row],[Dep Txt]]), ": ",":"), "a.m", "AM",1), "p.m", "PM"),"  AM"," AM"),"  PM", " PM"), 9,100,"")</f>
        <v/>
      </c>
      <c r="I4333" s="195" t="e">
        <f>TIMEVALUE(RTATimings[[#This Row],[Dep Tm Txt]])</f>
        <v>#VALUE!</v>
      </c>
      <c r="N43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34" spans="1:14" x14ac:dyDescent="0.35">
      <c r="A4334" s="113"/>
      <c r="B4334" s="119"/>
      <c r="C4334" s="119"/>
      <c r="D4334" s="185" t="e">
        <f>IF(ISBLANK(RTATimings[[#This Row],[Vehicle No.]]), VLOOKUP(RTATimings[[#This Row],[Rotation Group]], Table9[#All], 4, FALSE), VLOOKUP(RTATimings[[#This Row],[Vehicle No.]], VehLicense,2,FALSE))</f>
        <v>#N/A</v>
      </c>
      <c r="E4334" s="126"/>
      <c r="F4334" s="185" t="e">
        <f>VLOOKUP(RTATimings[[#This Row],[Route Code]], TrueRouteCodes[], 2, FALSE)</f>
        <v>#N/A</v>
      </c>
      <c r="H4334" s="194" t="str">
        <f>REPLACE(SUBSTITUTE(SUBSTITUTE(SUBSTITUTE(SUBSTITUTE(SUBSTITUTE(TRIM(RTATimings[[#This Row],[Dep Txt]]), ": ",":"), "a.m", "AM",1), "p.m", "PM"),"  AM"," AM"),"  PM", " PM"), 9,100,"")</f>
        <v/>
      </c>
      <c r="I4334" s="195" t="e">
        <f>TIMEVALUE(RTATimings[[#This Row],[Dep Tm Txt]])</f>
        <v>#VALUE!</v>
      </c>
      <c r="N43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35" spans="1:14" x14ac:dyDescent="0.35">
      <c r="A4335" s="113"/>
      <c r="B4335" s="119"/>
      <c r="C4335" s="119"/>
      <c r="D4335" s="185" t="e">
        <f>IF(ISBLANK(RTATimings[[#This Row],[Vehicle No.]]), VLOOKUP(RTATimings[[#This Row],[Rotation Group]], Table9[#All], 4, FALSE), VLOOKUP(RTATimings[[#This Row],[Vehicle No.]], VehLicense,2,FALSE))</f>
        <v>#N/A</v>
      </c>
      <c r="E4335" s="126"/>
      <c r="F4335" s="185" t="e">
        <f>VLOOKUP(RTATimings[[#This Row],[Route Code]], TrueRouteCodes[], 2, FALSE)</f>
        <v>#N/A</v>
      </c>
      <c r="H4335" s="194" t="str">
        <f>REPLACE(SUBSTITUTE(SUBSTITUTE(SUBSTITUTE(SUBSTITUTE(SUBSTITUTE(TRIM(RTATimings[[#This Row],[Dep Txt]]), ": ",":"), "a.m", "AM",1), "p.m", "PM"),"  AM"," AM"),"  PM", " PM"), 9,100,"")</f>
        <v/>
      </c>
      <c r="I4335" s="195" t="e">
        <f>TIMEVALUE(RTATimings[[#This Row],[Dep Tm Txt]])</f>
        <v>#VALUE!</v>
      </c>
      <c r="N43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36" spans="1:14" x14ac:dyDescent="0.35">
      <c r="A4336" s="113"/>
      <c r="B4336" s="119"/>
      <c r="C4336" s="119"/>
      <c r="D4336" s="185" t="e">
        <f>IF(ISBLANK(RTATimings[[#This Row],[Vehicle No.]]), VLOOKUP(RTATimings[[#This Row],[Rotation Group]], Table9[#All], 4, FALSE), VLOOKUP(RTATimings[[#This Row],[Vehicle No.]], VehLicense,2,FALSE))</f>
        <v>#N/A</v>
      </c>
      <c r="E4336" s="126"/>
      <c r="F4336" s="185" t="e">
        <f>VLOOKUP(RTATimings[[#This Row],[Route Code]], TrueRouteCodes[], 2, FALSE)</f>
        <v>#N/A</v>
      </c>
      <c r="H4336" s="194" t="str">
        <f>REPLACE(SUBSTITUTE(SUBSTITUTE(SUBSTITUTE(SUBSTITUTE(SUBSTITUTE(TRIM(RTATimings[[#This Row],[Dep Txt]]), ": ",":"), "a.m", "AM",1), "p.m", "PM"),"  AM"," AM"),"  PM", " PM"), 9,100,"")</f>
        <v/>
      </c>
      <c r="I4336" s="195" t="e">
        <f>TIMEVALUE(RTATimings[[#This Row],[Dep Tm Txt]])</f>
        <v>#VALUE!</v>
      </c>
      <c r="N43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37" spans="1:14" x14ac:dyDescent="0.35">
      <c r="A4337" s="113"/>
      <c r="B4337" s="119"/>
      <c r="C4337" s="119"/>
      <c r="D4337" s="185" t="e">
        <f>IF(ISBLANK(RTATimings[[#This Row],[Vehicle No.]]), VLOOKUP(RTATimings[[#This Row],[Rotation Group]], Table9[#All], 4, FALSE), VLOOKUP(RTATimings[[#This Row],[Vehicle No.]], VehLicense,2,FALSE))</f>
        <v>#N/A</v>
      </c>
      <c r="E4337" s="126"/>
      <c r="F4337" s="185" t="e">
        <f>VLOOKUP(RTATimings[[#This Row],[Route Code]], TrueRouteCodes[], 2, FALSE)</f>
        <v>#N/A</v>
      </c>
      <c r="H4337" s="194" t="str">
        <f>REPLACE(SUBSTITUTE(SUBSTITUTE(SUBSTITUTE(SUBSTITUTE(SUBSTITUTE(TRIM(RTATimings[[#This Row],[Dep Txt]]), ": ",":"), "a.m", "AM",1), "p.m", "PM"),"  AM"," AM"),"  PM", " PM"), 9,100,"")</f>
        <v/>
      </c>
      <c r="I4337" s="195" t="e">
        <f>TIMEVALUE(RTATimings[[#This Row],[Dep Tm Txt]])</f>
        <v>#VALUE!</v>
      </c>
      <c r="N43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38" spans="1:14" x14ac:dyDescent="0.35">
      <c r="A4338" s="113"/>
      <c r="B4338" s="119"/>
      <c r="C4338" s="119"/>
      <c r="D4338" s="185" t="e">
        <f>IF(ISBLANK(RTATimings[[#This Row],[Vehicle No.]]), VLOOKUP(RTATimings[[#This Row],[Rotation Group]], Table9[#All], 4, FALSE), VLOOKUP(RTATimings[[#This Row],[Vehicle No.]], VehLicense,2,FALSE))</f>
        <v>#N/A</v>
      </c>
      <c r="E4338" s="126"/>
      <c r="F4338" s="185" t="e">
        <f>VLOOKUP(RTATimings[[#This Row],[Route Code]], TrueRouteCodes[], 2, FALSE)</f>
        <v>#N/A</v>
      </c>
      <c r="H4338" s="194" t="str">
        <f>REPLACE(SUBSTITUTE(SUBSTITUTE(SUBSTITUTE(SUBSTITUTE(SUBSTITUTE(TRIM(RTATimings[[#This Row],[Dep Txt]]), ": ",":"), "a.m", "AM",1), "p.m", "PM"),"  AM"," AM"),"  PM", " PM"), 9,100,"")</f>
        <v/>
      </c>
      <c r="I4338" s="195" t="e">
        <f>TIMEVALUE(RTATimings[[#This Row],[Dep Tm Txt]])</f>
        <v>#VALUE!</v>
      </c>
      <c r="N43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39" spans="1:14" x14ac:dyDescent="0.35">
      <c r="A4339" s="113"/>
      <c r="B4339" s="119"/>
      <c r="C4339" s="119"/>
      <c r="D4339" s="185" t="e">
        <f>IF(ISBLANK(RTATimings[[#This Row],[Vehicle No.]]), VLOOKUP(RTATimings[[#This Row],[Rotation Group]], Table9[#All], 4, FALSE), VLOOKUP(RTATimings[[#This Row],[Vehicle No.]], VehLicense,2,FALSE))</f>
        <v>#N/A</v>
      </c>
      <c r="E4339" s="126"/>
      <c r="F4339" s="185" t="e">
        <f>VLOOKUP(RTATimings[[#This Row],[Route Code]], TrueRouteCodes[], 2, FALSE)</f>
        <v>#N/A</v>
      </c>
      <c r="H4339" s="194" t="str">
        <f>REPLACE(SUBSTITUTE(SUBSTITUTE(SUBSTITUTE(SUBSTITUTE(SUBSTITUTE(TRIM(RTATimings[[#This Row],[Dep Txt]]), ": ",":"), "a.m", "AM",1), "p.m", "PM"),"  AM"," AM"),"  PM", " PM"), 9,100,"")</f>
        <v/>
      </c>
      <c r="I4339" s="195" t="e">
        <f>TIMEVALUE(RTATimings[[#This Row],[Dep Tm Txt]])</f>
        <v>#VALUE!</v>
      </c>
      <c r="N43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40" spans="1:14" x14ac:dyDescent="0.35">
      <c r="A4340" s="113"/>
      <c r="B4340" s="119"/>
      <c r="C4340" s="119"/>
      <c r="D4340" s="185" t="e">
        <f>IF(ISBLANK(RTATimings[[#This Row],[Vehicle No.]]), VLOOKUP(RTATimings[[#This Row],[Rotation Group]], Table9[#All], 4, FALSE), VLOOKUP(RTATimings[[#This Row],[Vehicle No.]], VehLicense,2,FALSE))</f>
        <v>#N/A</v>
      </c>
      <c r="E4340" s="126"/>
      <c r="F4340" s="185" t="e">
        <f>VLOOKUP(RTATimings[[#This Row],[Route Code]], TrueRouteCodes[], 2, FALSE)</f>
        <v>#N/A</v>
      </c>
      <c r="H4340" s="194" t="str">
        <f>REPLACE(SUBSTITUTE(SUBSTITUTE(SUBSTITUTE(SUBSTITUTE(SUBSTITUTE(TRIM(RTATimings[[#This Row],[Dep Txt]]), ": ",":"), "a.m", "AM",1), "p.m", "PM"),"  AM"," AM"),"  PM", " PM"), 9,100,"")</f>
        <v/>
      </c>
      <c r="I4340" s="195" t="e">
        <f>TIMEVALUE(RTATimings[[#This Row],[Dep Tm Txt]])</f>
        <v>#VALUE!</v>
      </c>
      <c r="N43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41" spans="1:14" x14ac:dyDescent="0.35">
      <c r="A4341" s="113"/>
      <c r="B4341" s="119"/>
      <c r="C4341" s="119"/>
      <c r="D4341" s="185" t="e">
        <f>IF(ISBLANK(RTATimings[[#This Row],[Vehicle No.]]), VLOOKUP(RTATimings[[#This Row],[Rotation Group]], Table9[#All], 4, FALSE), VLOOKUP(RTATimings[[#This Row],[Vehicle No.]], VehLicense,2,FALSE))</f>
        <v>#N/A</v>
      </c>
      <c r="E4341" s="126"/>
      <c r="F4341" s="185" t="e">
        <f>VLOOKUP(RTATimings[[#This Row],[Route Code]], TrueRouteCodes[], 2, FALSE)</f>
        <v>#N/A</v>
      </c>
      <c r="H4341" s="194" t="str">
        <f>REPLACE(SUBSTITUTE(SUBSTITUTE(SUBSTITUTE(SUBSTITUTE(SUBSTITUTE(TRIM(RTATimings[[#This Row],[Dep Txt]]), ": ",":"), "a.m", "AM",1), "p.m", "PM"),"  AM"," AM"),"  PM", " PM"), 9,100,"")</f>
        <v/>
      </c>
      <c r="I4341" s="195" t="e">
        <f>TIMEVALUE(RTATimings[[#This Row],[Dep Tm Txt]])</f>
        <v>#VALUE!</v>
      </c>
      <c r="N43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42" spans="1:14" x14ac:dyDescent="0.35">
      <c r="A4342" s="113"/>
      <c r="B4342" s="119"/>
      <c r="C4342" s="119"/>
      <c r="D4342" s="185" t="e">
        <f>IF(ISBLANK(RTATimings[[#This Row],[Vehicle No.]]), VLOOKUP(RTATimings[[#This Row],[Rotation Group]], Table9[#All], 4, FALSE), VLOOKUP(RTATimings[[#This Row],[Vehicle No.]], VehLicense,2,FALSE))</f>
        <v>#N/A</v>
      </c>
      <c r="E4342" s="126"/>
      <c r="F4342" s="185" t="e">
        <f>VLOOKUP(RTATimings[[#This Row],[Route Code]], TrueRouteCodes[], 2, FALSE)</f>
        <v>#N/A</v>
      </c>
      <c r="H4342" s="194" t="str">
        <f>REPLACE(SUBSTITUTE(SUBSTITUTE(SUBSTITUTE(SUBSTITUTE(SUBSTITUTE(TRIM(RTATimings[[#This Row],[Dep Txt]]), ": ",":"), "a.m", "AM",1), "p.m", "PM"),"  AM"," AM"),"  PM", " PM"), 9,100,"")</f>
        <v/>
      </c>
      <c r="I4342" s="195" t="e">
        <f>TIMEVALUE(RTATimings[[#This Row],[Dep Tm Txt]])</f>
        <v>#VALUE!</v>
      </c>
      <c r="N43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43" spans="1:14" x14ac:dyDescent="0.35">
      <c r="A4343" s="113"/>
      <c r="B4343" s="119"/>
      <c r="C4343" s="119"/>
      <c r="D4343" s="185" t="e">
        <f>IF(ISBLANK(RTATimings[[#This Row],[Vehicle No.]]), VLOOKUP(RTATimings[[#This Row],[Rotation Group]], Table9[#All], 4, FALSE), VLOOKUP(RTATimings[[#This Row],[Vehicle No.]], VehLicense,2,FALSE))</f>
        <v>#N/A</v>
      </c>
      <c r="E4343" s="126"/>
      <c r="F4343" s="185" t="e">
        <f>VLOOKUP(RTATimings[[#This Row],[Route Code]], TrueRouteCodes[], 2, FALSE)</f>
        <v>#N/A</v>
      </c>
      <c r="H4343" s="194" t="str">
        <f>REPLACE(SUBSTITUTE(SUBSTITUTE(SUBSTITUTE(SUBSTITUTE(SUBSTITUTE(TRIM(RTATimings[[#This Row],[Dep Txt]]), ": ",":"), "a.m", "AM",1), "p.m", "PM"),"  AM"," AM"),"  PM", " PM"), 9,100,"")</f>
        <v/>
      </c>
      <c r="I4343" s="195" t="e">
        <f>TIMEVALUE(RTATimings[[#This Row],[Dep Tm Txt]])</f>
        <v>#VALUE!</v>
      </c>
      <c r="N43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44" spans="1:14" x14ac:dyDescent="0.35">
      <c r="A4344" s="113"/>
      <c r="B4344" s="119"/>
      <c r="C4344" s="119"/>
      <c r="D4344" s="185" t="e">
        <f>IF(ISBLANK(RTATimings[[#This Row],[Vehicle No.]]), VLOOKUP(RTATimings[[#This Row],[Rotation Group]], Table9[#All], 4, FALSE), VLOOKUP(RTATimings[[#This Row],[Vehicle No.]], VehLicense,2,FALSE))</f>
        <v>#N/A</v>
      </c>
      <c r="E4344" s="126"/>
      <c r="F4344" s="185" t="e">
        <f>VLOOKUP(RTATimings[[#This Row],[Route Code]], TrueRouteCodes[], 2, FALSE)</f>
        <v>#N/A</v>
      </c>
      <c r="H4344" s="194" t="str">
        <f>REPLACE(SUBSTITUTE(SUBSTITUTE(SUBSTITUTE(SUBSTITUTE(SUBSTITUTE(TRIM(RTATimings[[#This Row],[Dep Txt]]), ": ",":"), "a.m", "AM",1), "p.m", "PM"),"  AM"," AM"),"  PM", " PM"), 9,100,"")</f>
        <v/>
      </c>
      <c r="I4344" s="195" t="e">
        <f>TIMEVALUE(RTATimings[[#This Row],[Dep Tm Txt]])</f>
        <v>#VALUE!</v>
      </c>
      <c r="N43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45" spans="1:14" x14ac:dyDescent="0.35">
      <c r="A4345" s="113"/>
      <c r="B4345" s="119"/>
      <c r="C4345" s="119"/>
      <c r="D4345" s="185" t="e">
        <f>IF(ISBLANK(RTATimings[[#This Row],[Vehicle No.]]), VLOOKUP(RTATimings[[#This Row],[Rotation Group]], Table9[#All], 4, FALSE), VLOOKUP(RTATimings[[#This Row],[Vehicle No.]], VehLicense,2,FALSE))</f>
        <v>#N/A</v>
      </c>
      <c r="E4345" s="126"/>
      <c r="F4345" s="185" t="e">
        <f>VLOOKUP(RTATimings[[#This Row],[Route Code]], TrueRouteCodes[], 2, FALSE)</f>
        <v>#N/A</v>
      </c>
      <c r="H4345" s="194" t="str">
        <f>REPLACE(SUBSTITUTE(SUBSTITUTE(SUBSTITUTE(SUBSTITUTE(SUBSTITUTE(TRIM(RTATimings[[#This Row],[Dep Txt]]), ": ",":"), "a.m", "AM",1), "p.m", "PM"),"  AM"," AM"),"  PM", " PM"), 9,100,"")</f>
        <v/>
      </c>
      <c r="I4345" s="195" t="e">
        <f>TIMEVALUE(RTATimings[[#This Row],[Dep Tm Txt]])</f>
        <v>#VALUE!</v>
      </c>
      <c r="N43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46" spans="1:14" x14ac:dyDescent="0.35">
      <c r="A4346" s="113"/>
      <c r="B4346" s="119"/>
      <c r="C4346" s="119"/>
      <c r="D4346" s="185" t="e">
        <f>IF(ISBLANK(RTATimings[[#This Row],[Vehicle No.]]), VLOOKUP(RTATimings[[#This Row],[Rotation Group]], Table9[#All], 4, FALSE), VLOOKUP(RTATimings[[#This Row],[Vehicle No.]], VehLicense,2,FALSE))</f>
        <v>#N/A</v>
      </c>
      <c r="E4346" s="126"/>
      <c r="F4346" s="185" t="e">
        <f>VLOOKUP(RTATimings[[#This Row],[Route Code]], TrueRouteCodes[], 2, FALSE)</f>
        <v>#N/A</v>
      </c>
      <c r="H4346" s="194" t="str">
        <f>REPLACE(SUBSTITUTE(SUBSTITUTE(SUBSTITUTE(SUBSTITUTE(SUBSTITUTE(TRIM(RTATimings[[#This Row],[Dep Txt]]), ": ",":"), "a.m", "AM",1), "p.m", "PM"),"  AM"," AM"),"  PM", " PM"), 9,100,"")</f>
        <v/>
      </c>
      <c r="I4346" s="195" t="e">
        <f>TIMEVALUE(RTATimings[[#This Row],[Dep Tm Txt]])</f>
        <v>#VALUE!</v>
      </c>
      <c r="N43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47" spans="1:14" x14ac:dyDescent="0.35">
      <c r="A4347" s="113"/>
      <c r="B4347" s="119"/>
      <c r="C4347" s="119"/>
      <c r="D4347" s="185" t="e">
        <f>IF(ISBLANK(RTATimings[[#This Row],[Vehicle No.]]), VLOOKUP(RTATimings[[#This Row],[Rotation Group]], Table9[#All], 4, FALSE), VLOOKUP(RTATimings[[#This Row],[Vehicle No.]], VehLicense,2,FALSE))</f>
        <v>#N/A</v>
      </c>
      <c r="E4347" s="126"/>
      <c r="F4347" s="185" t="e">
        <f>VLOOKUP(RTATimings[[#This Row],[Route Code]], TrueRouteCodes[], 2, FALSE)</f>
        <v>#N/A</v>
      </c>
      <c r="H4347" s="194" t="str">
        <f>REPLACE(SUBSTITUTE(SUBSTITUTE(SUBSTITUTE(SUBSTITUTE(SUBSTITUTE(TRIM(RTATimings[[#This Row],[Dep Txt]]), ": ",":"), "a.m", "AM",1), "p.m", "PM"),"  AM"," AM"),"  PM", " PM"), 9,100,"")</f>
        <v/>
      </c>
      <c r="I4347" s="195" t="e">
        <f>TIMEVALUE(RTATimings[[#This Row],[Dep Tm Txt]])</f>
        <v>#VALUE!</v>
      </c>
      <c r="N43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48" spans="1:14" x14ac:dyDescent="0.35">
      <c r="A4348" s="113"/>
      <c r="B4348" s="119"/>
      <c r="C4348" s="119"/>
      <c r="D4348" s="185" t="e">
        <f>IF(ISBLANK(RTATimings[[#This Row],[Vehicle No.]]), VLOOKUP(RTATimings[[#This Row],[Rotation Group]], Table9[#All], 4, FALSE), VLOOKUP(RTATimings[[#This Row],[Vehicle No.]], VehLicense,2,FALSE))</f>
        <v>#N/A</v>
      </c>
      <c r="E4348" s="126"/>
      <c r="F4348" s="185" t="e">
        <f>VLOOKUP(RTATimings[[#This Row],[Route Code]], TrueRouteCodes[], 2, FALSE)</f>
        <v>#N/A</v>
      </c>
      <c r="H4348" s="194" t="str">
        <f>REPLACE(SUBSTITUTE(SUBSTITUTE(SUBSTITUTE(SUBSTITUTE(SUBSTITUTE(TRIM(RTATimings[[#This Row],[Dep Txt]]), ": ",":"), "a.m", "AM",1), "p.m", "PM"),"  AM"," AM"),"  PM", " PM"), 9,100,"")</f>
        <v/>
      </c>
      <c r="I4348" s="195" t="e">
        <f>TIMEVALUE(RTATimings[[#This Row],[Dep Tm Txt]])</f>
        <v>#VALUE!</v>
      </c>
      <c r="N43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49" spans="1:14" x14ac:dyDescent="0.35">
      <c r="A4349" s="113"/>
      <c r="B4349" s="119"/>
      <c r="C4349" s="119"/>
      <c r="D4349" s="185" t="e">
        <f>IF(ISBLANK(RTATimings[[#This Row],[Vehicle No.]]), VLOOKUP(RTATimings[[#This Row],[Rotation Group]], Table9[#All], 4, FALSE), VLOOKUP(RTATimings[[#This Row],[Vehicle No.]], VehLicense,2,FALSE))</f>
        <v>#N/A</v>
      </c>
      <c r="E4349" s="126"/>
      <c r="F4349" s="185" t="e">
        <f>VLOOKUP(RTATimings[[#This Row],[Route Code]], TrueRouteCodes[], 2, FALSE)</f>
        <v>#N/A</v>
      </c>
      <c r="H4349" s="194" t="str">
        <f>REPLACE(SUBSTITUTE(SUBSTITUTE(SUBSTITUTE(SUBSTITUTE(SUBSTITUTE(TRIM(RTATimings[[#This Row],[Dep Txt]]), ": ",":"), "a.m", "AM",1), "p.m", "PM"),"  AM"," AM"),"  PM", " PM"), 9,100,"")</f>
        <v/>
      </c>
      <c r="I4349" s="195" t="e">
        <f>TIMEVALUE(RTATimings[[#This Row],[Dep Tm Txt]])</f>
        <v>#VALUE!</v>
      </c>
      <c r="N43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50" spans="1:14" x14ac:dyDescent="0.35">
      <c r="A4350" s="113"/>
      <c r="B4350" s="119"/>
      <c r="C4350" s="119"/>
      <c r="D4350" s="185" t="e">
        <f>IF(ISBLANK(RTATimings[[#This Row],[Vehicle No.]]), VLOOKUP(RTATimings[[#This Row],[Rotation Group]], Table9[#All], 4, FALSE), VLOOKUP(RTATimings[[#This Row],[Vehicle No.]], VehLicense,2,FALSE))</f>
        <v>#N/A</v>
      </c>
      <c r="E4350" s="126"/>
      <c r="F4350" s="185" t="e">
        <f>VLOOKUP(RTATimings[[#This Row],[Route Code]], TrueRouteCodes[], 2, FALSE)</f>
        <v>#N/A</v>
      </c>
      <c r="H4350" s="194" t="str">
        <f>REPLACE(SUBSTITUTE(SUBSTITUTE(SUBSTITUTE(SUBSTITUTE(SUBSTITUTE(TRIM(RTATimings[[#This Row],[Dep Txt]]), ": ",":"), "a.m", "AM",1), "p.m", "PM"),"  AM"," AM"),"  PM", " PM"), 9,100,"")</f>
        <v/>
      </c>
      <c r="I4350" s="195" t="e">
        <f>TIMEVALUE(RTATimings[[#This Row],[Dep Tm Txt]])</f>
        <v>#VALUE!</v>
      </c>
      <c r="N43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51" spans="1:14" x14ac:dyDescent="0.35">
      <c r="A4351" s="113"/>
      <c r="B4351" s="119"/>
      <c r="C4351" s="119"/>
      <c r="D4351" s="185" t="e">
        <f>IF(ISBLANK(RTATimings[[#This Row],[Vehicle No.]]), VLOOKUP(RTATimings[[#This Row],[Rotation Group]], Table9[#All], 4, FALSE), VLOOKUP(RTATimings[[#This Row],[Vehicle No.]], VehLicense,2,FALSE))</f>
        <v>#N/A</v>
      </c>
      <c r="E4351" s="126"/>
      <c r="F4351" s="185" t="e">
        <f>VLOOKUP(RTATimings[[#This Row],[Route Code]], TrueRouteCodes[], 2, FALSE)</f>
        <v>#N/A</v>
      </c>
      <c r="H4351" s="194" t="str">
        <f>REPLACE(SUBSTITUTE(SUBSTITUTE(SUBSTITUTE(SUBSTITUTE(SUBSTITUTE(TRIM(RTATimings[[#This Row],[Dep Txt]]), ": ",":"), "a.m", "AM",1), "p.m", "PM"),"  AM"," AM"),"  PM", " PM"), 9,100,"")</f>
        <v/>
      </c>
      <c r="I4351" s="195" t="e">
        <f>TIMEVALUE(RTATimings[[#This Row],[Dep Tm Txt]])</f>
        <v>#VALUE!</v>
      </c>
      <c r="N43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52" spans="1:14" x14ac:dyDescent="0.35">
      <c r="A4352" s="113"/>
      <c r="B4352" s="119"/>
      <c r="C4352" s="119"/>
      <c r="D4352" s="185" t="e">
        <f>IF(ISBLANK(RTATimings[[#This Row],[Vehicle No.]]), VLOOKUP(RTATimings[[#This Row],[Rotation Group]], Table9[#All], 4, FALSE), VLOOKUP(RTATimings[[#This Row],[Vehicle No.]], VehLicense,2,FALSE))</f>
        <v>#N/A</v>
      </c>
      <c r="E4352" s="126"/>
      <c r="F4352" s="185" t="e">
        <f>VLOOKUP(RTATimings[[#This Row],[Route Code]], TrueRouteCodes[], 2, FALSE)</f>
        <v>#N/A</v>
      </c>
      <c r="H4352" s="194" t="str">
        <f>REPLACE(SUBSTITUTE(SUBSTITUTE(SUBSTITUTE(SUBSTITUTE(SUBSTITUTE(TRIM(RTATimings[[#This Row],[Dep Txt]]), ": ",":"), "a.m", "AM",1), "p.m", "PM"),"  AM"," AM"),"  PM", " PM"), 9,100,"")</f>
        <v/>
      </c>
      <c r="I4352" s="195" t="e">
        <f>TIMEVALUE(RTATimings[[#This Row],[Dep Tm Txt]])</f>
        <v>#VALUE!</v>
      </c>
      <c r="N43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53" spans="1:14" x14ac:dyDescent="0.35">
      <c r="A4353" s="113"/>
      <c r="B4353" s="119"/>
      <c r="C4353" s="119"/>
      <c r="D4353" s="185" t="e">
        <f>IF(ISBLANK(RTATimings[[#This Row],[Vehicle No.]]), VLOOKUP(RTATimings[[#This Row],[Rotation Group]], Table9[#All], 4, FALSE), VLOOKUP(RTATimings[[#This Row],[Vehicle No.]], VehLicense,2,FALSE))</f>
        <v>#N/A</v>
      </c>
      <c r="E4353" s="126"/>
      <c r="F4353" s="185" t="e">
        <f>VLOOKUP(RTATimings[[#This Row],[Route Code]], TrueRouteCodes[], 2, FALSE)</f>
        <v>#N/A</v>
      </c>
      <c r="H4353" s="194" t="str">
        <f>REPLACE(SUBSTITUTE(SUBSTITUTE(SUBSTITUTE(SUBSTITUTE(SUBSTITUTE(TRIM(RTATimings[[#This Row],[Dep Txt]]), ": ",":"), "a.m", "AM",1), "p.m", "PM"),"  AM"," AM"),"  PM", " PM"), 9,100,"")</f>
        <v/>
      </c>
      <c r="I4353" s="195" t="e">
        <f>TIMEVALUE(RTATimings[[#This Row],[Dep Tm Txt]])</f>
        <v>#VALUE!</v>
      </c>
      <c r="N43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54" spans="1:14" x14ac:dyDescent="0.35">
      <c r="A4354" s="113"/>
      <c r="B4354" s="119"/>
      <c r="C4354" s="119"/>
      <c r="D4354" s="185" t="e">
        <f>IF(ISBLANK(RTATimings[[#This Row],[Vehicle No.]]), VLOOKUP(RTATimings[[#This Row],[Rotation Group]], Table9[#All], 4, FALSE), VLOOKUP(RTATimings[[#This Row],[Vehicle No.]], VehLicense,2,FALSE))</f>
        <v>#N/A</v>
      </c>
      <c r="E4354" s="126"/>
      <c r="F4354" s="185" t="e">
        <f>VLOOKUP(RTATimings[[#This Row],[Route Code]], TrueRouteCodes[], 2, FALSE)</f>
        <v>#N/A</v>
      </c>
      <c r="H4354" s="194" t="str">
        <f>REPLACE(SUBSTITUTE(SUBSTITUTE(SUBSTITUTE(SUBSTITUTE(SUBSTITUTE(TRIM(RTATimings[[#This Row],[Dep Txt]]), ": ",":"), "a.m", "AM",1), "p.m", "PM"),"  AM"," AM"),"  PM", " PM"), 9,100,"")</f>
        <v/>
      </c>
      <c r="I4354" s="195" t="e">
        <f>TIMEVALUE(RTATimings[[#This Row],[Dep Tm Txt]])</f>
        <v>#VALUE!</v>
      </c>
      <c r="N43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55" spans="1:14" x14ac:dyDescent="0.35">
      <c r="A4355" s="113"/>
      <c r="B4355" s="119"/>
      <c r="C4355" s="119"/>
      <c r="D4355" s="185" t="e">
        <f>IF(ISBLANK(RTATimings[[#This Row],[Vehicle No.]]), VLOOKUP(RTATimings[[#This Row],[Rotation Group]], Table9[#All], 4, FALSE), VLOOKUP(RTATimings[[#This Row],[Vehicle No.]], VehLicense,2,FALSE))</f>
        <v>#N/A</v>
      </c>
      <c r="E4355" s="126"/>
      <c r="F4355" s="185" t="e">
        <f>VLOOKUP(RTATimings[[#This Row],[Route Code]], TrueRouteCodes[], 2, FALSE)</f>
        <v>#N/A</v>
      </c>
      <c r="H4355" s="194" t="str">
        <f>REPLACE(SUBSTITUTE(SUBSTITUTE(SUBSTITUTE(SUBSTITUTE(SUBSTITUTE(TRIM(RTATimings[[#This Row],[Dep Txt]]), ": ",":"), "a.m", "AM",1), "p.m", "PM"),"  AM"," AM"),"  PM", " PM"), 9,100,"")</f>
        <v/>
      </c>
      <c r="I4355" s="195" t="e">
        <f>TIMEVALUE(RTATimings[[#This Row],[Dep Tm Txt]])</f>
        <v>#VALUE!</v>
      </c>
      <c r="N43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56" spans="1:14" x14ac:dyDescent="0.35">
      <c r="A4356" s="113"/>
      <c r="B4356" s="119"/>
      <c r="C4356" s="119"/>
      <c r="D4356" s="185" t="e">
        <f>IF(ISBLANK(RTATimings[[#This Row],[Vehicle No.]]), VLOOKUP(RTATimings[[#This Row],[Rotation Group]], Table9[#All], 4, FALSE), VLOOKUP(RTATimings[[#This Row],[Vehicle No.]], VehLicense,2,FALSE))</f>
        <v>#N/A</v>
      </c>
      <c r="E4356" s="126"/>
      <c r="F4356" s="185" t="e">
        <f>VLOOKUP(RTATimings[[#This Row],[Route Code]], TrueRouteCodes[], 2, FALSE)</f>
        <v>#N/A</v>
      </c>
      <c r="H4356" s="194" t="str">
        <f>REPLACE(SUBSTITUTE(SUBSTITUTE(SUBSTITUTE(SUBSTITUTE(SUBSTITUTE(TRIM(RTATimings[[#This Row],[Dep Txt]]), ": ",":"), "a.m", "AM",1), "p.m", "PM"),"  AM"," AM"),"  PM", " PM"), 9,100,"")</f>
        <v/>
      </c>
      <c r="I4356" s="195" t="e">
        <f>TIMEVALUE(RTATimings[[#This Row],[Dep Tm Txt]])</f>
        <v>#VALUE!</v>
      </c>
      <c r="N43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57" spans="1:14" x14ac:dyDescent="0.35">
      <c r="A4357" s="113"/>
      <c r="B4357" s="119"/>
      <c r="C4357" s="119"/>
      <c r="D4357" s="185" t="e">
        <f>IF(ISBLANK(RTATimings[[#This Row],[Vehicle No.]]), VLOOKUP(RTATimings[[#This Row],[Rotation Group]], Table9[#All], 4, FALSE), VLOOKUP(RTATimings[[#This Row],[Vehicle No.]], VehLicense,2,FALSE))</f>
        <v>#N/A</v>
      </c>
      <c r="E4357" s="126"/>
      <c r="F4357" s="185" t="e">
        <f>VLOOKUP(RTATimings[[#This Row],[Route Code]], TrueRouteCodes[], 2, FALSE)</f>
        <v>#N/A</v>
      </c>
      <c r="H4357" s="194" t="str">
        <f>REPLACE(SUBSTITUTE(SUBSTITUTE(SUBSTITUTE(SUBSTITUTE(SUBSTITUTE(TRIM(RTATimings[[#This Row],[Dep Txt]]), ": ",":"), "a.m", "AM",1), "p.m", "PM"),"  AM"," AM"),"  PM", " PM"), 9,100,"")</f>
        <v/>
      </c>
      <c r="I4357" s="195" t="e">
        <f>TIMEVALUE(RTATimings[[#This Row],[Dep Tm Txt]])</f>
        <v>#VALUE!</v>
      </c>
      <c r="N43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58" spans="1:14" x14ac:dyDescent="0.35">
      <c r="A4358" s="113"/>
      <c r="B4358" s="119"/>
      <c r="C4358" s="119"/>
      <c r="D4358" s="185" t="e">
        <f>IF(ISBLANK(RTATimings[[#This Row],[Vehicle No.]]), VLOOKUP(RTATimings[[#This Row],[Rotation Group]], Table9[#All], 4, FALSE), VLOOKUP(RTATimings[[#This Row],[Vehicle No.]], VehLicense,2,FALSE))</f>
        <v>#N/A</v>
      </c>
      <c r="E4358" s="126"/>
      <c r="F4358" s="185" t="e">
        <f>VLOOKUP(RTATimings[[#This Row],[Route Code]], TrueRouteCodes[], 2, FALSE)</f>
        <v>#N/A</v>
      </c>
      <c r="H4358" s="194" t="str">
        <f>REPLACE(SUBSTITUTE(SUBSTITUTE(SUBSTITUTE(SUBSTITUTE(SUBSTITUTE(TRIM(RTATimings[[#This Row],[Dep Txt]]), ": ",":"), "a.m", "AM",1), "p.m", "PM"),"  AM"," AM"),"  PM", " PM"), 9,100,"")</f>
        <v/>
      </c>
      <c r="I4358" s="195" t="e">
        <f>TIMEVALUE(RTATimings[[#This Row],[Dep Tm Txt]])</f>
        <v>#VALUE!</v>
      </c>
      <c r="N43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59" spans="1:14" x14ac:dyDescent="0.35">
      <c r="A4359" s="113"/>
      <c r="B4359" s="119"/>
      <c r="C4359" s="119"/>
      <c r="D4359" s="185" t="e">
        <f>IF(ISBLANK(RTATimings[[#This Row],[Vehicle No.]]), VLOOKUP(RTATimings[[#This Row],[Rotation Group]], Table9[#All], 4, FALSE), VLOOKUP(RTATimings[[#This Row],[Vehicle No.]], VehLicense,2,FALSE))</f>
        <v>#N/A</v>
      </c>
      <c r="E4359" s="126"/>
      <c r="F4359" s="185" t="e">
        <f>VLOOKUP(RTATimings[[#This Row],[Route Code]], TrueRouteCodes[], 2, FALSE)</f>
        <v>#N/A</v>
      </c>
      <c r="H4359" s="194" t="str">
        <f>REPLACE(SUBSTITUTE(SUBSTITUTE(SUBSTITUTE(SUBSTITUTE(SUBSTITUTE(TRIM(RTATimings[[#This Row],[Dep Txt]]), ": ",":"), "a.m", "AM",1), "p.m", "PM"),"  AM"," AM"),"  PM", " PM"), 9,100,"")</f>
        <v/>
      </c>
      <c r="I4359" s="195" t="e">
        <f>TIMEVALUE(RTATimings[[#This Row],[Dep Tm Txt]])</f>
        <v>#VALUE!</v>
      </c>
      <c r="N43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60" spans="1:14" x14ac:dyDescent="0.35">
      <c r="A4360" s="113"/>
      <c r="B4360" s="119"/>
      <c r="C4360" s="119"/>
      <c r="D4360" s="185" t="e">
        <f>IF(ISBLANK(RTATimings[[#This Row],[Vehicle No.]]), VLOOKUP(RTATimings[[#This Row],[Rotation Group]], Table9[#All], 4, FALSE), VLOOKUP(RTATimings[[#This Row],[Vehicle No.]], VehLicense,2,FALSE))</f>
        <v>#N/A</v>
      </c>
      <c r="E4360" s="126"/>
      <c r="F4360" s="185" t="e">
        <f>VLOOKUP(RTATimings[[#This Row],[Route Code]], TrueRouteCodes[], 2, FALSE)</f>
        <v>#N/A</v>
      </c>
      <c r="H4360" s="194" t="str">
        <f>REPLACE(SUBSTITUTE(SUBSTITUTE(SUBSTITUTE(SUBSTITUTE(SUBSTITUTE(TRIM(RTATimings[[#This Row],[Dep Txt]]), ": ",":"), "a.m", "AM",1), "p.m", "PM"),"  AM"," AM"),"  PM", " PM"), 9,100,"")</f>
        <v/>
      </c>
      <c r="I4360" s="195" t="e">
        <f>TIMEVALUE(RTATimings[[#This Row],[Dep Tm Txt]])</f>
        <v>#VALUE!</v>
      </c>
      <c r="N43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61" spans="1:14" x14ac:dyDescent="0.35">
      <c r="A4361" s="113"/>
      <c r="B4361" s="119"/>
      <c r="C4361" s="119"/>
      <c r="D4361" s="185" t="e">
        <f>IF(ISBLANK(RTATimings[[#This Row],[Vehicle No.]]), VLOOKUP(RTATimings[[#This Row],[Rotation Group]], Table9[#All], 4, FALSE), VLOOKUP(RTATimings[[#This Row],[Vehicle No.]], VehLicense,2,FALSE))</f>
        <v>#N/A</v>
      </c>
      <c r="E4361" s="126"/>
      <c r="F4361" s="185" t="e">
        <f>VLOOKUP(RTATimings[[#This Row],[Route Code]], TrueRouteCodes[], 2, FALSE)</f>
        <v>#N/A</v>
      </c>
      <c r="H4361" s="194" t="str">
        <f>REPLACE(SUBSTITUTE(SUBSTITUTE(SUBSTITUTE(SUBSTITUTE(SUBSTITUTE(TRIM(RTATimings[[#This Row],[Dep Txt]]), ": ",":"), "a.m", "AM",1), "p.m", "PM"),"  AM"," AM"),"  PM", " PM"), 9,100,"")</f>
        <v/>
      </c>
      <c r="I4361" s="195" t="e">
        <f>TIMEVALUE(RTATimings[[#This Row],[Dep Tm Txt]])</f>
        <v>#VALUE!</v>
      </c>
      <c r="N43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62" spans="1:14" x14ac:dyDescent="0.35">
      <c r="A4362" s="113"/>
      <c r="B4362" s="119"/>
      <c r="C4362" s="119"/>
      <c r="D4362" s="185" t="e">
        <f>IF(ISBLANK(RTATimings[[#This Row],[Vehicle No.]]), VLOOKUP(RTATimings[[#This Row],[Rotation Group]], Table9[#All], 4, FALSE), VLOOKUP(RTATimings[[#This Row],[Vehicle No.]], VehLicense,2,FALSE))</f>
        <v>#N/A</v>
      </c>
      <c r="E4362" s="126"/>
      <c r="F4362" s="185" t="e">
        <f>VLOOKUP(RTATimings[[#This Row],[Route Code]], TrueRouteCodes[], 2, FALSE)</f>
        <v>#N/A</v>
      </c>
      <c r="H4362" s="194" t="str">
        <f>REPLACE(SUBSTITUTE(SUBSTITUTE(SUBSTITUTE(SUBSTITUTE(SUBSTITUTE(TRIM(RTATimings[[#This Row],[Dep Txt]]), ": ",":"), "a.m", "AM",1), "p.m", "PM"),"  AM"," AM"),"  PM", " PM"), 9,100,"")</f>
        <v/>
      </c>
      <c r="I4362" s="195" t="e">
        <f>TIMEVALUE(RTATimings[[#This Row],[Dep Tm Txt]])</f>
        <v>#VALUE!</v>
      </c>
      <c r="N43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63" spans="1:14" x14ac:dyDescent="0.35">
      <c r="A4363" s="113"/>
      <c r="B4363" s="119"/>
      <c r="C4363" s="119"/>
      <c r="D4363" s="185" t="e">
        <f>IF(ISBLANK(RTATimings[[#This Row],[Vehicle No.]]), VLOOKUP(RTATimings[[#This Row],[Rotation Group]], Table9[#All], 4, FALSE), VLOOKUP(RTATimings[[#This Row],[Vehicle No.]], VehLicense,2,FALSE))</f>
        <v>#N/A</v>
      </c>
      <c r="E4363" s="126"/>
      <c r="F4363" s="185" t="e">
        <f>VLOOKUP(RTATimings[[#This Row],[Route Code]], TrueRouteCodes[], 2, FALSE)</f>
        <v>#N/A</v>
      </c>
      <c r="H4363" s="194" t="str">
        <f>REPLACE(SUBSTITUTE(SUBSTITUTE(SUBSTITUTE(SUBSTITUTE(SUBSTITUTE(TRIM(RTATimings[[#This Row],[Dep Txt]]), ": ",":"), "a.m", "AM",1), "p.m", "PM"),"  AM"," AM"),"  PM", " PM"), 9,100,"")</f>
        <v/>
      </c>
      <c r="I4363" s="195" t="e">
        <f>TIMEVALUE(RTATimings[[#This Row],[Dep Tm Txt]])</f>
        <v>#VALUE!</v>
      </c>
      <c r="N43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64" spans="1:14" x14ac:dyDescent="0.35">
      <c r="A4364" s="113"/>
      <c r="B4364" s="119"/>
      <c r="C4364" s="119"/>
      <c r="D4364" s="185" t="e">
        <f>IF(ISBLANK(RTATimings[[#This Row],[Vehicle No.]]), VLOOKUP(RTATimings[[#This Row],[Rotation Group]], Table9[#All], 4, FALSE), VLOOKUP(RTATimings[[#This Row],[Vehicle No.]], VehLicense,2,FALSE))</f>
        <v>#N/A</v>
      </c>
      <c r="E4364" s="126"/>
      <c r="F4364" s="185" t="e">
        <f>VLOOKUP(RTATimings[[#This Row],[Route Code]], TrueRouteCodes[], 2, FALSE)</f>
        <v>#N/A</v>
      </c>
      <c r="H4364" s="194" t="str">
        <f>REPLACE(SUBSTITUTE(SUBSTITUTE(SUBSTITUTE(SUBSTITUTE(SUBSTITUTE(TRIM(RTATimings[[#This Row],[Dep Txt]]), ": ",":"), "a.m", "AM",1), "p.m", "PM"),"  AM"," AM"),"  PM", " PM"), 9,100,"")</f>
        <v/>
      </c>
      <c r="I4364" s="195" t="e">
        <f>TIMEVALUE(RTATimings[[#This Row],[Dep Tm Txt]])</f>
        <v>#VALUE!</v>
      </c>
      <c r="N43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65" spans="1:14" x14ac:dyDescent="0.35">
      <c r="A4365" s="113"/>
      <c r="B4365" s="119"/>
      <c r="C4365" s="119"/>
      <c r="D4365" s="185" t="e">
        <f>IF(ISBLANK(RTATimings[[#This Row],[Vehicle No.]]), VLOOKUP(RTATimings[[#This Row],[Rotation Group]], Table9[#All], 4, FALSE), VLOOKUP(RTATimings[[#This Row],[Vehicle No.]], VehLicense,2,FALSE))</f>
        <v>#N/A</v>
      </c>
      <c r="E4365" s="126"/>
      <c r="F4365" s="185" t="e">
        <f>VLOOKUP(RTATimings[[#This Row],[Route Code]], TrueRouteCodes[], 2, FALSE)</f>
        <v>#N/A</v>
      </c>
      <c r="H4365" s="194" t="str">
        <f>REPLACE(SUBSTITUTE(SUBSTITUTE(SUBSTITUTE(SUBSTITUTE(SUBSTITUTE(TRIM(RTATimings[[#This Row],[Dep Txt]]), ": ",":"), "a.m", "AM",1), "p.m", "PM"),"  AM"," AM"),"  PM", " PM"), 9,100,"")</f>
        <v/>
      </c>
      <c r="I4365" s="195" t="e">
        <f>TIMEVALUE(RTATimings[[#This Row],[Dep Tm Txt]])</f>
        <v>#VALUE!</v>
      </c>
      <c r="N43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66" spans="1:14" x14ac:dyDescent="0.35">
      <c r="A4366" s="113"/>
      <c r="B4366" s="119"/>
      <c r="C4366" s="119"/>
      <c r="D4366" s="185" t="e">
        <f>IF(ISBLANK(RTATimings[[#This Row],[Vehicle No.]]), VLOOKUP(RTATimings[[#This Row],[Rotation Group]], Table9[#All], 4, FALSE), VLOOKUP(RTATimings[[#This Row],[Vehicle No.]], VehLicense,2,FALSE))</f>
        <v>#N/A</v>
      </c>
      <c r="E4366" s="126"/>
      <c r="F4366" s="185" t="e">
        <f>VLOOKUP(RTATimings[[#This Row],[Route Code]], TrueRouteCodes[], 2, FALSE)</f>
        <v>#N/A</v>
      </c>
      <c r="H4366" s="194" t="str">
        <f>REPLACE(SUBSTITUTE(SUBSTITUTE(SUBSTITUTE(SUBSTITUTE(SUBSTITUTE(TRIM(RTATimings[[#This Row],[Dep Txt]]), ": ",":"), "a.m", "AM",1), "p.m", "PM"),"  AM"," AM"),"  PM", " PM"), 9,100,"")</f>
        <v/>
      </c>
      <c r="I4366" s="195" t="e">
        <f>TIMEVALUE(RTATimings[[#This Row],[Dep Tm Txt]])</f>
        <v>#VALUE!</v>
      </c>
      <c r="N43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67" spans="1:14" x14ac:dyDescent="0.35">
      <c r="A4367" s="113"/>
      <c r="B4367" s="119"/>
      <c r="C4367" s="119"/>
      <c r="D4367" s="185" t="e">
        <f>IF(ISBLANK(RTATimings[[#This Row],[Vehicle No.]]), VLOOKUP(RTATimings[[#This Row],[Rotation Group]], Table9[#All], 4, FALSE), VLOOKUP(RTATimings[[#This Row],[Vehicle No.]], VehLicense,2,FALSE))</f>
        <v>#N/A</v>
      </c>
      <c r="E4367" s="126"/>
      <c r="F4367" s="185" t="e">
        <f>VLOOKUP(RTATimings[[#This Row],[Route Code]], TrueRouteCodes[], 2, FALSE)</f>
        <v>#N/A</v>
      </c>
      <c r="H4367" s="194" t="str">
        <f>REPLACE(SUBSTITUTE(SUBSTITUTE(SUBSTITUTE(SUBSTITUTE(SUBSTITUTE(TRIM(RTATimings[[#This Row],[Dep Txt]]), ": ",":"), "a.m", "AM",1), "p.m", "PM"),"  AM"," AM"),"  PM", " PM"), 9,100,"")</f>
        <v/>
      </c>
      <c r="I4367" s="195" t="e">
        <f>TIMEVALUE(RTATimings[[#This Row],[Dep Tm Txt]])</f>
        <v>#VALUE!</v>
      </c>
      <c r="N43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68" spans="1:14" x14ac:dyDescent="0.35">
      <c r="A4368" s="113"/>
      <c r="B4368" s="119"/>
      <c r="C4368" s="119"/>
      <c r="D4368" s="185" t="e">
        <f>IF(ISBLANK(RTATimings[[#This Row],[Vehicle No.]]), VLOOKUP(RTATimings[[#This Row],[Rotation Group]], Table9[#All], 4, FALSE), VLOOKUP(RTATimings[[#This Row],[Vehicle No.]], VehLicense,2,FALSE))</f>
        <v>#N/A</v>
      </c>
      <c r="E4368" s="126"/>
      <c r="F4368" s="185" t="e">
        <f>VLOOKUP(RTATimings[[#This Row],[Route Code]], TrueRouteCodes[], 2, FALSE)</f>
        <v>#N/A</v>
      </c>
      <c r="H4368" s="194" t="str">
        <f>REPLACE(SUBSTITUTE(SUBSTITUTE(SUBSTITUTE(SUBSTITUTE(SUBSTITUTE(TRIM(RTATimings[[#This Row],[Dep Txt]]), ": ",":"), "a.m", "AM",1), "p.m", "PM"),"  AM"," AM"),"  PM", " PM"), 9,100,"")</f>
        <v/>
      </c>
      <c r="I4368" s="195" t="e">
        <f>TIMEVALUE(RTATimings[[#This Row],[Dep Tm Txt]])</f>
        <v>#VALUE!</v>
      </c>
      <c r="N43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69" spans="1:14" x14ac:dyDescent="0.35">
      <c r="A4369" s="113"/>
      <c r="B4369" s="119"/>
      <c r="C4369" s="119"/>
      <c r="D4369" s="185" t="e">
        <f>IF(ISBLANK(RTATimings[[#This Row],[Vehicle No.]]), VLOOKUP(RTATimings[[#This Row],[Rotation Group]], Table9[#All], 4, FALSE), VLOOKUP(RTATimings[[#This Row],[Vehicle No.]], VehLicense,2,FALSE))</f>
        <v>#N/A</v>
      </c>
      <c r="E4369" s="126"/>
      <c r="F4369" s="185" t="e">
        <f>VLOOKUP(RTATimings[[#This Row],[Route Code]], TrueRouteCodes[], 2, FALSE)</f>
        <v>#N/A</v>
      </c>
      <c r="H4369" s="194" t="str">
        <f>REPLACE(SUBSTITUTE(SUBSTITUTE(SUBSTITUTE(SUBSTITUTE(SUBSTITUTE(TRIM(RTATimings[[#This Row],[Dep Txt]]), ": ",":"), "a.m", "AM",1), "p.m", "PM"),"  AM"," AM"),"  PM", " PM"), 9,100,"")</f>
        <v/>
      </c>
      <c r="I4369" s="195" t="e">
        <f>TIMEVALUE(RTATimings[[#This Row],[Dep Tm Txt]])</f>
        <v>#VALUE!</v>
      </c>
      <c r="N43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70" spans="1:14" x14ac:dyDescent="0.35">
      <c r="A4370" s="113"/>
      <c r="B4370" s="119"/>
      <c r="C4370" s="119"/>
      <c r="D4370" s="185" t="e">
        <f>IF(ISBLANK(RTATimings[[#This Row],[Vehicle No.]]), VLOOKUP(RTATimings[[#This Row],[Rotation Group]], Table9[#All], 4, FALSE), VLOOKUP(RTATimings[[#This Row],[Vehicle No.]], VehLicense,2,FALSE))</f>
        <v>#N/A</v>
      </c>
      <c r="E4370" s="126"/>
      <c r="F4370" s="185" t="e">
        <f>VLOOKUP(RTATimings[[#This Row],[Route Code]], TrueRouteCodes[], 2, FALSE)</f>
        <v>#N/A</v>
      </c>
      <c r="H4370" s="194" t="str">
        <f>REPLACE(SUBSTITUTE(SUBSTITUTE(SUBSTITUTE(SUBSTITUTE(SUBSTITUTE(TRIM(RTATimings[[#This Row],[Dep Txt]]), ": ",":"), "a.m", "AM",1), "p.m", "PM"),"  AM"," AM"),"  PM", " PM"), 9,100,"")</f>
        <v/>
      </c>
      <c r="I4370" s="195" t="e">
        <f>TIMEVALUE(RTATimings[[#This Row],[Dep Tm Txt]])</f>
        <v>#VALUE!</v>
      </c>
      <c r="N43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71" spans="1:14" x14ac:dyDescent="0.35">
      <c r="A4371" s="113"/>
      <c r="B4371" s="119"/>
      <c r="C4371" s="119"/>
      <c r="D4371" s="185" t="e">
        <f>IF(ISBLANK(RTATimings[[#This Row],[Vehicle No.]]), VLOOKUP(RTATimings[[#This Row],[Rotation Group]], Table9[#All], 4, FALSE), VLOOKUP(RTATimings[[#This Row],[Vehicle No.]], VehLicense,2,FALSE))</f>
        <v>#N/A</v>
      </c>
      <c r="E4371" s="126"/>
      <c r="F4371" s="185" t="e">
        <f>VLOOKUP(RTATimings[[#This Row],[Route Code]], TrueRouteCodes[], 2, FALSE)</f>
        <v>#N/A</v>
      </c>
      <c r="H4371" s="194" t="str">
        <f>REPLACE(SUBSTITUTE(SUBSTITUTE(SUBSTITUTE(SUBSTITUTE(SUBSTITUTE(TRIM(RTATimings[[#This Row],[Dep Txt]]), ": ",":"), "a.m", "AM",1), "p.m", "PM"),"  AM"," AM"),"  PM", " PM"), 9,100,"")</f>
        <v/>
      </c>
      <c r="I4371" s="195" t="e">
        <f>TIMEVALUE(RTATimings[[#This Row],[Dep Tm Txt]])</f>
        <v>#VALUE!</v>
      </c>
      <c r="N43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72" spans="1:14" x14ac:dyDescent="0.35">
      <c r="A4372" s="113"/>
      <c r="B4372" s="119"/>
      <c r="C4372" s="119"/>
      <c r="D4372" s="185" t="e">
        <f>IF(ISBLANK(RTATimings[[#This Row],[Vehicle No.]]), VLOOKUP(RTATimings[[#This Row],[Rotation Group]], Table9[#All], 4, FALSE), VLOOKUP(RTATimings[[#This Row],[Vehicle No.]], VehLicense,2,FALSE))</f>
        <v>#N/A</v>
      </c>
      <c r="E4372" s="126"/>
      <c r="F4372" s="185" t="e">
        <f>VLOOKUP(RTATimings[[#This Row],[Route Code]], TrueRouteCodes[], 2, FALSE)</f>
        <v>#N/A</v>
      </c>
      <c r="H4372" s="194" t="str">
        <f>REPLACE(SUBSTITUTE(SUBSTITUTE(SUBSTITUTE(SUBSTITUTE(SUBSTITUTE(TRIM(RTATimings[[#This Row],[Dep Txt]]), ": ",":"), "a.m", "AM",1), "p.m", "PM"),"  AM"," AM"),"  PM", " PM"), 9,100,"")</f>
        <v/>
      </c>
      <c r="I4372" s="195" t="e">
        <f>TIMEVALUE(RTATimings[[#This Row],[Dep Tm Txt]])</f>
        <v>#VALUE!</v>
      </c>
      <c r="N43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73" spans="1:14" x14ac:dyDescent="0.35">
      <c r="A4373" s="113"/>
      <c r="B4373" s="119"/>
      <c r="C4373" s="119"/>
      <c r="D4373" s="185" t="e">
        <f>IF(ISBLANK(RTATimings[[#This Row],[Vehicle No.]]), VLOOKUP(RTATimings[[#This Row],[Rotation Group]], Table9[#All], 4, FALSE), VLOOKUP(RTATimings[[#This Row],[Vehicle No.]], VehLicense,2,FALSE))</f>
        <v>#N/A</v>
      </c>
      <c r="E4373" s="126"/>
      <c r="F4373" s="185" t="e">
        <f>VLOOKUP(RTATimings[[#This Row],[Route Code]], TrueRouteCodes[], 2, FALSE)</f>
        <v>#N/A</v>
      </c>
      <c r="H4373" s="194" t="str">
        <f>REPLACE(SUBSTITUTE(SUBSTITUTE(SUBSTITUTE(SUBSTITUTE(SUBSTITUTE(TRIM(RTATimings[[#This Row],[Dep Txt]]), ": ",":"), "a.m", "AM",1), "p.m", "PM"),"  AM"," AM"),"  PM", " PM"), 9,100,"")</f>
        <v/>
      </c>
      <c r="I4373" s="195" t="e">
        <f>TIMEVALUE(RTATimings[[#This Row],[Dep Tm Txt]])</f>
        <v>#VALUE!</v>
      </c>
      <c r="N43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74" spans="1:14" x14ac:dyDescent="0.35">
      <c r="A4374" s="113"/>
      <c r="B4374" s="119"/>
      <c r="C4374" s="119"/>
      <c r="D4374" s="185" t="e">
        <f>IF(ISBLANK(RTATimings[[#This Row],[Vehicle No.]]), VLOOKUP(RTATimings[[#This Row],[Rotation Group]], Table9[#All], 4, FALSE), VLOOKUP(RTATimings[[#This Row],[Vehicle No.]], VehLicense,2,FALSE))</f>
        <v>#N/A</v>
      </c>
      <c r="E4374" s="126"/>
      <c r="F4374" s="185" t="e">
        <f>VLOOKUP(RTATimings[[#This Row],[Route Code]], TrueRouteCodes[], 2, FALSE)</f>
        <v>#N/A</v>
      </c>
      <c r="H4374" s="194" t="str">
        <f>REPLACE(SUBSTITUTE(SUBSTITUTE(SUBSTITUTE(SUBSTITUTE(SUBSTITUTE(TRIM(RTATimings[[#This Row],[Dep Txt]]), ": ",":"), "a.m", "AM",1), "p.m", "PM"),"  AM"," AM"),"  PM", " PM"), 9,100,"")</f>
        <v/>
      </c>
      <c r="I4374" s="195" t="e">
        <f>TIMEVALUE(RTATimings[[#This Row],[Dep Tm Txt]])</f>
        <v>#VALUE!</v>
      </c>
      <c r="N43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75" spans="1:14" x14ac:dyDescent="0.35">
      <c r="A4375" s="113"/>
      <c r="B4375" s="119"/>
      <c r="C4375" s="119"/>
      <c r="D4375" s="185" t="e">
        <f>IF(ISBLANK(RTATimings[[#This Row],[Vehicle No.]]), VLOOKUP(RTATimings[[#This Row],[Rotation Group]], Table9[#All], 4, FALSE), VLOOKUP(RTATimings[[#This Row],[Vehicle No.]], VehLicense,2,FALSE))</f>
        <v>#N/A</v>
      </c>
      <c r="E4375" s="126"/>
      <c r="F4375" s="185" t="e">
        <f>VLOOKUP(RTATimings[[#This Row],[Route Code]], TrueRouteCodes[], 2, FALSE)</f>
        <v>#N/A</v>
      </c>
      <c r="H4375" s="194" t="str">
        <f>REPLACE(SUBSTITUTE(SUBSTITUTE(SUBSTITUTE(SUBSTITUTE(SUBSTITUTE(TRIM(RTATimings[[#This Row],[Dep Txt]]), ": ",":"), "a.m", "AM",1), "p.m", "PM"),"  AM"," AM"),"  PM", " PM"), 9,100,"")</f>
        <v/>
      </c>
      <c r="I4375" s="195" t="e">
        <f>TIMEVALUE(RTATimings[[#This Row],[Dep Tm Txt]])</f>
        <v>#VALUE!</v>
      </c>
      <c r="N43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76" spans="1:14" x14ac:dyDescent="0.35">
      <c r="A4376" s="113"/>
      <c r="B4376" s="119"/>
      <c r="C4376" s="119"/>
      <c r="D4376" s="185" t="e">
        <f>IF(ISBLANK(RTATimings[[#This Row],[Vehicle No.]]), VLOOKUP(RTATimings[[#This Row],[Rotation Group]], Table9[#All], 4, FALSE), VLOOKUP(RTATimings[[#This Row],[Vehicle No.]], VehLicense,2,FALSE))</f>
        <v>#N/A</v>
      </c>
      <c r="E4376" s="126"/>
      <c r="F4376" s="185" t="e">
        <f>VLOOKUP(RTATimings[[#This Row],[Route Code]], TrueRouteCodes[], 2, FALSE)</f>
        <v>#N/A</v>
      </c>
      <c r="H4376" s="194" t="str">
        <f>REPLACE(SUBSTITUTE(SUBSTITUTE(SUBSTITUTE(SUBSTITUTE(SUBSTITUTE(TRIM(RTATimings[[#This Row],[Dep Txt]]), ": ",":"), "a.m", "AM",1), "p.m", "PM"),"  AM"," AM"),"  PM", " PM"), 9,100,"")</f>
        <v/>
      </c>
      <c r="I4376" s="195" t="e">
        <f>TIMEVALUE(RTATimings[[#This Row],[Dep Tm Txt]])</f>
        <v>#VALUE!</v>
      </c>
      <c r="N43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77" spans="1:14" x14ac:dyDescent="0.35">
      <c r="A4377" s="113"/>
      <c r="B4377" s="119"/>
      <c r="C4377" s="119"/>
      <c r="D4377" s="185" t="e">
        <f>IF(ISBLANK(RTATimings[[#This Row],[Vehicle No.]]), VLOOKUP(RTATimings[[#This Row],[Rotation Group]], Table9[#All], 4, FALSE), VLOOKUP(RTATimings[[#This Row],[Vehicle No.]], VehLicense,2,FALSE))</f>
        <v>#N/A</v>
      </c>
      <c r="E4377" s="126"/>
      <c r="F4377" s="185" t="e">
        <f>VLOOKUP(RTATimings[[#This Row],[Route Code]], TrueRouteCodes[], 2, FALSE)</f>
        <v>#N/A</v>
      </c>
      <c r="H4377" s="194" t="str">
        <f>REPLACE(SUBSTITUTE(SUBSTITUTE(SUBSTITUTE(SUBSTITUTE(SUBSTITUTE(TRIM(RTATimings[[#This Row],[Dep Txt]]), ": ",":"), "a.m", "AM",1), "p.m", "PM"),"  AM"," AM"),"  PM", " PM"), 9,100,"")</f>
        <v/>
      </c>
      <c r="I4377" s="195" t="e">
        <f>TIMEVALUE(RTATimings[[#This Row],[Dep Tm Txt]])</f>
        <v>#VALUE!</v>
      </c>
      <c r="N43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78" spans="1:14" x14ac:dyDescent="0.35">
      <c r="A4378" s="113"/>
      <c r="B4378" s="119"/>
      <c r="C4378" s="119"/>
      <c r="D4378" s="185" t="e">
        <f>IF(ISBLANK(RTATimings[[#This Row],[Vehicle No.]]), VLOOKUP(RTATimings[[#This Row],[Rotation Group]], Table9[#All], 4, FALSE), VLOOKUP(RTATimings[[#This Row],[Vehicle No.]], VehLicense,2,FALSE))</f>
        <v>#N/A</v>
      </c>
      <c r="E4378" s="126"/>
      <c r="F4378" s="185" t="e">
        <f>VLOOKUP(RTATimings[[#This Row],[Route Code]], TrueRouteCodes[], 2, FALSE)</f>
        <v>#N/A</v>
      </c>
      <c r="H4378" s="194" t="str">
        <f>REPLACE(SUBSTITUTE(SUBSTITUTE(SUBSTITUTE(SUBSTITUTE(SUBSTITUTE(TRIM(RTATimings[[#This Row],[Dep Txt]]), ": ",":"), "a.m", "AM",1), "p.m", "PM"),"  AM"," AM"),"  PM", " PM"), 9,100,"")</f>
        <v/>
      </c>
      <c r="I4378" s="195" t="e">
        <f>TIMEVALUE(RTATimings[[#This Row],[Dep Tm Txt]])</f>
        <v>#VALUE!</v>
      </c>
      <c r="N43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79" spans="1:14" x14ac:dyDescent="0.35">
      <c r="A4379" s="113"/>
      <c r="B4379" s="119"/>
      <c r="C4379" s="119"/>
      <c r="D4379" s="185" t="e">
        <f>IF(ISBLANK(RTATimings[[#This Row],[Vehicle No.]]), VLOOKUP(RTATimings[[#This Row],[Rotation Group]], Table9[#All], 4, FALSE), VLOOKUP(RTATimings[[#This Row],[Vehicle No.]], VehLicense,2,FALSE))</f>
        <v>#N/A</v>
      </c>
      <c r="E4379" s="126"/>
      <c r="F4379" s="185" t="e">
        <f>VLOOKUP(RTATimings[[#This Row],[Route Code]], TrueRouteCodes[], 2, FALSE)</f>
        <v>#N/A</v>
      </c>
      <c r="H4379" s="194" t="str">
        <f>REPLACE(SUBSTITUTE(SUBSTITUTE(SUBSTITUTE(SUBSTITUTE(SUBSTITUTE(TRIM(RTATimings[[#This Row],[Dep Txt]]), ": ",":"), "a.m", "AM",1), "p.m", "PM"),"  AM"," AM"),"  PM", " PM"), 9,100,"")</f>
        <v/>
      </c>
      <c r="I4379" s="195" t="e">
        <f>TIMEVALUE(RTATimings[[#This Row],[Dep Tm Txt]])</f>
        <v>#VALUE!</v>
      </c>
      <c r="N43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80" spans="1:14" x14ac:dyDescent="0.35">
      <c r="A4380" s="113"/>
      <c r="B4380" s="119"/>
      <c r="C4380" s="119"/>
      <c r="D4380" s="185" t="e">
        <f>IF(ISBLANK(RTATimings[[#This Row],[Vehicle No.]]), VLOOKUP(RTATimings[[#This Row],[Rotation Group]], Table9[#All], 4, FALSE), VLOOKUP(RTATimings[[#This Row],[Vehicle No.]], VehLicense,2,FALSE))</f>
        <v>#N/A</v>
      </c>
      <c r="E4380" s="126"/>
      <c r="F4380" s="185" t="e">
        <f>VLOOKUP(RTATimings[[#This Row],[Route Code]], TrueRouteCodes[], 2, FALSE)</f>
        <v>#N/A</v>
      </c>
      <c r="H4380" s="194" t="str">
        <f>REPLACE(SUBSTITUTE(SUBSTITUTE(SUBSTITUTE(SUBSTITUTE(SUBSTITUTE(TRIM(RTATimings[[#This Row],[Dep Txt]]), ": ",":"), "a.m", "AM",1), "p.m", "PM"),"  AM"," AM"),"  PM", " PM"), 9,100,"")</f>
        <v/>
      </c>
      <c r="I4380" s="195" t="e">
        <f>TIMEVALUE(RTATimings[[#This Row],[Dep Tm Txt]])</f>
        <v>#VALUE!</v>
      </c>
      <c r="N43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81" spans="1:14" x14ac:dyDescent="0.35">
      <c r="A4381" s="113"/>
      <c r="B4381" s="119"/>
      <c r="C4381" s="119"/>
      <c r="D4381" s="185" t="e">
        <f>IF(ISBLANK(RTATimings[[#This Row],[Vehicle No.]]), VLOOKUP(RTATimings[[#This Row],[Rotation Group]], Table9[#All], 4, FALSE), VLOOKUP(RTATimings[[#This Row],[Vehicle No.]], VehLicense,2,FALSE))</f>
        <v>#N/A</v>
      </c>
      <c r="E4381" s="126"/>
      <c r="F4381" s="185" t="e">
        <f>VLOOKUP(RTATimings[[#This Row],[Route Code]], TrueRouteCodes[], 2, FALSE)</f>
        <v>#N/A</v>
      </c>
      <c r="H4381" s="194" t="str">
        <f>REPLACE(SUBSTITUTE(SUBSTITUTE(SUBSTITUTE(SUBSTITUTE(SUBSTITUTE(TRIM(RTATimings[[#This Row],[Dep Txt]]), ": ",":"), "a.m", "AM",1), "p.m", "PM"),"  AM"," AM"),"  PM", " PM"), 9,100,"")</f>
        <v/>
      </c>
      <c r="I4381" s="195" t="e">
        <f>TIMEVALUE(RTATimings[[#This Row],[Dep Tm Txt]])</f>
        <v>#VALUE!</v>
      </c>
      <c r="N43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82" spans="1:14" x14ac:dyDescent="0.35">
      <c r="A4382" s="113"/>
      <c r="B4382" s="119"/>
      <c r="C4382" s="119"/>
      <c r="D4382" s="185" t="e">
        <f>IF(ISBLANK(RTATimings[[#This Row],[Vehicle No.]]), VLOOKUP(RTATimings[[#This Row],[Rotation Group]], Table9[#All], 4, FALSE), VLOOKUP(RTATimings[[#This Row],[Vehicle No.]], VehLicense,2,FALSE))</f>
        <v>#N/A</v>
      </c>
      <c r="E4382" s="126"/>
      <c r="F4382" s="185" t="e">
        <f>VLOOKUP(RTATimings[[#This Row],[Route Code]], TrueRouteCodes[], 2, FALSE)</f>
        <v>#N/A</v>
      </c>
      <c r="H4382" s="194" t="str">
        <f>REPLACE(SUBSTITUTE(SUBSTITUTE(SUBSTITUTE(SUBSTITUTE(SUBSTITUTE(TRIM(RTATimings[[#This Row],[Dep Txt]]), ": ",":"), "a.m", "AM",1), "p.m", "PM"),"  AM"," AM"),"  PM", " PM"), 9,100,"")</f>
        <v/>
      </c>
      <c r="I4382" s="195" t="e">
        <f>TIMEVALUE(RTATimings[[#This Row],[Dep Tm Txt]])</f>
        <v>#VALUE!</v>
      </c>
      <c r="N43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83" spans="1:14" x14ac:dyDescent="0.35">
      <c r="A4383" s="113"/>
      <c r="B4383" s="119"/>
      <c r="C4383" s="119"/>
      <c r="D4383" s="185" t="e">
        <f>IF(ISBLANK(RTATimings[[#This Row],[Vehicle No.]]), VLOOKUP(RTATimings[[#This Row],[Rotation Group]], Table9[#All], 4, FALSE), VLOOKUP(RTATimings[[#This Row],[Vehicle No.]], VehLicense,2,FALSE))</f>
        <v>#N/A</v>
      </c>
      <c r="E4383" s="126"/>
      <c r="F4383" s="185" t="e">
        <f>VLOOKUP(RTATimings[[#This Row],[Route Code]], TrueRouteCodes[], 2, FALSE)</f>
        <v>#N/A</v>
      </c>
      <c r="H4383" s="194" t="str">
        <f>REPLACE(SUBSTITUTE(SUBSTITUTE(SUBSTITUTE(SUBSTITUTE(SUBSTITUTE(TRIM(RTATimings[[#This Row],[Dep Txt]]), ": ",":"), "a.m", "AM",1), "p.m", "PM"),"  AM"," AM"),"  PM", " PM"), 9,100,"")</f>
        <v/>
      </c>
      <c r="I4383" s="195" t="e">
        <f>TIMEVALUE(RTATimings[[#This Row],[Dep Tm Txt]])</f>
        <v>#VALUE!</v>
      </c>
      <c r="N43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84" spans="1:14" x14ac:dyDescent="0.35">
      <c r="A4384" s="113"/>
      <c r="B4384" s="119"/>
      <c r="C4384" s="119"/>
      <c r="D4384" s="185" t="e">
        <f>IF(ISBLANK(RTATimings[[#This Row],[Vehicle No.]]), VLOOKUP(RTATimings[[#This Row],[Rotation Group]], Table9[#All], 4, FALSE), VLOOKUP(RTATimings[[#This Row],[Vehicle No.]], VehLicense,2,FALSE))</f>
        <v>#N/A</v>
      </c>
      <c r="E4384" s="126"/>
      <c r="F4384" s="185" t="e">
        <f>VLOOKUP(RTATimings[[#This Row],[Route Code]], TrueRouteCodes[], 2, FALSE)</f>
        <v>#N/A</v>
      </c>
      <c r="H4384" s="194" t="str">
        <f>REPLACE(SUBSTITUTE(SUBSTITUTE(SUBSTITUTE(SUBSTITUTE(SUBSTITUTE(TRIM(RTATimings[[#This Row],[Dep Txt]]), ": ",":"), "a.m", "AM",1), "p.m", "PM"),"  AM"," AM"),"  PM", " PM"), 9,100,"")</f>
        <v/>
      </c>
      <c r="I4384" s="195" t="e">
        <f>TIMEVALUE(RTATimings[[#This Row],[Dep Tm Txt]])</f>
        <v>#VALUE!</v>
      </c>
      <c r="N43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85" spans="1:14" x14ac:dyDescent="0.35">
      <c r="A4385" s="113"/>
      <c r="B4385" s="119"/>
      <c r="C4385" s="119"/>
      <c r="D4385" s="185" t="e">
        <f>IF(ISBLANK(RTATimings[[#This Row],[Vehicle No.]]), VLOOKUP(RTATimings[[#This Row],[Rotation Group]], Table9[#All], 4, FALSE), VLOOKUP(RTATimings[[#This Row],[Vehicle No.]], VehLicense,2,FALSE))</f>
        <v>#N/A</v>
      </c>
      <c r="E4385" s="126"/>
      <c r="F4385" s="185" t="e">
        <f>VLOOKUP(RTATimings[[#This Row],[Route Code]], TrueRouteCodes[], 2, FALSE)</f>
        <v>#N/A</v>
      </c>
      <c r="H4385" s="194" t="str">
        <f>REPLACE(SUBSTITUTE(SUBSTITUTE(SUBSTITUTE(SUBSTITUTE(SUBSTITUTE(TRIM(RTATimings[[#This Row],[Dep Txt]]), ": ",":"), "a.m", "AM",1), "p.m", "PM"),"  AM"," AM"),"  PM", " PM"), 9,100,"")</f>
        <v/>
      </c>
      <c r="I4385" s="195" t="e">
        <f>TIMEVALUE(RTATimings[[#This Row],[Dep Tm Txt]])</f>
        <v>#VALUE!</v>
      </c>
      <c r="N43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86" spans="1:14" x14ac:dyDescent="0.35">
      <c r="A4386" s="113"/>
      <c r="B4386" s="119"/>
      <c r="C4386" s="119"/>
      <c r="D4386" s="185" t="e">
        <f>IF(ISBLANK(RTATimings[[#This Row],[Vehicle No.]]), VLOOKUP(RTATimings[[#This Row],[Rotation Group]], Table9[#All], 4, FALSE), VLOOKUP(RTATimings[[#This Row],[Vehicle No.]], VehLicense,2,FALSE))</f>
        <v>#N/A</v>
      </c>
      <c r="E4386" s="126"/>
      <c r="F4386" s="185" t="e">
        <f>VLOOKUP(RTATimings[[#This Row],[Route Code]], TrueRouteCodes[], 2, FALSE)</f>
        <v>#N/A</v>
      </c>
      <c r="H4386" s="194" t="str">
        <f>REPLACE(SUBSTITUTE(SUBSTITUTE(SUBSTITUTE(SUBSTITUTE(SUBSTITUTE(TRIM(RTATimings[[#This Row],[Dep Txt]]), ": ",":"), "a.m", "AM",1), "p.m", "PM"),"  AM"," AM"),"  PM", " PM"), 9,100,"")</f>
        <v/>
      </c>
      <c r="I4386" s="195" t="e">
        <f>TIMEVALUE(RTATimings[[#This Row],[Dep Tm Txt]])</f>
        <v>#VALUE!</v>
      </c>
      <c r="N43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87" spans="1:14" x14ac:dyDescent="0.35">
      <c r="A4387" s="113"/>
      <c r="B4387" s="119"/>
      <c r="C4387" s="119"/>
      <c r="D4387" s="185" t="e">
        <f>IF(ISBLANK(RTATimings[[#This Row],[Vehicle No.]]), VLOOKUP(RTATimings[[#This Row],[Rotation Group]], Table9[#All], 4, FALSE), VLOOKUP(RTATimings[[#This Row],[Vehicle No.]], VehLicense,2,FALSE))</f>
        <v>#N/A</v>
      </c>
      <c r="E4387" s="126"/>
      <c r="F4387" s="185" t="e">
        <f>VLOOKUP(RTATimings[[#This Row],[Route Code]], TrueRouteCodes[], 2, FALSE)</f>
        <v>#N/A</v>
      </c>
      <c r="H4387" s="194" t="str">
        <f>REPLACE(SUBSTITUTE(SUBSTITUTE(SUBSTITUTE(SUBSTITUTE(SUBSTITUTE(TRIM(RTATimings[[#This Row],[Dep Txt]]), ": ",":"), "a.m", "AM",1), "p.m", "PM"),"  AM"," AM"),"  PM", " PM"), 9,100,"")</f>
        <v/>
      </c>
      <c r="I4387" s="195" t="e">
        <f>TIMEVALUE(RTATimings[[#This Row],[Dep Tm Txt]])</f>
        <v>#VALUE!</v>
      </c>
      <c r="N43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88" spans="1:14" x14ac:dyDescent="0.35">
      <c r="A4388" s="113"/>
      <c r="B4388" s="119"/>
      <c r="C4388" s="119"/>
      <c r="D4388" s="185" t="e">
        <f>IF(ISBLANK(RTATimings[[#This Row],[Vehicle No.]]), VLOOKUP(RTATimings[[#This Row],[Rotation Group]], Table9[#All], 4, FALSE), VLOOKUP(RTATimings[[#This Row],[Vehicle No.]], VehLicense,2,FALSE))</f>
        <v>#N/A</v>
      </c>
      <c r="E4388" s="126"/>
      <c r="F4388" s="185" t="e">
        <f>VLOOKUP(RTATimings[[#This Row],[Route Code]], TrueRouteCodes[], 2, FALSE)</f>
        <v>#N/A</v>
      </c>
      <c r="H4388" s="194" t="str">
        <f>REPLACE(SUBSTITUTE(SUBSTITUTE(SUBSTITUTE(SUBSTITUTE(SUBSTITUTE(TRIM(RTATimings[[#This Row],[Dep Txt]]), ": ",":"), "a.m", "AM",1), "p.m", "PM"),"  AM"," AM"),"  PM", " PM"), 9,100,"")</f>
        <v/>
      </c>
      <c r="I4388" s="195" t="e">
        <f>TIMEVALUE(RTATimings[[#This Row],[Dep Tm Txt]])</f>
        <v>#VALUE!</v>
      </c>
      <c r="N43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89" spans="1:14" x14ac:dyDescent="0.35">
      <c r="A4389" s="113"/>
      <c r="B4389" s="119"/>
      <c r="C4389" s="119"/>
      <c r="D4389" s="185" t="e">
        <f>IF(ISBLANK(RTATimings[[#This Row],[Vehicle No.]]), VLOOKUP(RTATimings[[#This Row],[Rotation Group]], Table9[#All], 4, FALSE), VLOOKUP(RTATimings[[#This Row],[Vehicle No.]], VehLicense,2,FALSE))</f>
        <v>#N/A</v>
      </c>
      <c r="E4389" s="126"/>
      <c r="F4389" s="185" t="e">
        <f>VLOOKUP(RTATimings[[#This Row],[Route Code]], TrueRouteCodes[], 2, FALSE)</f>
        <v>#N/A</v>
      </c>
      <c r="H4389" s="194" t="str">
        <f>REPLACE(SUBSTITUTE(SUBSTITUTE(SUBSTITUTE(SUBSTITUTE(SUBSTITUTE(TRIM(RTATimings[[#This Row],[Dep Txt]]), ": ",":"), "a.m", "AM",1), "p.m", "PM"),"  AM"," AM"),"  PM", " PM"), 9,100,"")</f>
        <v/>
      </c>
      <c r="I4389" s="195" t="e">
        <f>TIMEVALUE(RTATimings[[#This Row],[Dep Tm Txt]])</f>
        <v>#VALUE!</v>
      </c>
      <c r="N43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90" spans="1:14" x14ac:dyDescent="0.35">
      <c r="A4390" s="113"/>
      <c r="B4390" s="119"/>
      <c r="C4390" s="119"/>
      <c r="D4390" s="185" t="e">
        <f>IF(ISBLANK(RTATimings[[#This Row],[Vehicle No.]]), VLOOKUP(RTATimings[[#This Row],[Rotation Group]], Table9[#All], 4, FALSE), VLOOKUP(RTATimings[[#This Row],[Vehicle No.]], VehLicense,2,FALSE))</f>
        <v>#N/A</v>
      </c>
      <c r="E4390" s="126"/>
      <c r="F4390" s="185" t="e">
        <f>VLOOKUP(RTATimings[[#This Row],[Route Code]], TrueRouteCodes[], 2, FALSE)</f>
        <v>#N/A</v>
      </c>
      <c r="H4390" s="194" t="str">
        <f>REPLACE(SUBSTITUTE(SUBSTITUTE(SUBSTITUTE(SUBSTITUTE(SUBSTITUTE(TRIM(RTATimings[[#This Row],[Dep Txt]]), ": ",":"), "a.m", "AM",1), "p.m", "PM"),"  AM"," AM"),"  PM", " PM"), 9,100,"")</f>
        <v/>
      </c>
      <c r="I4390" s="195" t="e">
        <f>TIMEVALUE(RTATimings[[#This Row],[Dep Tm Txt]])</f>
        <v>#VALUE!</v>
      </c>
      <c r="N43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91" spans="1:14" x14ac:dyDescent="0.35">
      <c r="A4391" s="113"/>
      <c r="B4391" s="119"/>
      <c r="C4391" s="119"/>
      <c r="D4391" s="185" t="e">
        <f>IF(ISBLANK(RTATimings[[#This Row],[Vehicle No.]]), VLOOKUP(RTATimings[[#This Row],[Rotation Group]], Table9[#All], 4, FALSE), VLOOKUP(RTATimings[[#This Row],[Vehicle No.]], VehLicense,2,FALSE))</f>
        <v>#N/A</v>
      </c>
      <c r="E4391" s="126"/>
      <c r="F4391" s="185" t="e">
        <f>VLOOKUP(RTATimings[[#This Row],[Route Code]], TrueRouteCodes[], 2, FALSE)</f>
        <v>#N/A</v>
      </c>
      <c r="H4391" s="194" t="str">
        <f>REPLACE(SUBSTITUTE(SUBSTITUTE(SUBSTITUTE(SUBSTITUTE(SUBSTITUTE(TRIM(RTATimings[[#This Row],[Dep Txt]]), ": ",":"), "a.m", "AM",1), "p.m", "PM"),"  AM"," AM"),"  PM", " PM"), 9,100,"")</f>
        <v/>
      </c>
      <c r="I4391" s="195" t="e">
        <f>TIMEVALUE(RTATimings[[#This Row],[Dep Tm Txt]])</f>
        <v>#VALUE!</v>
      </c>
      <c r="N43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92" spans="1:14" x14ac:dyDescent="0.35">
      <c r="A4392" s="113"/>
      <c r="B4392" s="119"/>
      <c r="C4392" s="119"/>
      <c r="D4392" s="185" t="e">
        <f>IF(ISBLANK(RTATimings[[#This Row],[Vehicle No.]]), VLOOKUP(RTATimings[[#This Row],[Rotation Group]], Table9[#All], 4, FALSE), VLOOKUP(RTATimings[[#This Row],[Vehicle No.]], VehLicense,2,FALSE))</f>
        <v>#N/A</v>
      </c>
      <c r="E4392" s="126"/>
      <c r="F4392" s="185" t="e">
        <f>VLOOKUP(RTATimings[[#This Row],[Route Code]], TrueRouteCodes[], 2, FALSE)</f>
        <v>#N/A</v>
      </c>
      <c r="H4392" s="194" t="str">
        <f>REPLACE(SUBSTITUTE(SUBSTITUTE(SUBSTITUTE(SUBSTITUTE(SUBSTITUTE(TRIM(RTATimings[[#This Row],[Dep Txt]]), ": ",":"), "a.m", "AM",1), "p.m", "PM"),"  AM"," AM"),"  PM", " PM"), 9,100,"")</f>
        <v/>
      </c>
      <c r="I4392" s="195" t="e">
        <f>TIMEVALUE(RTATimings[[#This Row],[Dep Tm Txt]])</f>
        <v>#VALUE!</v>
      </c>
      <c r="N43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93" spans="1:14" x14ac:dyDescent="0.35">
      <c r="A4393" s="113"/>
      <c r="B4393" s="119"/>
      <c r="C4393" s="119"/>
      <c r="D4393" s="185" t="e">
        <f>IF(ISBLANK(RTATimings[[#This Row],[Vehicle No.]]), VLOOKUP(RTATimings[[#This Row],[Rotation Group]], Table9[#All], 4, FALSE), VLOOKUP(RTATimings[[#This Row],[Vehicle No.]], VehLicense,2,FALSE))</f>
        <v>#N/A</v>
      </c>
      <c r="E4393" s="126"/>
      <c r="F4393" s="185" t="e">
        <f>VLOOKUP(RTATimings[[#This Row],[Route Code]], TrueRouteCodes[], 2, FALSE)</f>
        <v>#N/A</v>
      </c>
      <c r="H4393" s="194" t="str">
        <f>REPLACE(SUBSTITUTE(SUBSTITUTE(SUBSTITUTE(SUBSTITUTE(SUBSTITUTE(TRIM(RTATimings[[#This Row],[Dep Txt]]), ": ",":"), "a.m", "AM",1), "p.m", "PM"),"  AM"," AM"),"  PM", " PM"), 9,100,"")</f>
        <v/>
      </c>
      <c r="I4393" s="195" t="e">
        <f>TIMEVALUE(RTATimings[[#This Row],[Dep Tm Txt]])</f>
        <v>#VALUE!</v>
      </c>
      <c r="N43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94" spans="1:14" x14ac:dyDescent="0.35">
      <c r="A4394" s="113"/>
      <c r="B4394" s="119"/>
      <c r="C4394" s="119"/>
      <c r="D4394" s="185" t="e">
        <f>IF(ISBLANK(RTATimings[[#This Row],[Vehicle No.]]), VLOOKUP(RTATimings[[#This Row],[Rotation Group]], Table9[#All], 4, FALSE), VLOOKUP(RTATimings[[#This Row],[Vehicle No.]], VehLicense,2,FALSE))</f>
        <v>#N/A</v>
      </c>
      <c r="E4394" s="126"/>
      <c r="F4394" s="185" t="e">
        <f>VLOOKUP(RTATimings[[#This Row],[Route Code]], TrueRouteCodes[], 2, FALSE)</f>
        <v>#N/A</v>
      </c>
      <c r="H4394" s="194" t="str">
        <f>REPLACE(SUBSTITUTE(SUBSTITUTE(SUBSTITUTE(SUBSTITUTE(SUBSTITUTE(TRIM(RTATimings[[#This Row],[Dep Txt]]), ": ",":"), "a.m", "AM",1), "p.m", "PM"),"  AM"," AM"),"  PM", " PM"), 9,100,"")</f>
        <v/>
      </c>
      <c r="I4394" s="195" t="e">
        <f>TIMEVALUE(RTATimings[[#This Row],[Dep Tm Txt]])</f>
        <v>#VALUE!</v>
      </c>
      <c r="N43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95" spans="1:14" x14ac:dyDescent="0.35">
      <c r="A4395" s="113"/>
      <c r="B4395" s="119"/>
      <c r="C4395" s="119"/>
      <c r="D4395" s="185" t="e">
        <f>IF(ISBLANK(RTATimings[[#This Row],[Vehicle No.]]), VLOOKUP(RTATimings[[#This Row],[Rotation Group]], Table9[#All], 4, FALSE), VLOOKUP(RTATimings[[#This Row],[Vehicle No.]], VehLicense,2,FALSE))</f>
        <v>#N/A</v>
      </c>
      <c r="E4395" s="126"/>
      <c r="F4395" s="185" t="e">
        <f>VLOOKUP(RTATimings[[#This Row],[Route Code]], TrueRouteCodes[], 2, FALSE)</f>
        <v>#N/A</v>
      </c>
      <c r="H4395" s="194" t="str">
        <f>REPLACE(SUBSTITUTE(SUBSTITUTE(SUBSTITUTE(SUBSTITUTE(SUBSTITUTE(TRIM(RTATimings[[#This Row],[Dep Txt]]), ": ",":"), "a.m", "AM",1), "p.m", "PM"),"  AM"," AM"),"  PM", " PM"), 9,100,"")</f>
        <v/>
      </c>
      <c r="I4395" s="195" t="e">
        <f>TIMEVALUE(RTATimings[[#This Row],[Dep Tm Txt]])</f>
        <v>#VALUE!</v>
      </c>
      <c r="N43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96" spans="1:14" x14ac:dyDescent="0.35">
      <c r="A4396" s="113"/>
      <c r="B4396" s="119"/>
      <c r="C4396" s="119"/>
      <c r="D4396" s="185" t="e">
        <f>IF(ISBLANK(RTATimings[[#This Row],[Vehicle No.]]), VLOOKUP(RTATimings[[#This Row],[Rotation Group]], Table9[#All], 4, FALSE), VLOOKUP(RTATimings[[#This Row],[Vehicle No.]], VehLicense,2,FALSE))</f>
        <v>#N/A</v>
      </c>
      <c r="E4396" s="126"/>
      <c r="F4396" s="185" t="e">
        <f>VLOOKUP(RTATimings[[#This Row],[Route Code]], TrueRouteCodes[], 2, FALSE)</f>
        <v>#N/A</v>
      </c>
      <c r="H4396" s="194" t="str">
        <f>REPLACE(SUBSTITUTE(SUBSTITUTE(SUBSTITUTE(SUBSTITUTE(SUBSTITUTE(TRIM(RTATimings[[#This Row],[Dep Txt]]), ": ",":"), "a.m", "AM",1), "p.m", "PM"),"  AM"," AM"),"  PM", " PM"), 9,100,"")</f>
        <v/>
      </c>
      <c r="I4396" s="195" t="e">
        <f>TIMEVALUE(RTATimings[[#This Row],[Dep Tm Txt]])</f>
        <v>#VALUE!</v>
      </c>
      <c r="N43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97" spans="1:14" x14ac:dyDescent="0.35">
      <c r="A4397" s="113"/>
      <c r="B4397" s="119"/>
      <c r="C4397" s="119"/>
      <c r="D4397" s="185" t="e">
        <f>IF(ISBLANK(RTATimings[[#This Row],[Vehicle No.]]), VLOOKUP(RTATimings[[#This Row],[Rotation Group]], Table9[#All], 4, FALSE), VLOOKUP(RTATimings[[#This Row],[Vehicle No.]], VehLicense,2,FALSE))</f>
        <v>#N/A</v>
      </c>
      <c r="E4397" s="126"/>
      <c r="F4397" s="185" t="e">
        <f>VLOOKUP(RTATimings[[#This Row],[Route Code]], TrueRouteCodes[], 2, FALSE)</f>
        <v>#N/A</v>
      </c>
      <c r="H4397" s="194" t="str">
        <f>REPLACE(SUBSTITUTE(SUBSTITUTE(SUBSTITUTE(SUBSTITUTE(SUBSTITUTE(TRIM(RTATimings[[#This Row],[Dep Txt]]), ": ",":"), "a.m", "AM",1), "p.m", "PM"),"  AM"," AM"),"  PM", " PM"), 9,100,"")</f>
        <v/>
      </c>
      <c r="I4397" s="195" t="e">
        <f>TIMEVALUE(RTATimings[[#This Row],[Dep Tm Txt]])</f>
        <v>#VALUE!</v>
      </c>
      <c r="N43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98" spans="1:14" x14ac:dyDescent="0.35">
      <c r="A4398" s="113"/>
      <c r="B4398" s="119"/>
      <c r="C4398" s="119"/>
      <c r="D4398" s="185" t="e">
        <f>IF(ISBLANK(RTATimings[[#This Row],[Vehicle No.]]), VLOOKUP(RTATimings[[#This Row],[Rotation Group]], Table9[#All], 4, FALSE), VLOOKUP(RTATimings[[#This Row],[Vehicle No.]], VehLicense,2,FALSE))</f>
        <v>#N/A</v>
      </c>
      <c r="E4398" s="126"/>
      <c r="F4398" s="185" t="e">
        <f>VLOOKUP(RTATimings[[#This Row],[Route Code]], TrueRouteCodes[], 2, FALSE)</f>
        <v>#N/A</v>
      </c>
      <c r="H4398" s="194" t="str">
        <f>REPLACE(SUBSTITUTE(SUBSTITUTE(SUBSTITUTE(SUBSTITUTE(SUBSTITUTE(TRIM(RTATimings[[#This Row],[Dep Txt]]), ": ",":"), "a.m", "AM",1), "p.m", "PM"),"  AM"," AM"),"  PM", " PM"), 9,100,"")</f>
        <v/>
      </c>
      <c r="I4398" s="195" t="e">
        <f>TIMEVALUE(RTATimings[[#This Row],[Dep Tm Txt]])</f>
        <v>#VALUE!</v>
      </c>
      <c r="N43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399" spans="1:14" x14ac:dyDescent="0.35">
      <c r="A4399" s="113"/>
      <c r="B4399" s="119"/>
      <c r="C4399" s="119"/>
      <c r="D4399" s="185" t="e">
        <f>IF(ISBLANK(RTATimings[[#This Row],[Vehicle No.]]), VLOOKUP(RTATimings[[#This Row],[Rotation Group]], Table9[#All], 4, FALSE), VLOOKUP(RTATimings[[#This Row],[Vehicle No.]], VehLicense,2,FALSE))</f>
        <v>#N/A</v>
      </c>
      <c r="E4399" s="126"/>
      <c r="F4399" s="185" t="e">
        <f>VLOOKUP(RTATimings[[#This Row],[Route Code]], TrueRouteCodes[], 2, FALSE)</f>
        <v>#N/A</v>
      </c>
      <c r="H4399" s="194" t="str">
        <f>REPLACE(SUBSTITUTE(SUBSTITUTE(SUBSTITUTE(SUBSTITUTE(SUBSTITUTE(TRIM(RTATimings[[#This Row],[Dep Txt]]), ": ",":"), "a.m", "AM",1), "p.m", "PM"),"  AM"," AM"),"  PM", " PM"), 9,100,"")</f>
        <v/>
      </c>
      <c r="I4399" s="195" t="e">
        <f>TIMEVALUE(RTATimings[[#This Row],[Dep Tm Txt]])</f>
        <v>#VALUE!</v>
      </c>
      <c r="N43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00" spans="1:14" x14ac:dyDescent="0.35">
      <c r="A4400" s="113"/>
      <c r="B4400" s="119"/>
      <c r="C4400" s="119"/>
      <c r="D4400" s="185" t="e">
        <f>IF(ISBLANK(RTATimings[[#This Row],[Vehicle No.]]), VLOOKUP(RTATimings[[#This Row],[Rotation Group]], Table9[#All], 4, FALSE), VLOOKUP(RTATimings[[#This Row],[Vehicle No.]], VehLicense,2,FALSE))</f>
        <v>#N/A</v>
      </c>
      <c r="E4400" s="126"/>
      <c r="F4400" s="185" t="e">
        <f>VLOOKUP(RTATimings[[#This Row],[Route Code]], TrueRouteCodes[], 2, FALSE)</f>
        <v>#N/A</v>
      </c>
      <c r="H4400" s="194" t="str">
        <f>REPLACE(SUBSTITUTE(SUBSTITUTE(SUBSTITUTE(SUBSTITUTE(SUBSTITUTE(TRIM(RTATimings[[#This Row],[Dep Txt]]), ": ",":"), "a.m", "AM",1), "p.m", "PM"),"  AM"," AM"),"  PM", " PM"), 9,100,"")</f>
        <v/>
      </c>
      <c r="I4400" s="195" t="e">
        <f>TIMEVALUE(RTATimings[[#This Row],[Dep Tm Txt]])</f>
        <v>#VALUE!</v>
      </c>
      <c r="N44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01" spans="1:14" x14ac:dyDescent="0.35">
      <c r="A4401" s="113"/>
      <c r="B4401" s="119"/>
      <c r="C4401" s="119"/>
      <c r="D4401" s="185" t="e">
        <f>IF(ISBLANK(RTATimings[[#This Row],[Vehicle No.]]), VLOOKUP(RTATimings[[#This Row],[Rotation Group]], Table9[#All], 4, FALSE), VLOOKUP(RTATimings[[#This Row],[Vehicle No.]], VehLicense,2,FALSE))</f>
        <v>#N/A</v>
      </c>
      <c r="E4401" s="126"/>
      <c r="F4401" s="185" t="e">
        <f>VLOOKUP(RTATimings[[#This Row],[Route Code]], TrueRouteCodes[], 2, FALSE)</f>
        <v>#N/A</v>
      </c>
      <c r="H4401" s="194" t="str">
        <f>REPLACE(SUBSTITUTE(SUBSTITUTE(SUBSTITUTE(SUBSTITUTE(SUBSTITUTE(TRIM(RTATimings[[#This Row],[Dep Txt]]), ": ",":"), "a.m", "AM",1), "p.m", "PM"),"  AM"," AM"),"  PM", " PM"), 9,100,"")</f>
        <v/>
      </c>
      <c r="I4401" s="195" t="e">
        <f>TIMEVALUE(RTATimings[[#This Row],[Dep Tm Txt]])</f>
        <v>#VALUE!</v>
      </c>
      <c r="N44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02" spans="1:14" x14ac:dyDescent="0.35">
      <c r="A4402" s="113"/>
      <c r="B4402" s="119"/>
      <c r="C4402" s="119"/>
      <c r="D4402" s="185" t="e">
        <f>IF(ISBLANK(RTATimings[[#This Row],[Vehicle No.]]), VLOOKUP(RTATimings[[#This Row],[Rotation Group]], Table9[#All], 4, FALSE), VLOOKUP(RTATimings[[#This Row],[Vehicle No.]], VehLicense,2,FALSE))</f>
        <v>#N/A</v>
      </c>
      <c r="E4402" s="126"/>
      <c r="F4402" s="185" t="e">
        <f>VLOOKUP(RTATimings[[#This Row],[Route Code]], TrueRouteCodes[], 2, FALSE)</f>
        <v>#N/A</v>
      </c>
      <c r="H4402" s="194" t="str">
        <f>REPLACE(SUBSTITUTE(SUBSTITUTE(SUBSTITUTE(SUBSTITUTE(SUBSTITUTE(TRIM(RTATimings[[#This Row],[Dep Txt]]), ": ",":"), "a.m", "AM",1), "p.m", "PM"),"  AM"," AM"),"  PM", " PM"), 9,100,"")</f>
        <v/>
      </c>
      <c r="I4402" s="195" t="e">
        <f>TIMEVALUE(RTATimings[[#This Row],[Dep Tm Txt]])</f>
        <v>#VALUE!</v>
      </c>
      <c r="N44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03" spans="1:14" x14ac:dyDescent="0.35">
      <c r="A4403" s="113"/>
      <c r="B4403" s="119"/>
      <c r="C4403" s="119"/>
      <c r="D4403" s="185" t="e">
        <f>IF(ISBLANK(RTATimings[[#This Row],[Vehicle No.]]), VLOOKUP(RTATimings[[#This Row],[Rotation Group]], Table9[#All], 4, FALSE), VLOOKUP(RTATimings[[#This Row],[Vehicle No.]], VehLicense,2,FALSE))</f>
        <v>#N/A</v>
      </c>
      <c r="E4403" s="126"/>
      <c r="F4403" s="185" t="e">
        <f>VLOOKUP(RTATimings[[#This Row],[Route Code]], TrueRouteCodes[], 2, FALSE)</f>
        <v>#N/A</v>
      </c>
      <c r="H4403" s="194" t="str">
        <f>REPLACE(SUBSTITUTE(SUBSTITUTE(SUBSTITUTE(SUBSTITUTE(SUBSTITUTE(TRIM(RTATimings[[#This Row],[Dep Txt]]), ": ",":"), "a.m", "AM",1), "p.m", "PM"),"  AM"," AM"),"  PM", " PM"), 9,100,"")</f>
        <v/>
      </c>
      <c r="I4403" s="195" t="e">
        <f>TIMEVALUE(RTATimings[[#This Row],[Dep Tm Txt]])</f>
        <v>#VALUE!</v>
      </c>
      <c r="N44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04" spans="1:14" x14ac:dyDescent="0.35">
      <c r="A4404" s="113"/>
      <c r="B4404" s="119"/>
      <c r="C4404" s="119"/>
      <c r="D4404" s="185" t="e">
        <f>IF(ISBLANK(RTATimings[[#This Row],[Vehicle No.]]), VLOOKUP(RTATimings[[#This Row],[Rotation Group]], Table9[#All], 4, FALSE), VLOOKUP(RTATimings[[#This Row],[Vehicle No.]], VehLicense,2,FALSE))</f>
        <v>#N/A</v>
      </c>
      <c r="E4404" s="126"/>
      <c r="F4404" s="185" t="e">
        <f>VLOOKUP(RTATimings[[#This Row],[Route Code]], TrueRouteCodes[], 2, FALSE)</f>
        <v>#N/A</v>
      </c>
      <c r="H4404" s="194" t="str">
        <f>REPLACE(SUBSTITUTE(SUBSTITUTE(SUBSTITUTE(SUBSTITUTE(SUBSTITUTE(TRIM(RTATimings[[#This Row],[Dep Txt]]), ": ",":"), "a.m", "AM",1), "p.m", "PM"),"  AM"," AM"),"  PM", " PM"), 9,100,"")</f>
        <v/>
      </c>
      <c r="I4404" s="195" t="e">
        <f>TIMEVALUE(RTATimings[[#This Row],[Dep Tm Txt]])</f>
        <v>#VALUE!</v>
      </c>
      <c r="N44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05" spans="1:14" x14ac:dyDescent="0.35">
      <c r="A4405" s="113"/>
      <c r="B4405" s="119"/>
      <c r="C4405" s="119"/>
      <c r="D4405" s="185" t="e">
        <f>IF(ISBLANK(RTATimings[[#This Row],[Vehicle No.]]), VLOOKUP(RTATimings[[#This Row],[Rotation Group]], Table9[#All], 4, FALSE), VLOOKUP(RTATimings[[#This Row],[Vehicle No.]], VehLicense,2,FALSE))</f>
        <v>#N/A</v>
      </c>
      <c r="E4405" s="126"/>
      <c r="F4405" s="185" t="e">
        <f>VLOOKUP(RTATimings[[#This Row],[Route Code]], TrueRouteCodes[], 2, FALSE)</f>
        <v>#N/A</v>
      </c>
      <c r="H4405" s="194" t="str">
        <f>REPLACE(SUBSTITUTE(SUBSTITUTE(SUBSTITUTE(SUBSTITUTE(SUBSTITUTE(TRIM(RTATimings[[#This Row],[Dep Txt]]), ": ",":"), "a.m", "AM",1), "p.m", "PM"),"  AM"," AM"),"  PM", " PM"), 9,100,"")</f>
        <v/>
      </c>
      <c r="I4405" s="195" t="e">
        <f>TIMEVALUE(RTATimings[[#This Row],[Dep Tm Txt]])</f>
        <v>#VALUE!</v>
      </c>
      <c r="N44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06" spans="1:14" x14ac:dyDescent="0.35">
      <c r="A4406" s="113"/>
      <c r="B4406" s="119"/>
      <c r="C4406" s="119"/>
      <c r="D4406" s="185" t="e">
        <f>IF(ISBLANK(RTATimings[[#This Row],[Vehicle No.]]), VLOOKUP(RTATimings[[#This Row],[Rotation Group]], Table9[#All], 4, FALSE), VLOOKUP(RTATimings[[#This Row],[Vehicle No.]], VehLicense,2,FALSE))</f>
        <v>#N/A</v>
      </c>
      <c r="E4406" s="126"/>
      <c r="F4406" s="185" t="e">
        <f>VLOOKUP(RTATimings[[#This Row],[Route Code]], TrueRouteCodes[], 2, FALSE)</f>
        <v>#N/A</v>
      </c>
      <c r="H4406" s="194" t="str">
        <f>REPLACE(SUBSTITUTE(SUBSTITUTE(SUBSTITUTE(SUBSTITUTE(SUBSTITUTE(TRIM(RTATimings[[#This Row],[Dep Txt]]), ": ",":"), "a.m", "AM",1), "p.m", "PM"),"  AM"," AM"),"  PM", " PM"), 9,100,"")</f>
        <v/>
      </c>
      <c r="I4406" s="195" t="e">
        <f>TIMEVALUE(RTATimings[[#This Row],[Dep Tm Txt]])</f>
        <v>#VALUE!</v>
      </c>
      <c r="N44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07" spans="1:14" x14ac:dyDescent="0.35">
      <c r="A4407" s="113"/>
      <c r="B4407" s="119"/>
      <c r="C4407" s="119"/>
      <c r="D4407" s="185" t="e">
        <f>IF(ISBLANK(RTATimings[[#This Row],[Vehicle No.]]), VLOOKUP(RTATimings[[#This Row],[Rotation Group]], Table9[#All], 4, FALSE), VLOOKUP(RTATimings[[#This Row],[Vehicle No.]], VehLicense,2,FALSE))</f>
        <v>#N/A</v>
      </c>
      <c r="E4407" s="126"/>
      <c r="F4407" s="185" t="e">
        <f>VLOOKUP(RTATimings[[#This Row],[Route Code]], TrueRouteCodes[], 2, FALSE)</f>
        <v>#N/A</v>
      </c>
      <c r="H4407" s="194" t="str">
        <f>REPLACE(SUBSTITUTE(SUBSTITUTE(SUBSTITUTE(SUBSTITUTE(SUBSTITUTE(TRIM(RTATimings[[#This Row],[Dep Txt]]), ": ",":"), "a.m", "AM",1), "p.m", "PM"),"  AM"," AM"),"  PM", " PM"), 9,100,"")</f>
        <v/>
      </c>
      <c r="I4407" s="195" t="e">
        <f>TIMEVALUE(RTATimings[[#This Row],[Dep Tm Txt]])</f>
        <v>#VALUE!</v>
      </c>
      <c r="N44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08" spans="1:14" x14ac:dyDescent="0.35">
      <c r="A4408" s="113"/>
      <c r="B4408" s="119"/>
      <c r="C4408" s="119"/>
      <c r="D4408" s="185" t="e">
        <f>IF(ISBLANK(RTATimings[[#This Row],[Vehicle No.]]), VLOOKUP(RTATimings[[#This Row],[Rotation Group]], Table9[#All], 4, FALSE), VLOOKUP(RTATimings[[#This Row],[Vehicle No.]], VehLicense,2,FALSE))</f>
        <v>#N/A</v>
      </c>
      <c r="E4408" s="126"/>
      <c r="F4408" s="185" t="e">
        <f>VLOOKUP(RTATimings[[#This Row],[Route Code]], TrueRouteCodes[], 2, FALSE)</f>
        <v>#N/A</v>
      </c>
      <c r="H4408" s="194" t="str">
        <f>REPLACE(SUBSTITUTE(SUBSTITUTE(SUBSTITUTE(SUBSTITUTE(SUBSTITUTE(TRIM(RTATimings[[#This Row],[Dep Txt]]), ": ",":"), "a.m", "AM",1), "p.m", "PM"),"  AM"," AM"),"  PM", " PM"), 9,100,"")</f>
        <v/>
      </c>
      <c r="I4408" s="195" t="e">
        <f>TIMEVALUE(RTATimings[[#This Row],[Dep Tm Txt]])</f>
        <v>#VALUE!</v>
      </c>
      <c r="N44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09" spans="1:14" x14ac:dyDescent="0.35">
      <c r="A4409" s="113"/>
      <c r="B4409" s="119"/>
      <c r="C4409" s="119"/>
      <c r="D4409" s="185" t="e">
        <f>IF(ISBLANK(RTATimings[[#This Row],[Vehicle No.]]), VLOOKUP(RTATimings[[#This Row],[Rotation Group]], Table9[#All], 4, FALSE), VLOOKUP(RTATimings[[#This Row],[Vehicle No.]], VehLicense,2,FALSE))</f>
        <v>#N/A</v>
      </c>
      <c r="E4409" s="126"/>
      <c r="F4409" s="185" t="e">
        <f>VLOOKUP(RTATimings[[#This Row],[Route Code]], TrueRouteCodes[], 2, FALSE)</f>
        <v>#N/A</v>
      </c>
      <c r="H4409" s="194" t="str">
        <f>REPLACE(SUBSTITUTE(SUBSTITUTE(SUBSTITUTE(SUBSTITUTE(SUBSTITUTE(TRIM(RTATimings[[#This Row],[Dep Txt]]), ": ",":"), "a.m", "AM",1), "p.m", "PM"),"  AM"," AM"),"  PM", " PM"), 9,100,"")</f>
        <v/>
      </c>
      <c r="I4409" s="195" t="e">
        <f>TIMEVALUE(RTATimings[[#This Row],[Dep Tm Txt]])</f>
        <v>#VALUE!</v>
      </c>
      <c r="N44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10" spans="1:14" x14ac:dyDescent="0.35">
      <c r="A4410" s="113"/>
      <c r="B4410" s="119"/>
      <c r="C4410" s="119"/>
      <c r="D4410" s="185" t="e">
        <f>IF(ISBLANK(RTATimings[[#This Row],[Vehicle No.]]), VLOOKUP(RTATimings[[#This Row],[Rotation Group]], Table9[#All], 4, FALSE), VLOOKUP(RTATimings[[#This Row],[Vehicle No.]], VehLicense,2,FALSE))</f>
        <v>#N/A</v>
      </c>
      <c r="E4410" s="126"/>
      <c r="F4410" s="185" t="e">
        <f>VLOOKUP(RTATimings[[#This Row],[Route Code]], TrueRouteCodes[], 2, FALSE)</f>
        <v>#N/A</v>
      </c>
      <c r="H4410" s="194" t="str">
        <f>REPLACE(SUBSTITUTE(SUBSTITUTE(SUBSTITUTE(SUBSTITUTE(SUBSTITUTE(TRIM(RTATimings[[#This Row],[Dep Txt]]), ": ",":"), "a.m", "AM",1), "p.m", "PM"),"  AM"," AM"),"  PM", " PM"), 9,100,"")</f>
        <v/>
      </c>
      <c r="I4410" s="195" t="e">
        <f>TIMEVALUE(RTATimings[[#This Row],[Dep Tm Txt]])</f>
        <v>#VALUE!</v>
      </c>
      <c r="N44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11" spans="1:14" x14ac:dyDescent="0.35">
      <c r="A4411" s="113"/>
      <c r="B4411" s="119"/>
      <c r="C4411" s="119"/>
      <c r="D4411" s="185" t="e">
        <f>IF(ISBLANK(RTATimings[[#This Row],[Vehicle No.]]), VLOOKUP(RTATimings[[#This Row],[Rotation Group]], Table9[#All], 4, FALSE), VLOOKUP(RTATimings[[#This Row],[Vehicle No.]], VehLicense,2,FALSE))</f>
        <v>#N/A</v>
      </c>
      <c r="E4411" s="126"/>
      <c r="F4411" s="185" t="e">
        <f>VLOOKUP(RTATimings[[#This Row],[Route Code]], TrueRouteCodes[], 2, FALSE)</f>
        <v>#N/A</v>
      </c>
      <c r="H4411" s="194" t="str">
        <f>REPLACE(SUBSTITUTE(SUBSTITUTE(SUBSTITUTE(SUBSTITUTE(SUBSTITUTE(TRIM(RTATimings[[#This Row],[Dep Txt]]), ": ",":"), "a.m", "AM",1), "p.m", "PM"),"  AM"," AM"),"  PM", " PM"), 9,100,"")</f>
        <v/>
      </c>
      <c r="I4411" s="195" t="e">
        <f>TIMEVALUE(RTATimings[[#This Row],[Dep Tm Txt]])</f>
        <v>#VALUE!</v>
      </c>
      <c r="N44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12" spans="1:14" x14ac:dyDescent="0.35">
      <c r="A4412" s="113"/>
      <c r="B4412" s="119"/>
      <c r="C4412" s="119"/>
      <c r="D4412" s="185" t="e">
        <f>IF(ISBLANK(RTATimings[[#This Row],[Vehicle No.]]), VLOOKUP(RTATimings[[#This Row],[Rotation Group]], Table9[#All], 4, FALSE), VLOOKUP(RTATimings[[#This Row],[Vehicle No.]], VehLicense,2,FALSE))</f>
        <v>#N/A</v>
      </c>
      <c r="E4412" s="126"/>
      <c r="F4412" s="185" t="e">
        <f>VLOOKUP(RTATimings[[#This Row],[Route Code]], TrueRouteCodes[], 2, FALSE)</f>
        <v>#N/A</v>
      </c>
      <c r="H4412" s="194" t="str">
        <f>REPLACE(SUBSTITUTE(SUBSTITUTE(SUBSTITUTE(SUBSTITUTE(SUBSTITUTE(TRIM(RTATimings[[#This Row],[Dep Txt]]), ": ",":"), "a.m", "AM",1), "p.m", "PM"),"  AM"," AM"),"  PM", " PM"), 9,100,"")</f>
        <v/>
      </c>
      <c r="I4412" s="195" t="e">
        <f>TIMEVALUE(RTATimings[[#This Row],[Dep Tm Txt]])</f>
        <v>#VALUE!</v>
      </c>
      <c r="N44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13" spans="1:14" x14ac:dyDescent="0.35">
      <c r="A4413" s="113"/>
      <c r="B4413" s="119"/>
      <c r="C4413" s="119"/>
      <c r="D4413" s="185" t="e">
        <f>IF(ISBLANK(RTATimings[[#This Row],[Vehicle No.]]), VLOOKUP(RTATimings[[#This Row],[Rotation Group]], Table9[#All], 4, FALSE), VLOOKUP(RTATimings[[#This Row],[Vehicle No.]], VehLicense,2,FALSE))</f>
        <v>#N/A</v>
      </c>
      <c r="E4413" s="126"/>
      <c r="F4413" s="185" t="e">
        <f>VLOOKUP(RTATimings[[#This Row],[Route Code]], TrueRouteCodes[], 2, FALSE)</f>
        <v>#N/A</v>
      </c>
      <c r="H4413" s="194" t="str">
        <f>REPLACE(SUBSTITUTE(SUBSTITUTE(SUBSTITUTE(SUBSTITUTE(SUBSTITUTE(TRIM(RTATimings[[#This Row],[Dep Txt]]), ": ",":"), "a.m", "AM",1), "p.m", "PM"),"  AM"," AM"),"  PM", " PM"), 9,100,"")</f>
        <v/>
      </c>
      <c r="I4413" s="195" t="e">
        <f>TIMEVALUE(RTATimings[[#This Row],[Dep Tm Txt]])</f>
        <v>#VALUE!</v>
      </c>
      <c r="N44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14" spans="1:14" x14ac:dyDescent="0.35">
      <c r="A4414" s="113"/>
      <c r="B4414" s="119"/>
      <c r="C4414" s="119"/>
      <c r="D4414" s="185" t="e">
        <f>IF(ISBLANK(RTATimings[[#This Row],[Vehicle No.]]), VLOOKUP(RTATimings[[#This Row],[Rotation Group]], Table9[#All], 4, FALSE), VLOOKUP(RTATimings[[#This Row],[Vehicle No.]], VehLicense,2,FALSE))</f>
        <v>#N/A</v>
      </c>
      <c r="E4414" s="126"/>
      <c r="F4414" s="185" t="e">
        <f>VLOOKUP(RTATimings[[#This Row],[Route Code]], TrueRouteCodes[], 2, FALSE)</f>
        <v>#N/A</v>
      </c>
      <c r="H4414" s="194" t="str">
        <f>REPLACE(SUBSTITUTE(SUBSTITUTE(SUBSTITUTE(SUBSTITUTE(SUBSTITUTE(TRIM(RTATimings[[#This Row],[Dep Txt]]), ": ",":"), "a.m", "AM",1), "p.m", "PM"),"  AM"," AM"),"  PM", " PM"), 9,100,"")</f>
        <v/>
      </c>
      <c r="I4414" s="195" t="e">
        <f>TIMEVALUE(RTATimings[[#This Row],[Dep Tm Txt]])</f>
        <v>#VALUE!</v>
      </c>
      <c r="N44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15" spans="1:14" x14ac:dyDescent="0.35">
      <c r="A4415" s="113"/>
      <c r="B4415" s="119"/>
      <c r="C4415" s="119"/>
      <c r="D4415" s="185" t="e">
        <f>IF(ISBLANK(RTATimings[[#This Row],[Vehicle No.]]), VLOOKUP(RTATimings[[#This Row],[Rotation Group]], Table9[#All], 4, FALSE), VLOOKUP(RTATimings[[#This Row],[Vehicle No.]], VehLicense,2,FALSE))</f>
        <v>#N/A</v>
      </c>
      <c r="E4415" s="126"/>
      <c r="F4415" s="185" t="e">
        <f>VLOOKUP(RTATimings[[#This Row],[Route Code]], TrueRouteCodes[], 2, FALSE)</f>
        <v>#N/A</v>
      </c>
      <c r="H4415" s="194" t="str">
        <f>REPLACE(SUBSTITUTE(SUBSTITUTE(SUBSTITUTE(SUBSTITUTE(SUBSTITUTE(TRIM(RTATimings[[#This Row],[Dep Txt]]), ": ",":"), "a.m", "AM",1), "p.m", "PM"),"  AM"," AM"),"  PM", " PM"), 9,100,"")</f>
        <v/>
      </c>
      <c r="I4415" s="195" t="e">
        <f>TIMEVALUE(RTATimings[[#This Row],[Dep Tm Txt]])</f>
        <v>#VALUE!</v>
      </c>
      <c r="N44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16" spans="1:14" x14ac:dyDescent="0.35">
      <c r="A4416" s="113"/>
      <c r="B4416" s="119"/>
      <c r="C4416" s="119"/>
      <c r="D4416" s="185" t="e">
        <f>IF(ISBLANK(RTATimings[[#This Row],[Vehicle No.]]), VLOOKUP(RTATimings[[#This Row],[Rotation Group]], Table9[#All], 4, FALSE), VLOOKUP(RTATimings[[#This Row],[Vehicle No.]], VehLicense,2,FALSE))</f>
        <v>#N/A</v>
      </c>
      <c r="E4416" s="126"/>
      <c r="F4416" s="185" t="e">
        <f>VLOOKUP(RTATimings[[#This Row],[Route Code]], TrueRouteCodes[], 2, FALSE)</f>
        <v>#N/A</v>
      </c>
      <c r="H4416" s="194" t="str">
        <f>REPLACE(SUBSTITUTE(SUBSTITUTE(SUBSTITUTE(SUBSTITUTE(SUBSTITUTE(TRIM(RTATimings[[#This Row],[Dep Txt]]), ": ",":"), "a.m", "AM",1), "p.m", "PM"),"  AM"," AM"),"  PM", " PM"), 9,100,"")</f>
        <v/>
      </c>
      <c r="I4416" s="195" t="e">
        <f>TIMEVALUE(RTATimings[[#This Row],[Dep Tm Txt]])</f>
        <v>#VALUE!</v>
      </c>
      <c r="N44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17" spans="1:14" x14ac:dyDescent="0.35">
      <c r="A4417" s="113"/>
      <c r="B4417" s="119"/>
      <c r="C4417" s="119"/>
      <c r="D4417" s="185" t="e">
        <f>IF(ISBLANK(RTATimings[[#This Row],[Vehicle No.]]), VLOOKUP(RTATimings[[#This Row],[Rotation Group]], Table9[#All], 4, FALSE), VLOOKUP(RTATimings[[#This Row],[Vehicle No.]], VehLicense,2,FALSE))</f>
        <v>#N/A</v>
      </c>
      <c r="E4417" s="126"/>
      <c r="F4417" s="185" t="e">
        <f>VLOOKUP(RTATimings[[#This Row],[Route Code]], TrueRouteCodes[], 2, FALSE)</f>
        <v>#N/A</v>
      </c>
      <c r="H4417" s="194" t="str">
        <f>REPLACE(SUBSTITUTE(SUBSTITUTE(SUBSTITUTE(SUBSTITUTE(SUBSTITUTE(TRIM(RTATimings[[#This Row],[Dep Txt]]), ": ",":"), "a.m", "AM",1), "p.m", "PM"),"  AM"," AM"),"  PM", " PM"), 9,100,"")</f>
        <v/>
      </c>
      <c r="I4417" s="195" t="e">
        <f>TIMEVALUE(RTATimings[[#This Row],[Dep Tm Txt]])</f>
        <v>#VALUE!</v>
      </c>
      <c r="N44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18" spans="1:14" x14ac:dyDescent="0.35">
      <c r="A4418" s="113"/>
      <c r="B4418" s="119"/>
      <c r="C4418" s="119"/>
      <c r="D4418" s="185" t="e">
        <f>IF(ISBLANK(RTATimings[[#This Row],[Vehicle No.]]), VLOOKUP(RTATimings[[#This Row],[Rotation Group]], Table9[#All], 4, FALSE), VLOOKUP(RTATimings[[#This Row],[Vehicle No.]], VehLicense,2,FALSE))</f>
        <v>#N/A</v>
      </c>
      <c r="E4418" s="126"/>
      <c r="F4418" s="185" t="e">
        <f>VLOOKUP(RTATimings[[#This Row],[Route Code]], TrueRouteCodes[], 2, FALSE)</f>
        <v>#N/A</v>
      </c>
      <c r="H4418" s="194" t="str">
        <f>REPLACE(SUBSTITUTE(SUBSTITUTE(SUBSTITUTE(SUBSTITUTE(SUBSTITUTE(TRIM(RTATimings[[#This Row],[Dep Txt]]), ": ",":"), "a.m", "AM",1), "p.m", "PM"),"  AM"," AM"),"  PM", " PM"), 9,100,"")</f>
        <v/>
      </c>
      <c r="I4418" s="195" t="e">
        <f>TIMEVALUE(RTATimings[[#This Row],[Dep Tm Txt]])</f>
        <v>#VALUE!</v>
      </c>
      <c r="N44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19" spans="1:14" x14ac:dyDescent="0.35">
      <c r="A4419" s="113"/>
      <c r="B4419" s="119"/>
      <c r="C4419" s="119"/>
      <c r="D4419" s="185" t="e">
        <f>IF(ISBLANK(RTATimings[[#This Row],[Vehicle No.]]), VLOOKUP(RTATimings[[#This Row],[Rotation Group]], Table9[#All], 4, FALSE), VLOOKUP(RTATimings[[#This Row],[Vehicle No.]], VehLicense,2,FALSE))</f>
        <v>#N/A</v>
      </c>
      <c r="E4419" s="126"/>
      <c r="F4419" s="185" t="e">
        <f>VLOOKUP(RTATimings[[#This Row],[Route Code]], TrueRouteCodes[], 2, FALSE)</f>
        <v>#N/A</v>
      </c>
      <c r="H4419" s="194" t="str">
        <f>REPLACE(SUBSTITUTE(SUBSTITUTE(SUBSTITUTE(SUBSTITUTE(SUBSTITUTE(TRIM(RTATimings[[#This Row],[Dep Txt]]), ": ",":"), "a.m", "AM",1), "p.m", "PM"),"  AM"," AM"),"  PM", " PM"), 9,100,"")</f>
        <v/>
      </c>
      <c r="I4419" s="195" t="e">
        <f>TIMEVALUE(RTATimings[[#This Row],[Dep Tm Txt]])</f>
        <v>#VALUE!</v>
      </c>
      <c r="N44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20" spans="1:14" x14ac:dyDescent="0.35">
      <c r="A4420" s="113"/>
      <c r="B4420" s="119"/>
      <c r="C4420" s="119"/>
      <c r="D4420" s="185" t="e">
        <f>IF(ISBLANK(RTATimings[[#This Row],[Vehicle No.]]), VLOOKUP(RTATimings[[#This Row],[Rotation Group]], Table9[#All], 4, FALSE), VLOOKUP(RTATimings[[#This Row],[Vehicle No.]], VehLicense,2,FALSE))</f>
        <v>#N/A</v>
      </c>
      <c r="E4420" s="126"/>
      <c r="F4420" s="185" t="e">
        <f>VLOOKUP(RTATimings[[#This Row],[Route Code]], TrueRouteCodes[], 2, FALSE)</f>
        <v>#N/A</v>
      </c>
      <c r="H4420" s="194" t="str">
        <f>REPLACE(SUBSTITUTE(SUBSTITUTE(SUBSTITUTE(SUBSTITUTE(SUBSTITUTE(TRIM(RTATimings[[#This Row],[Dep Txt]]), ": ",":"), "a.m", "AM",1), "p.m", "PM"),"  AM"," AM"),"  PM", " PM"), 9,100,"")</f>
        <v/>
      </c>
      <c r="I4420" s="195" t="e">
        <f>TIMEVALUE(RTATimings[[#This Row],[Dep Tm Txt]])</f>
        <v>#VALUE!</v>
      </c>
      <c r="N44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21" spans="1:14" x14ac:dyDescent="0.35">
      <c r="A4421" s="113"/>
      <c r="B4421" s="119"/>
      <c r="C4421" s="119"/>
      <c r="D4421" s="185" t="e">
        <f>IF(ISBLANK(RTATimings[[#This Row],[Vehicle No.]]), VLOOKUP(RTATimings[[#This Row],[Rotation Group]], Table9[#All], 4, FALSE), VLOOKUP(RTATimings[[#This Row],[Vehicle No.]], VehLicense,2,FALSE))</f>
        <v>#N/A</v>
      </c>
      <c r="E4421" s="126"/>
      <c r="F4421" s="185" t="e">
        <f>VLOOKUP(RTATimings[[#This Row],[Route Code]], TrueRouteCodes[], 2, FALSE)</f>
        <v>#N/A</v>
      </c>
      <c r="H4421" s="194" t="str">
        <f>REPLACE(SUBSTITUTE(SUBSTITUTE(SUBSTITUTE(SUBSTITUTE(SUBSTITUTE(TRIM(RTATimings[[#This Row],[Dep Txt]]), ": ",":"), "a.m", "AM",1), "p.m", "PM"),"  AM"," AM"),"  PM", " PM"), 9,100,"")</f>
        <v/>
      </c>
      <c r="I4421" s="195" t="e">
        <f>TIMEVALUE(RTATimings[[#This Row],[Dep Tm Txt]])</f>
        <v>#VALUE!</v>
      </c>
      <c r="N44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22" spans="1:14" x14ac:dyDescent="0.35">
      <c r="A4422" s="113"/>
      <c r="B4422" s="119"/>
      <c r="C4422" s="119"/>
      <c r="D4422" s="185" t="e">
        <f>IF(ISBLANK(RTATimings[[#This Row],[Vehicle No.]]), VLOOKUP(RTATimings[[#This Row],[Rotation Group]], Table9[#All], 4, FALSE), VLOOKUP(RTATimings[[#This Row],[Vehicle No.]], VehLicense,2,FALSE))</f>
        <v>#N/A</v>
      </c>
      <c r="E4422" s="126"/>
      <c r="F4422" s="185" t="e">
        <f>VLOOKUP(RTATimings[[#This Row],[Route Code]], TrueRouteCodes[], 2, FALSE)</f>
        <v>#N/A</v>
      </c>
      <c r="H4422" s="194" t="str">
        <f>REPLACE(SUBSTITUTE(SUBSTITUTE(SUBSTITUTE(SUBSTITUTE(SUBSTITUTE(TRIM(RTATimings[[#This Row],[Dep Txt]]), ": ",":"), "a.m", "AM",1), "p.m", "PM"),"  AM"," AM"),"  PM", " PM"), 9,100,"")</f>
        <v/>
      </c>
      <c r="I4422" s="195" t="e">
        <f>TIMEVALUE(RTATimings[[#This Row],[Dep Tm Txt]])</f>
        <v>#VALUE!</v>
      </c>
      <c r="N44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23" spans="1:14" x14ac:dyDescent="0.35">
      <c r="A4423" s="113"/>
      <c r="B4423" s="119"/>
      <c r="C4423" s="119"/>
      <c r="D4423" s="185" t="e">
        <f>IF(ISBLANK(RTATimings[[#This Row],[Vehicle No.]]), VLOOKUP(RTATimings[[#This Row],[Rotation Group]], Table9[#All], 4, FALSE), VLOOKUP(RTATimings[[#This Row],[Vehicle No.]], VehLicense,2,FALSE))</f>
        <v>#N/A</v>
      </c>
      <c r="E4423" s="126"/>
      <c r="F4423" s="185" t="e">
        <f>VLOOKUP(RTATimings[[#This Row],[Route Code]], TrueRouteCodes[], 2, FALSE)</f>
        <v>#N/A</v>
      </c>
      <c r="H4423" s="194" t="str">
        <f>REPLACE(SUBSTITUTE(SUBSTITUTE(SUBSTITUTE(SUBSTITUTE(SUBSTITUTE(TRIM(RTATimings[[#This Row],[Dep Txt]]), ": ",":"), "a.m", "AM",1), "p.m", "PM"),"  AM"," AM"),"  PM", " PM"), 9,100,"")</f>
        <v/>
      </c>
      <c r="I4423" s="195" t="e">
        <f>TIMEVALUE(RTATimings[[#This Row],[Dep Tm Txt]])</f>
        <v>#VALUE!</v>
      </c>
      <c r="N44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24" spans="1:14" x14ac:dyDescent="0.35">
      <c r="A4424" s="113"/>
      <c r="B4424" s="119"/>
      <c r="C4424" s="119"/>
      <c r="D4424" s="185" t="e">
        <f>IF(ISBLANK(RTATimings[[#This Row],[Vehicle No.]]), VLOOKUP(RTATimings[[#This Row],[Rotation Group]], Table9[#All], 4, FALSE), VLOOKUP(RTATimings[[#This Row],[Vehicle No.]], VehLicense,2,FALSE))</f>
        <v>#N/A</v>
      </c>
      <c r="E4424" s="126"/>
      <c r="F4424" s="185" t="e">
        <f>VLOOKUP(RTATimings[[#This Row],[Route Code]], TrueRouteCodes[], 2, FALSE)</f>
        <v>#N/A</v>
      </c>
      <c r="H4424" s="194" t="str">
        <f>REPLACE(SUBSTITUTE(SUBSTITUTE(SUBSTITUTE(SUBSTITUTE(SUBSTITUTE(TRIM(RTATimings[[#This Row],[Dep Txt]]), ": ",":"), "a.m", "AM",1), "p.m", "PM"),"  AM"," AM"),"  PM", " PM"), 9,100,"")</f>
        <v/>
      </c>
      <c r="I4424" s="195" t="e">
        <f>TIMEVALUE(RTATimings[[#This Row],[Dep Tm Txt]])</f>
        <v>#VALUE!</v>
      </c>
      <c r="N44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25" spans="1:14" x14ac:dyDescent="0.35">
      <c r="A4425" s="113"/>
      <c r="B4425" s="119"/>
      <c r="C4425" s="119"/>
      <c r="D4425" s="185" t="e">
        <f>IF(ISBLANK(RTATimings[[#This Row],[Vehicle No.]]), VLOOKUP(RTATimings[[#This Row],[Rotation Group]], Table9[#All], 4, FALSE), VLOOKUP(RTATimings[[#This Row],[Vehicle No.]], VehLicense,2,FALSE))</f>
        <v>#N/A</v>
      </c>
      <c r="E4425" s="126"/>
      <c r="F4425" s="185" t="e">
        <f>VLOOKUP(RTATimings[[#This Row],[Route Code]], TrueRouteCodes[], 2, FALSE)</f>
        <v>#N/A</v>
      </c>
      <c r="H4425" s="194" t="str">
        <f>REPLACE(SUBSTITUTE(SUBSTITUTE(SUBSTITUTE(SUBSTITUTE(SUBSTITUTE(TRIM(RTATimings[[#This Row],[Dep Txt]]), ": ",":"), "a.m", "AM",1), "p.m", "PM"),"  AM"," AM"),"  PM", " PM"), 9,100,"")</f>
        <v/>
      </c>
      <c r="I4425" s="195" t="e">
        <f>TIMEVALUE(RTATimings[[#This Row],[Dep Tm Txt]])</f>
        <v>#VALUE!</v>
      </c>
      <c r="N44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26" spans="1:14" x14ac:dyDescent="0.35">
      <c r="A4426" s="113"/>
      <c r="B4426" s="119"/>
      <c r="C4426" s="119"/>
      <c r="D4426" s="185" t="e">
        <f>IF(ISBLANK(RTATimings[[#This Row],[Vehicle No.]]), VLOOKUP(RTATimings[[#This Row],[Rotation Group]], Table9[#All], 4, FALSE), VLOOKUP(RTATimings[[#This Row],[Vehicle No.]], VehLicense,2,FALSE))</f>
        <v>#N/A</v>
      </c>
      <c r="E4426" s="126"/>
      <c r="F4426" s="185" t="e">
        <f>VLOOKUP(RTATimings[[#This Row],[Route Code]], TrueRouteCodes[], 2, FALSE)</f>
        <v>#N/A</v>
      </c>
      <c r="H4426" s="194" t="str">
        <f>REPLACE(SUBSTITUTE(SUBSTITUTE(SUBSTITUTE(SUBSTITUTE(SUBSTITUTE(TRIM(RTATimings[[#This Row],[Dep Txt]]), ": ",":"), "a.m", "AM",1), "p.m", "PM"),"  AM"," AM"),"  PM", " PM"), 9,100,"")</f>
        <v/>
      </c>
      <c r="I4426" s="195" t="e">
        <f>TIMEVALUE(RTATimings[[#This Row],[Dep Tm Txt]])</f>
        <v>#VALUE!</v>
      </c>
      <c r="N44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27" spans="1:14" x14ac:dyDescent="0.35">
      <c r="A4427" s="113"/>
      <c r="B4427" s="119"/>
      <c r="C4427" s="119"/>
      <c r="D4427" s="185" t="e">
        <f>IF(ISBLANK(RTATimings[[#This Row],[Vehicle No.]]), VLOOKUP(RTATimings[[#This Row],[Rotation Group]], Table9[#All], 4, FALSE), VLOOKUP(RTATimings[[#This Row],[Vehicle No.]], VehLicense,2,FALSE))</f>
        <v>#N/A</v>
      </c>
      <c r="E4427" s="126"/>
      <c r="F4427" s="185" t="e">
        <f>VLOOKUP(RTATimings[[#This Row],[Route Code]], TrueRouteCodes[], 2, FALSE)</f>
        <v>#N/A</v>
      </c>
      <c r="H4427" s="194" t="str">
        <f>REPLACE(SUBSTITUTE(SUBSTITUTE(SUBSTITUTE(SUBSTITUTE(SUBSTITUTE(TRIM(RTATimings[[#This Row],[Dep Txt]]), ": ",":"), "a.m", "AM",1), "p.m", "PM"),"  AM"," AM"),"  PM", " PM"), 9,100,"")</f>
        <v/>
      </c>
      <c r="I4427" s="195" t="e">
        <f>TIMEVALUE(RTATimings[[#This Row],[Dep Tm Txt]])</f>
        <v>#VALUE!</v>
      </c>
      <c r="N44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28" spans="1:14" x14ac:dyDescent="0.35">
      <c r="A4428" s="113"/>
      <c r="B4428" s="119"/>
      <c r="C4428" s="119"/>
      <c r="D4428" s="185" t="e">
        <f>IF(ISBLANK(RTATimings[[#This Row],[Vehicle No.]]), VLOOKUP(RTATimings[[#This Row],[Rotation Group]], Table9[#All], 4, FALSE), VLOOKUP(RTATimings[[#This Row],[Vehicle No.]], VehLicense,2,FALSE))</f>
        <v>#N/A</v>
      </c>
      <c r="E4428" s="126"/>
      <c r="F4428" s="185" t="e">
        <f>VLOOKUP(RTATimings[[#This Row],[Route Code]], TrueRouteCodes[], 2, FALSE)</f>
        <v>#N/A</v>
      </c>
      <c r="H4428" s="194" t="str">
        <f>REPLACE(SUBSTITUTE(SUBSTITUTE(SUBSTITUTE(SUBSTITUTE(SUBSTITUTE(TRIM(RTATimings[[#This Row],[Dep Txt]]), ": ",":"), "a.m", "AM",1), "p.m", "PM"),"  AM"," AM"),"  PM", " PM"), 9,100,"")</f>
        <v/>
      </c>
      <c r="I4428" s="195" t="e">
        <f>TIMEVALUE(RTATimings[[#This Row],[Dep Tm Txt]])</f>
        <v>#VALUE!</v>
      </c>
      <c r="N44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29" spans="1:14" x14ac:dyDescent="0.35">
      <c r="A4429" s="113"/>
      <c r="B4429" s="119"/>
      <c r="C4429" s="119"/>
      <c r="D4429" s="185" t="e">
        <f>IF(ISBLANK(RTATimings[[#This Row],[Vehicle No.]]), VLOOKUP(RTATimings[[#This Row],[Rotation Group]], Table9[#All], 4, FALSE), VLOOKUP(RTATimings[[#This Row],[Vehicle No.]], VehLicense,2,FALSE))</f>
        <v>#N/A</v>
      </c>
      <c r="E4429" s="126"/>
      <c r="F4429" s="185" t="e">
        <f>VLOOKUP(RTATimings[[#This Row],[Route Code]], TrueRouteCodes[], 2, FALSE)</f>
        <v>#N/A</v>
      </c>
      <c r="H4429" s="194" t="str">
        <f>REPLACE(SUBSTITUTE(SUBSTITUTE(SUBSTITUTE(SUBSTITUTE(SUBSTITUTE(TRIM(RTATimings[[#This Row],[Dep Txt]]), ": ",":"), "a.m", "AM",1), "p.m", "PM"),"  AM"," AM"),"  PM", " PM"), 9,100,"")</f>
        <v/>
      </c>
      <c r="I4429" s="195" t="e">
        <f>TIMEVALUE(RTATimings[[#This Row],[Dep Tm Txt]])</f>
        <v>#VALUE!</v>
      </c>
      <c r="N44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30" spans="1:14" x14ac:dyDescent="0.35">
      <c r="A4430" s="113"/>
      <c r="B4430" s="119"/>
      <c r="C4430" s="119"/>
      <c r="D4430" s="185" t="e">
        <f>IF(ISBLANK(RTATimings[[#This Row],[Vehicle No.]]), VLOOKUP(RTATimings[[#This Row],[Rotation Group]], Table9[#All], 4, FALSE), VLOOKUP(RTATimings[[#This Row],[Vehicle No.]], VehLicense,2,FALSE))</f>
        <v>#N/A</v>
      </c>
      <c r="E4430" s="126"/>
      <c r="F4430" s="185" t="e">
        <f>VLOOKUP(RTATimings[[#This Row],[Route Code]], TrueRouteCodes[], 2, FALSE)</f>
        <v>#N/A</v>
      </c>
      <c r="H4430" s="194" t="str">
        <f>REPLACE(SUBSTITUTE(SUBSTITUTE(SUBSTITUTE(SUBSTITUTE(SUBSTITUTE(TRIM(RTATimings[[#This Row],[Dep Txt]]), ": ",":"), "a.m", "AM",1), "p.m", "PM"),"  AM"," AM"),"  PM", " PM"), 9,100,"")</f>
        <v/>
      </c>
      <c r="I4430" s="195" t="e">
        <f>TIMEVALUE(RTATimings[[#This Row],[Dep Tm Txt]])</f>
        <v>#VALUE!</v>
      </c>
      <c r="N44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31" spans="1:14" x14ac:dyDescent="0.35">
      <c r="A4431" s="113"/>
      <c r="B4431" s="119"/>
      <c r="C4431" s="119"/>
      <c r="D4431" s="185" t="e">
        <f>IF(ISBLANK(RTATimings[[#This Row],[Vehicle No.]]), VLOOKUP(RTATimings[[#This Row],[Rotation Group]], Table9[#All], 4, FALSE), VLOOKUP(RTATimings[[#This Row],[Vehicle No.]], VehLicense,2,FALSE))</f>
        <v>#N/A</v>
      </c>
      <c r="E4431" s="126"/>
      <c r="F4431" s="185" t="e">
        <f>VLOOKUP(RTATimings[[#This Row],[Route Code]], TrueRouteCodes[], 2, FALSE)</f>
        <v>#N/A</v>
      </c>
      <c r="H4431" s="194" t="str">
        <f>REPLACE(SUBSTITUTE(SUBSTITUTE(SUBSTITUTE(SUBSTITUTE(SUBSTITUTE(TRIM(RTATimings[[#This Row],[Dep Txt]]), ": ",":"), "a.m", "AM",1), "p.m", "PM"),"  AM"," AM"),"  PM", " PM"), 9,100,"")</f>
        <v/>
      </c>
      <c r="I4431" s="195" t="e">
        <f>TIMEVALUE(RTATimings[[#This Row],[Dep Tm Txt]])</f>
        <v>#VALUE!</v>
      </c>
      <c r="N44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32" spans="1:14" x14ac:dyDescent="0.35">
      <c r="A4432" s="113"/>
      <c r="B4432" s="119"/>
      <c r="C4432" s="119"/>
      <c r="D4432" s="185" t="e">
        <f>IF(ISBLANK(RTATimings[[#This Row],[Vehicle No.]]), VLOOKUP(RTATimings[[#This Row],[Rotation Group]], Table9[#All], 4, FALSE), VLOOKUP(RTATimings[[#This Row],[Vehicle No.]], VehLicense,2,FALSE))</f>
        <v>#N/A</v>
      </c>
      <c r="E4432" s="126"/>
      <c r="F4432" s="185" t="e">
        <f>VLOOKUP(RTATimings[[#This Row],[Route Code]], TrueRouteCodes[], 2, FALSE)</f>
        <v>#N/A</v>
      </c>
      <c r="H4432" s="194" t="str">
        <f>REPLACE(SUBSTITUTE(SUBSTITUTE(SUBSTITUTE(SUBSTITUTE(SUBSTITUTE(TRIM(RTATimings[[#This Row],[Dep Txt]]), ": ",":"), "a.m", "AM",1), "p.m", "PM"),"  AM"," AM"),"  PM", " PM"), 9,100,"")</f>
        <v/>
      </c>
      <c r="I4432" s="195" t="e">
        <f>TIMEVALUE(RTATimings[[#This Row],[Dep Tm Txt]])</f>
        <v>#VALUE!</v>
      </c>
      <c r="N44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33" spans="1:14" x14ac:dyDescent="0.35">
      <c r="A4433" s="113"/>
      <c r="B4433" s="119"/>
      <c r="C4433" s="119"/>
      <c r="D4433" s="185" t="e">
        <f>IF(ISBLANK(RTATimings[[#This Row],[Vehicle No.]]), VLOOKUP(RTATimings[[#This Row],[Rotation Group]], Table9[#All], 4, FALSE), VLOOKUP(RTATimings[[#This Row],[Vehicle No.]], VehLicense,2,FALSE))</f>
        <v>#N/A</v>
      </c>
      <c r="E4433" s="126"/>
      <c r="F4433" s="185" t="e">
        <f>VLOOKUP(RTATimings[[#This Row],[Route Code]], TrueRouteCodes[], 2, FALSE)</f>
        <v>#N/A</v>
      </c>
      <c r="H4433" s="194" t="str">
        <f>REPLACE(SUBSTITUTE(SUBSTITUTE(SUBSTITUTE(SUBSTITUTE(SUBSTITUTE(TRIM(RTATimings[[#This Row],[Dep Txt]]), ": ",":"), "a.m", "AM",1), "p.m", "PM"),"  AM"," AM"),"  PM", " PM"), 9,100,"")</f>
        <v/>
      </c>
      <c r="I4433" s="195" t="e">
        <f>TIMEVALUE(RTATimings[[#This Row],[Dep Tm Txt]])</f>
        <v>#VALUE!</v>
      </c>
      <c r="N44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34" spans="1:14" x14ac:dyDescent="0.35">
      <c r="A4434" s="113"/>
      <c r="B4434" s="119"/>
      <c r="C4434" s="119"/>
      <c r="D4434" s="185" t="e">
        <f>IF(ISBLANK(RTATimings[[#This Row],[Vehicle No.]]), VLOOKUP(RTATimings[[#This Row],[Rotation Group]], Table9[#All], 4, FALSE), VLOOKUP(RTATimings[[#This Row],[Vehicle No.]], VehLicense,2,FALSE))</f>
        <v>#N/A</v>
      </c>
      <c r="E4434" s="126"/>
      <c r="F4434" s="185" t="e">
        <f>VLOOKUP(RTATimings[[#This Row],[Route Code]], TrueRouteCodes[], 2, FALSE)</f>
        <v>#N/A</v>
      </c>
      <c r="H4434" s="194" t="str">
        <f>REPLACE(SUBSTITUTE(SUBSTITUTE(SUBSTITUTE(SUBSTITUTE(SUBSTITUTE(TRIM(RTATimings[[#This Row],[Dep Txt]]), ": ",":"), "a.m", "AM",1), "p.m", "PM"),"  AM"," AM"),"  PM", " PM"), 9,100,"")</f>
        <v/>
      </c>
      <c r="I4434" s="195" t="e">
        <f>TIMEVALUE(RTATimings[[#This Row],[Dep Tm Txt]])</f>
        <v>#VALUE!</v>
      </c>
      <c r="N44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35" spans="1:14" x14ac:dyDescent="0.35">
      <c r="A4435" s="113"/>
      <c r="B4435" s="119"/>
      <c r="C4435" s="119"/>
      <c r="D4435" s="185" t="e">
        <f>IF(ISBLANK(RTATimings[[#This Row],[Vehicle No.]]), VLOOKUP(RTATimings[[#This Row],[Rotation Group]], Table9[#All], 4, FALSE), VLOOKUP(RTATimings[[#This Row],[Vehicle No.]], VehLicense,2,FALSE))</f>
        <v>#N/A</v>
      </c>
      <c r="E4435" s="126"/>
      <c r="F4435" s="185" t="e">
        <f>VLOOKUP(RTATimings[[#This Row],[Route Code]], TrueRouteCodes[], 2, FALSE)</f>
        <v>#N/A</v>
      </c>
      <c r="H4435" s="194" t="str">
        <f>REPLACE(SUBSTITUTE(SUBSTITUTE(SUBSTITUTE(SUBSTITUTE(SUBSTITUTE(TRIM(RTATimings[[#This Row],[Dep Txt]]), ": ",":"), "a.m", "AM",1), "p.m", "PM"),"  AM"," AM"),"  PM", " PM"), 9,100,"")</f>
        <v/>
      </c>
      <c r="I4435" s="195" t="e">
        <f>TIMEVALUE(RTATimings[[#This Row],[Dep Tm Txt]])</f>
        <v>#VALUE!</v>
      </c>
      <c r="N44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36" spans="1:14" x14ac:dyDescent="0.35">
      <c r="A4436" s="113"/>
      <c r="B4436" s="119"/>
      <c r="C4436" s="119"/>
      <c r="D4436" s="185" t="e">
        <f>IF(ISBLANK(RTATimings[[#This Row],[Vehicle No.]]), VLOOKUP(RTATimings[[#This Row],[Rotation Group]], Table9[#All], 4, FALSE), VLOOKUP(RTATimings[[#This Row],[Vehicle No.]], VehLicense,2,FALSE))</f>
        <v>#N/A</v>
      </c>
      <c r="E4436" s="126"/>
      <c r="F4436" s="185" t="e">
        <f>VLOOKUP(RTATimings[[#This Row],[Route Code]], TrueRouteCodes[], 2, FALSE)</f>
        <v>#N/A</v>
      </c>
      <c r="H4436" s="194" t="str">
        <f>REPLACE(SUBSTITUTE(SUBSTITUTE(SUBSTITUTE(SUBSTITUTE(SUBSTITUTE(TRIM(RTATimings[[#This Row],[Dep Txt]]), ": ",":"), "a.m", "AM",1), "p.m", "PM"),"  AM"," AM"),"  PM", " PM"), 9,100,"")</f>
        <v/>
      </c>
      <c r="I4436" s="195" t="e">
        <f>TIMEVALUE(RTATimings[[#This Row],[Dep Tm Txt]])</f>
        <v>#VALUE!</v>
      </c>
      <c r="N44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37" spans="1:14" x14ac:dyDescent="0.35">
      <c r="A4437" s="113"/>
      <c r="B4437" s="119"/>
      <c r="C4437" s="119"/>
      <c r="D4437" s="185" t="e">
        <f>IF(ISBLANK(RTATimings[[#This Row],[Vehicle No.]]), VLOOKUP(RTATimings[[#This Row],[Rotation Group]], Table9[#All], 4, FALSE), VLOOKUP(RTATimings[[#This Row],[Vehicle No.]], VehLicense,2,FALSE))</f>
        <v>#N/A</v>
      </c>
      <c r="E4437" s="126"/>
      <c r="F4437" s="185" t="e">
        <f>VLOOKUP(RTATimings[[#This Row],[Route Code]], TrueRouteCodes[], 2, FALSE)</f>
        <v>#N/A</v>
      </c>
      <c r="H4437" s="194" t="str">
        <f>REPLACE(SUBSTITUTE(SUBSTITUTE(SUBSTITUTE(SUBSTITUTE(SUBSTITUTE(TRIM(RTATimings[[#This Row],[Dep Txt]]), ": ",":"), "a.m", "AM",1), "p.m", "PM"),"  AM"," AM"),"  PM", " PM"), 9,100,"")</f>
        <v/>
      </c>
      <c r="I4437" s="195" t="e">
        <f>TIMEVALUE(RTATimings[[#This Row],[Dep Tm Txt]])</f>
        <v>#VALUE!</v>
      </c>
      <c r="N44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38" spans="1:14" x14ac:dyDescent="0.35">
      <c r="A4438" s="113"/>
      <c r="B4438" s="119"/>
      <c r="C4438" s="119"/>
      <c r="D4438" s="185" t="e">
        <f>IF(ISBLANK(RTATimings[[#This Row],[Vehicle No.]]), VLOOKUP(RTATimings[[#This Row],[Rotation Group]], Table9[#All], 4, FALSE), VLOOKUP(RTATimings[[#This Row],[Vehicle No.]], VehLicense,2,FALSE))</f>
        <v>#N/A</v>
      </c>
      <c r="E4438" s="126"/>
      <c r="F4438" s="185" t="e">
        <f>VLOOKUP(RTATimings[[#This Row],[Route Code]], TrueRouteCodes[], 2, FALSE)</f>
        <v>#N/A</v>
      </c>
      <c r="H4438" s="194" t="str">
        <f>REPLACE(SUBSTITUTE(SUBSTITUTE(SUBSTITUTE(SUBSTITUTE(SUBSTITUTE(TRIM(RTATimings[[#This Row],[Dep Txt]]), ": ",":"), "a.m", "AM",1), "p.m", "PM"),"  AM"," AM"),"  PM", " PM"), 9,100,"")</f>
        <v/>
      </c>
      <c r="I4438" s="195" t="e">
        <f>TIMEVALUE(RTATimings[[#This Row],[Dep Tm Txt]])</f>
        <v>#VALUE!</v>
      </c>
      <c r="N44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39" spans="1:14" x14ac:dyDescent="0.35">
      <c r="A4439" s="113"/>
      <c r="B4439" s="119"/>
      <c r="C4439" s="119"/>
      <c r="D4439" s="185" t="e">
        <f>IF(ISBLANK(RTATimings[[#This Row],[Vehicle No.]]), VLOOKUP(RTATimings[[#This Row],[Rotation Group]], Table9[#All], 4, FALSE), VLOOKUP(RTATimings[[#This Row],[Vehicle No.]], VehLicense,2,FALSE))</f>
        <v>#N/A</v>
      </c>
      <c r="E4439" s="126"/>
      <c r="F4439" s="185" t="e">
        <f>VLOOKUP(RTATimings[[#This Row],[Route Code]], TrueRouteCodes[], 2, FALSE)</f>
        <v>#N/A</v>
      </c>
      <c r="H4439" s="194" t="str">
        <f>REPLACE(SUBSTITUTE(SUBSTITUTE(SUBSTITUTE(SUBSTITUTE(SUBSTITUTE(TRIM(RTATimings[[#This Row],[Dep Txt]]), ": ",":"), "a.m", "AM",1), "p.m", "PM"),"  AM"," AM"),"  PM", " PM"), 9,100,"")</f>
        <v/>
      </c>
      <c r="I4439" s="195" t="e">
        <f>TIMEVALUE(RTATimings[[#This Row],[Dep Tm Txt]])</f>
        <v>#VALUE!</v>
      </c>
      <c r="N44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40" spans="1:14" x14ac:dyDescent="0.35">
      <c r="A4440" s="113"/>
      <c r="B4440" s="119"/>
      <c r="C4440" s="119"/>
      <c r="D4440" s="185" t="e">
        <f>IF(ISBLANK(RTATimings[[#This Row],[Vehicle No.]]), VLOOKUP(RTATimings[[#This Row],[Rotation Group]], Table9[#All], 4, FALSE), VLOOKUP(RTATimings[[#This Row],[Vehicle No.]], VehLicense,2,FALSE))</f>
        <v>#N/A</v>
      </c>
      <c r="E4440" s="126"/>
      <c r="F4440" s="185" t="e">
        <f>VLOOKUP(RTATimings[[#This Row],[Route Code]], TrueRouteCodes[], 2, FALSE)</f>
        <v>#N/A</v>
      </c>
      <c r="H4440" s="194" t="str">
        <f>REPLACE(SUBSTITUTE(SUBSTITUTE(SUBSTITUTE(SUBSTITUTE(SUBSTITUTE(TRIM(RTATimings[[#This Row],[Dep Txt]]), ": ",":"), "a.m", "AM",1), "p.m", "PM"),"  AM"," AM"),"  PM", " PM"), 9,100,"")</f>
        <v/>
      </c>
      <c r="I4440" s="195" t="e">
        <f>TIMEVALUE(RTATimings[[#This Row],[Dep Tm Txt]])</f>
        <v>#VALUE!</v>
      </c>
      <c r="N44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41" spans="1:14" x14ac:dyDescent="0.35">
      <c r="A4441" s="113"/>
      <c r="B4441" s="119"/>
      <c r="C4441" s="119"/>
      <c r="D4441" s="185" t="e">
        <f>IF(ISBLANK(RTATimings[[#This Row],[Vehicle No.]]), VLOOKUP(RTATimings[[#This Row],[Rotation Group]], Table9[#All], 4, FALSE), VLOOKUP(RTATimings[[#This Row],[Vehicle No.]], VehLicense,2,FALSE))</f>
        <v>#N/A</v>
      </c>
      <c r="E4441" s="126"/>
      <c r="F4441" s="185" t="e">
        <f>VLOOKUP(RTATimings[[#This Row],[Route Code]], TrueRouteCodes[], 2, FALSE)</f>
        <v>#N/A</v>
      </c>
      <c r="H4441" s="194" t="str">
        <f>REPLACE(SUBSTITUTE(SUBSTITUTE(SUBSTITUTE(SUBSTITUTE(SUBSTITUTE(TRIM(RTATimings[[#This Row],[Dep Txt]]), ": ",":"), "a.m", "AM",1), "p.m", "PM"),"  AM"," AM"),"  PM", " PM"), 9,100,"")</f>
        <v/>
      </c>
      <c r="I4441" s="195" t="e">
        <f>TIMEVALUE(RTATimings[[#This Row],[Dep Tm Txt]])</f>
        <v>#VALUE!</v>
      </c>
      <c r="N44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42" spans="1:14" x14ac:dyDescent="0.35">
      <c r="A4442" s="113"/>
      <c r="B4442" s="119"/>
      <c r="C4442" s="119"/>
      <c r="D4442" s="185" t="e">
        <f>IF(ISBLANK(RTATimings[[#This Row],[Vehicle No.]]), VLOOKUP(RTATimings[[#This Row],[Rotation Group]], Table9[#All], 4, FALSE), VLOOKUP(RTATimings[[#This Row],[Vehicle No.]], VehLicense,2,FALSE))</f>
        <v>#N/A</v>
      </c>
      <c r="E4442" s="126"/>
      <c r="F4442" s="185" t="e">
        <f>VLOOKUP(RTATimings[[#This Row],[Route Code]], TrueRouteCodes[], 2, FALSE)</f>
        <v>#N/A</v>
      </c>
      <c r="H4442" s="194" t="str">
        <f>REPLACE(SUBSTITUTE(SUBSTITUTE(SUBSTITUTE(SUBSTITUTE(SUBSTITUTE(TRIM(RTATimings[[#This Row],[Dep Txt]]), ": ",":"), "a.m", "AM",1), "p.m", "PM"),"  AM"," AM"),"  PM", " PM"), 9,100,"")</f>
        <v/>
      </c>
      <c r="I4442" s="195" t="e">
        <f>TIMEVALUE(RTATimings[[#This Row],[Dep Tm Txt]])</f>
        <v>#VALUE!</v>
      </c>
      <c r="N44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43" spans="1:14" x14ac:dyDescent="0.35">
      <c r="A4443" s="113"/>
      <c r="B4443" s="119"/>
      <c r="C4443" s="119"/>
      <c r="D4443" s="185" t="e">
        <f>IF(ISBLANK(RTATimings[[#This Row],[Vehicle No.]]), VLOOKUP(RTATimings[[#This Row],[Rotation Group]], Table9[#All], 4, FALSE), VLOOKUP(RTATimings[[#This Row],[Vehicle No.]], VehLicense,2,FALSE))</f>
        <v>#N/A</v>
      </c>
      <c r="E4443" s="126"/>
      <c r="F4443" s="185" t="e">
        <f>VLOOKUP(RTATimings[[#This Row],[Route Code]], TrueRouteCodes[], 2, FALSE)</f>
        <v>#N/A</v>
      </c>
      <c r="H4443" s="194" t="str">
        <f>REPLACE(SUBSTITUTE(SUBSTITUTE(SUBSTITUTE(SUBSTITUTE(SUBSTITUTE(TRIM(RTATimings[[#This Row],[Dep Txt]]), ": ",":"), "a.m", "AM",1), "p.m", "PM"),"  AM"," AM"),"  PM", " PM"), 9,100,"")</f>
        <v/>
      </c>
      <c r="I4443" s="195" t="e">
        <f>TIMEVALUE(RTATimings[[#This Row],[Dep Tm Txt]])</f>
        <v>#VALUE!</v>
      </c>
      <c r="N44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44" spans="1:14" x14ac:dyDescent="0.35">
      <c r="A4444" s="113"/>
      <c r="B4444" s="119"/>
      <c r="C4444" s="119"/>
      <c r="D4444" s="185" t="e">
        <f>IF(ISBLANK(RTATimings[[#This Row],[Vehicle No.]]), VLOOKUP(RTATimings[[#This Row],[Rotation Group]], Table9[#All], 4, FALSE), VLOOKUP(RTATimings[[#This Row],[Vehicle No.]], VehLicense,2,FALSE))</f>
        <v>#N/A</v>
      </c>
      <c r="E4444" s="126"/>
      <c r="F4444" s="185" t="e">
        <f>VLOOKUP(RTATimings[[#This Row],[Route Code]], TrueRouteCodes[], 2, FALSE)</f>
        <v>#N/A</v>
      </c>
      <c r="H4444" s="194" t="str">
        <f>REPLACE(SUBSTITUTE(SUBSTITUTE(SUBSTITUTE(SUBSTITUTE(SUBSTITUTE(TRIM(RTATimings[[#This Row],[Dep Txt]]), ": ",":"), "a.m", "AM",1), "p.m", "PM"),"  AM"," AM"),"  PM", " PM"), 9,100,"")</f>
        <v/>
      </c>
      <c r="I4444" s="195" t="e">
        <f>TIMEVALUE(RTATimings[[#This Row],[Dep Tm Txt]])</f>
        <v>#VALUE!</v>
      </c>
      <c r="N44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45" spans="1:14" x14ac:dyDescent="0.35">
      <c r="A4445" s="113"/>
      <c r="B4445" s="119"/>
      <c r="C4445" s="119"/>
      <c r="D4445" s="185" t="e">
        <f>IF(ISBLANK(RTATimings[[#This Row],[Vehicle No.]]), VLOOKUP(RTATimings[[#This Row],[Rotation Group]], Table9[#All], 4, FALSE), VLOOKUP(RTATimings[[#This Row],[Vehicle No.]], VehLicense,2,FALSE))</f>
        <v>#N/A</v>
      </c>
      <c r="E4445" s="126"/>
      <c r="F4445" s="185" t="e">
        <f>VLOOKUP(RTATimings[[#This Row],[Route Code]], TrueRouteCodes[], 2, FALSE)</f>
        <v>#N/A</v>
      </c>
      <c r="H4445" s="194" t="str">
        <f>REPLACE(SUBSTITUTE(SUBSTITUTE(SUBSTITUTE(SUBSTITUTE(SUBSTITUTE(TRIM(RTATimings[[#This Row],[Dep Txt]]), ": ",":"), "a.m", "AM",1), "p.m", "PM"),"  AM"," AM"),"  PM", " PM"), 9,100,"")</f>
        <v/>
      </c>
      <c r="I4445" s="195" t="e">
        <f>TIMEVALUE(RTATimings[[#This Row],[Dep Tm Txt]])</f>
        <v>#VALUE!</v>
      </c>
      <c r="N44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46" spans="1:14" x14ac:dyDescent="0.35">
      <c r="A4446" s="113"/>
      <c r="B4446" s="119"/>
      <c r="C4446" s="119"/>
      <c r="D4446" s="185" t="e">
        <f>IF(ISBLANK(RTATimings[[#This Row],[Vehicle No.]]), VLOOKUP(RTATimings[[#This Row],[Rotation Group]], Table9[#All], 4, FALSE), VLOOKUP(RTATimings[[#This Row],[Vehicle No.]], VehLicense,2,FALSE))</f>
        <v>#N/A</v>
      </c>
      <c r="E4446" s="126"/>
      <c r="F4446" s="185" t="e">
        <f>VLOOKUP(RTATimings[[#This Row],[Route Code]], TrueRouteCodes[], 2, FALSE)</f>
        <v>#N/A</v>
      </c>
      <c r="H4446" s="194" t="str">
        <f>REPLACE(SUBSTITUTE(SUBSTITUTE(SUBSTITUTE(SUBSTITUTE(SUBSTITUTE(TRIM(RTATimings[[#This Row],[Dep Txt]]), ": ",":"), "a.m", "AM",1), "p.m", "PM"),"  AM"," AM"),"  PM", " PM"), 9,100,"")</f>
        <v/>
      </c>
      <c r="I4446" s="195" t="e">
        <f>TIMEVALUE(RTATimings[[#This Row],[Dep Tm Txt]])</f>
        <v>#VALUE!</v>
      </c>
      <c r="N44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47" spans="1:14" x14ac:dyDescent="0.35">
      <c r="A4447" s="113"/>
      <c r="B4447" s="119"/>
      <c r="C4447" s="119"/>
      <c r="D4447" s="185" t="e">
        <f>IF(ISBLANK(RTATimings[[#This Row],[Vehicle No.]]), VLOOKUP(RTATimings[[#This Row],[Rotation Group]], Table9[#All], 4, FALSE), VLOOKUP(RTATimings[[#This Row],[Vehicle No.]], VehLicense,2,FALSE))</f>
        <v>#N/A</v>
      </c>
      <c r="E4447" s="126"/>
      <c r="F4447" s="185" t="e">
        <f>VLOOKUP(RTATimings[[#This Row],[Route Code]], TrueRouteCodes[], 2, FALSE)</f>
        <v>#N/A</v>
      </c>
      <c r="H4447" s="194" t="str">
        <f>REPLACE(SUBSTITUTE(SUBSTITUTE(SUBSTITUTE(SUBSTITUTE(SUBSTITUTE(TRIM(RTATimings[[#This Row],[Dep Txt]]), ": ",":"), "a.m", "AM",1), "p.m", "PM"),"  AM"," AM"),"  PM", " PM"), 9,100,"")</f>
        <v/>
      </c>
      <c r="I4447" s="195" t="e">
        <f>TIMEVALUE(RTATimings[[#This Row],[Dep Tm Txt]])</f>
        <v>#VALUE!</v>
      </c>
      <c r="N44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48" spans="1:14" x14ac:dyDescent="0.35">
      <c r="A4448" s="113"/>
      <c r="B4448" s="119"/>
      <c r="C4448" s="119"/>
      <c r="D4448" s="185" t="e">
        <f>IF(ISBLANK(RTATimings[[#This Row],[Vehicle No.]]), VLOOKUP(RTATimings[[#This Row],[Rotation Group]], Table9[#All], 4, FALSE), VLOOKUP(RTATimings[[#This Row],[Vehicle No.]], VehLicense,2,FALSE))</f>
        <v>#N/A</v>
      </c>
      <c r="E4448" s="126"/>
      <c r="F4448" s="185" t="e">
        <f>VLOOKUP(RTATimings[[#This Row],[Route Code]], TrueRouteCodes[], 2, FALSE)</f>
        <v>#N/A</v>
      </c>
      <c r="H4448" s="194" t="str">
        <f>REPLACE(SUBSTITUTE(SUBSTITUTE(SUBSTITUTE(SUBSTITUTE(SUBSTITUTE(TRIM(RTATimings[[#This Row],[Dep Txt]]), ": ",":"), "a.m", "AM",1), "p.m", "PM"),"  AM"," AM"),"  PM", " PM"), 9,100,"")</f>
        <v/>
      </c>
      <c r="I4448" s="195" t="e">
        <f>TIMEVALUE(RTATimings[[#This Row],[Dep Tm Txt]])</f>
        <v>#VALUE!</v>
      </c>
      <c r="N44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49" spans="1:14" x14ac:dyDescent="0.35">
      <c r="A4449" s="113"/>
      <c r="B4449" s="119"/>
      <c r="C4449" s="119"/>
      <c r="D4449" s="185" t="e">
        <f>IF(ISBLANK(RTATimings[[#This Row],[Vehicle No.]]), VLOOKUP(RTATimings[[#This Row],[Rotation Group]], Table9[#All], 4, FALSE), VLOOKUP(RTATimings[[#This Row],[Vehicle No.]], VehLicense,2,FALSE))</f>
        <v>#N/A</v>
      </c>
      <c r="E4449" s="126"/>
      <c r="F4449" s="185" t="e">
        <f>VLOOKUP(RTATimings[[#This Row],[Route Code]], TrueRouteCodes[], 2, FALSE)</f>
        <v>#N/A</v>
      </c>
      <c r="H4449" s="194" t="str">
        <f>REPLACE(SUBSTITUTE(SUBSTITUTE(SUBSTITUTE(SUBSTITUTE(SUBSTITUTE(TRIM(RTATimings[[#This Row],[Dep Txt]]), ": ",":"), "a.m", "AM",1), "p.m", "PM"),"  AM"," AM"),"  PM", " PM"), 9,100,"")</f>
        <v/>
      </c>
      <c r="I4449" s="195" t="e">
        <f>TIMEVALUE(RTATimings[[#This Row],[Dep Tm Txt]])</f>
        <v>#VALUE!</v>
      </c>
      <c r="N44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50" spans="1:14" x14ac:dyDescent="0.35">
      <c r="A4450" s="113"/>
      <c r="B4450" s="119"/>
      <c r="C4450" s="119"/>
      <c r="D4450" s="185" t="e">
        <f>IF(ISBLANK(RTATimings[[#This Row],[Vehicle No.]]), VLOOKUP(RTATimings[[#This Row],[Rotation Group]], Table9[#All], 4, FALSE), VLOOKUP(RTATimings[[#This Row],[Vehicle No.]], VehLicense,2,FALSE))</f>
        <v>#N/A</v>
      </c>
      <c r="E4450" s="126"/>
      <c r="F4450" s="185" t="e">
        <f>VLOOKUP(RTATimings[[#This Row],[Route Code]], TrueRouteCodes[], 2, FALSE)</f>
        <v>#N/A</v>
      </c>
      <c r="H4450" s="194" t="str">
        <f>REPLACE(SUBSTITUTE(SUBSTITUTE(SUBSTITUTE(SUBSTITUTE(SUBSTITUTE(TRIM(RTATimings[[#This Row],[Dep Txt]]), ": ",":"), "a.m", "AM",1), "p.m", "PM"),"  AM"," AM"),"  PM", " PM"), 9,100,"")</f>
        <v/>
      </c>
      <c r="I4450" s="195" t="e">
        <f>TIMEVALUE(RTATimings[[#This Row],[Dep Tm Txt]])</f>
        <v>#VALUE!</v>
      </c>
      <c r="N44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51" spans="1:14" x14ac:dyDescent="0.35">
      <c r="A4451" s="113"/>
      <c r="B4451" s="119"/>
      <c r="C4451" s="119"/>
      <c r="D4451" s="185" t="e">
        <f>IF(ISBLANK(RTATimings[[#This Row],[Vehicle No.]]), VLOOKUP(RTATimings[[#This Row],[Rotation Group]], Table9[#All], 4, FALSE), VLOOKUP(RTATimings[[#This Row],[Vehicle No.]], VehLicense,2,FALSE))</f>
        <v>#N/A</v>
      </c>
      <c r="E4451" s="126"/>
      <c r="F4451" s="185" t="e">
        <f>VLOOKUP(RTATimings[[#This Row],[Route Code]], TrueRouteCodes[], 2, FALSE)</f>
        <v>#N/A</v>
      </c>
      <c r="H4451" s="194" t="str">
        <f>REPLACE(SUBSTITUTE(SUBSTITUTE(SUBSTITUTE(SUBSTITUTE(SUBSTITUTE(TRIM(RTATimings[[#This Row],[Dep Txt]]), ": ",":"), "a.m", "AM",1), "p.m", "PM"),"  AM"," AM"),"  PM", " PM"), 9,100,"")</f>
        <v/>
      </c>
      <c r="I4451" s="195" t="e">
        <f>TIMEVALUE(RTATimings[[#This Row],[Dep Tm Txt]])</f>
        <v>#VALUE!</v>
      </c>
      <c r="N44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52" spans="1:14" x14ac:dyDescent="0.35">
      <c r="A4452" s="113"/>
      <c r="B4452" s="119"/>
      <c r="C4452" s="119"/>
      <c r="D4452" s="185" t="e">
        <f>IF(ISBLANK(RTATimings[[#This Row],[Vehicle No.]]), VLOOKUP(RTATimings[[#This Row],[Rotation Group]], Table9[#All], 4, FALSE), VLOOKUP(RTATimings[[#This Row],[Vehicle No.]], VehLicense,2,FALSE))</f>
        <v>#N/A</v>
      </c>
      <c r="E4452" s="126"/>
      <c r="F4452" s="185" t="e">
        <f>VLOOKUP(RTATimings[[#This Row],[Route Code]], TrueRouteCodes[], 2, FALSE)</f>
        <v>#N/A</v>
      </c>
      <c r="H4452" s="194" t="str">
        <f>REPLACE(SUBSTITUTE(SUBSTITUTE(SUBSTITUTE(SUBSTITUTE(SUBSTITUTE(TRIM(RTATimings[[#This Row],[Dep Txt]]), ": ",":"), "a.m", "AM",1), "p.m", "PM"),"  AM"," AM"),"  PM", " PM"), 9,100,"")</f>
        <v/>
      </c>
      <c r="I4452" s="195" t="e">
        <f>TIMEVALUE(RTATimings[[#This Row],[Dep Tm Txt]])</f>
        <v>#VALUE!</v>
      </c>
      <c r="N44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53" spans="1:14" x14ac:dyDescent="0.35">
      <c r="A4453" s="113"/>
      <c r="B4453" s="119"/>
      <c r="C4453" s="119"/>
      <c r="D4453" s="185" t="e">
        <f>IF(ISBLANK(RTATimings[[#This Row],[Vehicle No.]]), VLOOKUP(RTATimings[[#This Row],[Rotation Group]], Table9[#All], 4, FALSE), VLOOKUP(RTATimings[[#This Row],[Vehicle No.]], VehLicense,2,FALSE))</f>
        <v>#N/A</v>
      </c>
      <c r="E4453" s="126"/>
      <c r="F4453" s="185" t="e">
        <f>VLOOKUP(RTATimings[[#This Row],[Route Code]], TrueRouteCodes[], 2, FALSE)</f>
        <v>#N/A</v>
      </c>
      <c r="H4453" s="194" t="str">
        <f>REPLACE(SUBSTITUTE(SUBSTITUTE(SUBSTITUTE(SUBSTITUTE(SUBSTITUTE(TRIM(RTATimings[[#This Row],[Dep Txt]]), ": ",":"), "a.m", "AM",1), "p.m", "PM"),"  AM"," AM"),"  PM", " PM"), 9,100,"")</f>
        <v/>
      </c>
      <c r="I4453" s="195" t="e">
        <f>TIMEVALUE(RTATimings[[#This Row],[Dep Tm Txt]])</f>
        <v>#VALUE!</v>
      </c>
      <c r="N44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54" spans="1:14" x14ac:dyDescent="0.35">
      <c r="A4454" s="113"/>
      <c r="B4454" s="119"/>
      <c r="C4454" s="119"/>
      <c r="D4454" s="185" t="e">
        <f>IF(ISBLANK(RTATimings[[#This Row],[Vehicle No.]]), VLOOKUP(RTATimings[[#This Row],[Rotation Group]], Table9[#All], 4, FALSE), VLOOKUP(RTATimings[[#This Row],[Vehicle No.]], VehLicense,2,FALSE))</f>
        <v>#N/A</v>
      </c>
      <c r="E4454" s="126"/>
      <c r="F4454" s="185" t="e">
        <f>VLOOKUP(RTATimings[[#This Row],[Route Code]], TrueRouteCodes[], 2, FALSE)</f>
        <v>#N/A</v>
      </c>
      <c r="H4454" s="194" t="str">
        <f>REPLACE(SUBSTITUTE(SUBSTITUTE(SUBSTITUTE(SUBSTITUTE(SUBSTITUTE(TRIM(RTATimings[[#This Row],[Dep Txt]]), ": ",":"), "a.m", "AM",1), "p.m", "PM"),"  AM"," AM"),"  PM", " PM"), 9,100,"")</f>
        <v/>
      </c>
      <c r="I4454" s="195" t="e">
        <f>TIMEVALUE(RTATimings[[#This Row],[Dep Tm Txt]])</f>
        <v>#VALUE!</v>
      </c>
      <c r="N44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55" spans="1:14" x14ac:dyDescent="0.35">
      <c r="A4455" s="113"/>
      <c r="B4455" s="119"/>
      <c r="C4455" s="119"/>
      <c r="D4455" s="185" t="e">
        <f>IF(ISBLANK(RTATimings[[#This Row],[Vehicle No.]]), VLOOKUP(RTATimings[[#This Row],[Rotation Group]], Table9[#All], 4, FALSE), VLOOKUP(RTATimings[[#This Row],[Vehicle No.]], VehLicense,2,FALSE))</f>
        <v>#N/A</v>
      </c>
      <c r="E4455" s="126"/>
      <c r="F4455" s="185" t="e">
        <f>VLOOKUP(RTATimings[[#This Row],[Route Code]], TrueRouteCodes[], 2, FALSE)</f>
        <v>#N/A</v>
      </c>
      <c r="H4455" s="194" t="str">
        <f>REPLACE(SUBSTITUTE(SUBSTITUTE(SUBSTITUTE(SUBSTITUTE(SUBSTITUTE(TRIM(RTATimings[[#This Row],[Dep Txt]]), ": ",":"), "a.m", "AM",1), "p.m", "PM"),"  AM"," AM"),"  PM", " PM"), 9,100,"")</f>
        <v/>
      </c>
      <c r="I4455" s="195" t="e">
        <f>TIMEVALUE(RTATimings[[#This Row],[Dep Tm Txt]])</f>
        <v>#VALUE!</v>
      </c>
      <c r="N44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56" spans="1:14" x14ac:dyDescent="0.35">
      <c r="A4456" s="113"/>
      <c r="B4456" s="119"/>
      <c r="C4456" s="119"/>
      <c r="D4456" s="185" t="e">
        <f>IF(ISBLANK(RTATimings[[#This Row],[Vehicle No.]]), VLOOKUP(RTATimings[[#This Row],[Rotation Group]], Table9[#All], 4, FALSE), VLOOKUP(RTATimings[[#This Row],[Vehicle No.]], VehLicense,2,FALSE))</f>
        <v>#N/A</v>
      </c>
      <c r="E4456" s="126"/>
      <c r="F4456" s="185" t="e">
        <f>VLOOKUP(RTATimings[[#This Row],[Route Code]], TrueRouteCodes[], 2, FALSE)</f>
        <v>#N/A</v>
      </c>
      <c r="H4456" s="194" t="str">
        <f>REPLACE(SUBSTITUTE(SUBSTITUTE(SUBSTITUTE(SUBSTITUTE(SUBSTITUTE(TRIM(RTATimings[[#This Row],[Dep Txt]]), ": ",":"), "a.m", "AM",1), "p.m", "PM"),"  AM"," AM"),"  PM", " PM"), 9,100,"")</f>
        <v/>
      </c>
      <c r="I4456" s="195" t="e">
        <f>TIMEVALUE(RTATimings[[#This Row],[Dep Tm Txt]])</f>
        <v>#VALUE!</v>
      </c>
      <c r="N44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57" spans="1:14" x14ac:dyDescent="0.35">
      <c r="A4457" s="113"/>
      <c r="B4457" s="119"/>
      <c r="C4457" s="119"/>
      <c r="D4457" s="185" t="e">
        <f>IF(ISBLANK(RTATimings[[#This Row],[Vehicle No.]]), VLOOKUP(RTATimings[[#This Row],[Rotation Group]], Table9[#All], 4, FALSE), VLOOKUP(RTATimings[[#This Row],[Vehicle No.]], VehLicense,2,FALSE))</f>
        <v>#N/A</v>
      </c>
      <c r="E4457" s="126"/>
      <c r="F4457" s="185" t="e">
        <f>VLOOKUP(RTATimings[[#This Row],[Route Code]], TrueRouteCodes[], 2, FALSE)</f>
        <v>#N/A</v>
      </c>
      <c r="H4457" s="194" t="str">
        <f>REPLACE(SUBSTITUTE(SUBSTITUTE(SUBSTITUTE(SUBSTITUTE(SUBSTITUTE(TRIM(RTATimings[[#This Row],[Dep Txt]]), ": ",":"), "a.m", "AM",1), "p.m", "PM"),"  AM"," AM"),"  PM", " PM"), 9,100,"")</f>
        <v/>
      </c>
      <c r="I4457" s="195" t="e">
        <f>TIMEVALUE(RTATimings[[#This Row],[Dep Tm Txt]])</f>
        <v>#VALUE!</v>
      </c>
      <c r="N44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58" spans="1:14" x14ac:dyDescent="0.35">
      <c r="A4458" s="113"/>
      <c r="B4458" s="119"/>
      <c r="C4458" s="119"/>
      <c r="D4458" s="185" t="e">
        <f>IF(ISBLANK(RTATimings[[#This Row],[Vehicle No.]]), VLOOKUP(RTATimings[[#This Row],[Rotation Group]], Table9[#All], 4, FALSE), VLOOKUP(RTATimings[[#This Row],[Vehicle No.]], VehLicense,2,FALSE))</f>
        <v>#N/A</v>
      </c>
      <c r="E4458" s="126"/>
      <c r="F4458" s="185" t="e">
        <f>VLOOKUP(RTATimings[[#This Row],[Route Code]], TrueRouteCodes[], 2, FALSE)</f>
        <v>#N/A</v>
      </c>
      <c r="H4458" s="194" t="str">
        <f>REPLACE(SUBSTITUTE(SUBSTITUTE(SUBSTITUTE(SUBSTITUTE(SUBSTITUTE(TRIM(RTATimings[[#This Row],[Dep Txt]]), ": ",":"), "a.m", "AM",1), "p.m", "PM"),"  AM"," AM"),"  PM", " PM"), 9,100,"")</f>
        <v/>
      </c>
      <c r="I4458" s="195" t="e">
        <f>TIMEVALUE(RTATimings[[#This Row],[Dep Tm Txt]])</f>
        <v>#VALUE!</v>
      </c>
      <c r="N44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59" spans="1:14" x14ac:dyDescent="0.35">
      <c r="A4459" s="113"/>
      <c r="B4459" s="119"/>
      <c r="C4459" s="119"/>
      <c r="D4459" s="185" t="e">
        <f>IF(ISBLANK(RTATimings[[#This Row],[Vehicle No.]]), VLOOKUP(RTATimings[[#This Row],[Rotation Group]], Table9[#All], 4, FALSE), VLOOKUP(RTATimings[[#This Row],[Vehicle No.]], VehLicense,2,FALSE))</f>
        <v>#N/A</v>
      </c>
      <c r="E4459" s="126"/>
      <c r="F4459" s="185" t="e">
        <f>VLOOKUP(RTATimings[[#This Row],[Route Code]], TrueRouteCodes[], 2, FALSE)</f>
        <v>#N/A</v>
      </c>
      <c r="H4459" s="194" t="str">
        <f>REPLACE(SUBSTITUTE(SUBSTITUTE(SUBSTITUTE(SUBSTITUTE(SUBSTITUTE(TRIM(RTATimings[[#This Row],[Dep Txt]]), ": ",":"), "a.m", "AM",1), "p.m", "PM"),"  AM"," AM"),"  PM", " PM"), 9,100,"")</f>
        <v/>
      </c>
      <c r="I4459" s="195" t="e">
        <f>TIMEVALUE(RTATimings[[#This Row],[Dep Tm Txt]])</f>
        <v>#VALUE!</v>
      </c>
      <c r="N44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60" spans="1:14" x14ac:dyDescent="0.35">
      <c r="A4460" s="113"/>
      <c r="B4460" s="119"/>
      <c r="C4460" s="119"/>
      <c r="D4460" s="185" t="e">
        <f>IF(ISBLANK(RTATimings[[#This Row],[Vehicle No.]]), VLOOKUP(RTATimings[[#This Row],[Rotation Group]], Table9[#All], 4, FALSE), VLOOKUP(RTATimings[[#This Row],[Vehicle No.]], VehLicense,2,FALSE))</f>
        <v>#N/A</v>
      </c>
      <c r="E4460" s="126"/>
      <c r="F4460" s="185" t="e">
        <f>VLOOKUP(RTATimings[[#This Row],[Route Code]], TrueRouteCodes[], 2, FALSE)</f>
        <v>#N/A</v>
      </c>
      <c r="H4460" s="194" t="str">
        <f>REPLACE(SUBSTITUTE(SUBSTITUTE(SUBSTITUTE(SUBSTITUTE(SUBSTITUTE(TRIM(RTATimings[[#This Row],[Dep Txt]]), ": ",":"), "a.m", "AM",1), "p.m", "PM"),"  AM"," AM"),"  PM", " PM"), 9,100,"")</f>
        <v/>
      </c>
      <c r="I4460" s="195" t="e">
        <f>TIMEVALUE(RTATimings[[#This Row],[Dep Tm Txt]])</f>
        <v>#VALUE!</v>
      </c>
      <c r="N44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61" spans="1:14" x14ac:dyDescent="0.35">
      <c r="A4461" s="113"/>
      <c r="B4461" s="119"/>
      <c r="C4461" s="119"/>
      <c r="D4461" s="185" t="e">
        <f>IF(ISBLANK(RTATimings[[#This Row],[Vehicle No.]]), VLOOKUP(RTATimings[[#This Row],[Rotation Group]], Table9[#All], 4, FALSE), VLOOKUP(RTATimings[[#This Row],[Vehicle No.]], VehLicense,2,FALSE))</f>
        <v>#N/A</v>
      </c>
      <c r="E4461" s="126"/>
      <c r="F4461" s="185" t="e">
        <f>VLOOKUP(RTATimings[[#This Row],[Route Code]], TrueRouteCodes[], 2, FALSE)</f>
        <v>#N/A</v>
      </c>
      <c r="H4461" s="194" t="str">
        <f>REPLACE(SUBSTITUTE(SUBSTITUTE(SUBSTITUTE(SUBSTITUTE(SUBSTITUTE(TRIM(RTATimings[[#This Row],[Dep Txt]]), ": ",":"), "a.m", "AM",1), "p.m", "PM"),"  AM"," AM"),"  PM", " PM"), 9,100,"")</f>
        <v/>
      </c>
      <c r="I4461" s="195" t="e">
        <f>TIMEVALUE(RTATimings[[#This Row],[Dep Tm Txt]])</f>
        <v>#VALUE!</v>
      </c>
      <c r="N44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62" spans="1:14" x14ac:dyDescent="0.35">
      <c r="A4462" s="113"/>
      <c r="B4462" s="119"/>
      <c r="C4462" s="119"/>
      <c r="D4462" s="185" t="e">
        <f>IF(ISBLANK(RTATimings[[#This Row],[Vehicle No.]]), VLOOKUP(RTATimings[[#This Row],[Rotation Group]], Table9[#All], 4, FALSE), VLOOKUP(RTATimings[[#This Row],[Vehicle No.]], VehLicense,2,FALSE))</f>
        <v>#N/A</v>
      </c>
      <c r="E4462" s="126"/>
      <c r="F4462" s="185" t="e">
        <f>VLOOKUP(RTATimings[[#This Row],[Route Code]], TrueRouteCodes[], 2, FALSE)</f>
        <v>#N/A</v>
      </c>
      <c r="H4462" s="194" t="str">
        <f>REPLACE(SUBSTITUTE(SUBSTITUTE(SUBSTITUTE(SUBSTITUTE(SUBSTITUTE(TRIM(RTATimings[[#This Row],[Dep Txt]]), ": ",":"), "a.m", "AM",1), "p.m", "PM"),"  AM"," AM"),"  PM", " PM"), 9,100,"")</f>
        <v/>
      </c>
      <c r="I4462" s="195" t="e">
        <f>TIMEVALUE(RTATimings[[#This Row],[Dep Tm Txt]])</f>
        <v>#VALUE!</v>
      </c>
      <c r="N44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63" spans="1:14" x14ac:dyDescent="0.35">
      <c r="A4463" s="113"/>
      <c r="B4463" s="119"/>
      <c r="C4463" s="119"/>
      <c r="D4463" s="185" t="e">
        <f>IF(ISBLANK(RTATimings[[#This Row],[Vehicle No.]]), VLOOKUP(RTATimings[[#This Row],[Rotation Group]], Table9[#All], 4, FALSE), VLOOKUP(RTATimings[[#This Row],[Vehicle No.]], VehLicense,2,FALSE))</f>
        <v>#N/A</v>
      </c>
      <c r="E4463" s="126"/>
      <c r="F4463" s="185" t="e">
        <f>VLOOKUP(RTATimings[[#This Row],[Route Code]], TrueRouteCodes[], 2, FALSE)</f>
        <v>#N/A</v>
      </c>
      <c r="H4463" s="194" t="str">
        <f>REPLACE(SUBSTITUTE(SUBSTITUTE(SUBSTITUTE(SUBSTITUTE(SUBSTITUTE(TRIM(RTATimings[[#This Row],[Dep Txt]]), ": ",":"), "a.m", "AM",1), "p.m", "PM"),"  AM"," AM"),"  PM", " PM"), 9,100,"")</f>
        <v/>
      </c>
      <c r="I4463" s="195" t="e">
        <f>TIMEVALUE(RTATimings[[#This Row],[Dep Tm Txt]])</f>
        <v>#VALUE!</v>
      </c>
      <c r="N44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64" spans="1:14" x14ac:dyDescent="0.35">
      <c r="A4464" s="113"/>
      <c r="B4464" s="119"/>
      <c r="C4464" s="119"/>
      <c r="D4464" s="185" t="e">
        <f>IF(ISBLANK(RTATimings[[#This Row],[Vehicle No.]]), VLOOKUP(RTATimings[[#This Row],[Rotation Group]], Table9[#All], 4, FALSE), VLOOKUP(RTATimings[[#This Row],[Vehicle No.]], VehLicense,2,FALSE))</f>
        <v>#N/A</v>
      </c>
      <c r="E4464" s="126"/>
      <c r="F4464" s="185" t="e">
        <f>VLOOKUP(RTATimings[[#This Row],[Route Code]], TrueRouteCodes[], 2, FALSE)</f>
        <v>#N/A</v>
      </c>
      <c r="H4464" s="194" t="str">
        <f>REPLACE(SUBSTITUTE(SUBSTITUTE(SUBSTITUTE(SUBSTITUTE(SUBSTITUTE(TRIM(RTATimings[[#This Row],[Dep Txt]]), ": ",":"), "a.m", "AM",1), "p.m", "PM"),"  AM"," AM"),"  PM", " PM"), 9,100,"")</f>
        <v/>
      </c>
      <c r="I4464" s="195" t="e">
        <f>TIMEVALUE(RTATimings[[#This Row],[Dep Tm Txt]])</f>
        <v>#VALUE!</v>
      </c>
      <c r="N44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65" spans="1:14" x14ac:dyDescent="0.35">
      <c r="A4465" s="113"/>
      <c r="B4465" s="119"/>
      <c r="C4465" s="119"/>
      <c r="D4465" s="185" t="e">
        <f>IF(ISBLANK(RTATimings[[#This Row],[Vehicle No.]]), VLOOKUP(RTATimings[[#This Row],[Rotation Group]], Table9[#All], 4, FALSE), VLOOKUP(RTATimings[[#This Row],[Vehicle No.]], VehLicense,2,FALSE))</f>
        <v>#N/A</v>
      </c>
      <c r="E4465" s="126"/>
      <c r="F4465" s="185" t="e">
        <f>VLOOKUP(RTATimings[[#This Row],[Route Code]], TrueRouteCodes[], 2, FALSE)</f>
        <v>#N/A</v>
      </c>
      <c r="H4465" s="194" t="str">
        <f>REPLACE(SUBSTITUTE(SUBSTITUTE(SUBSTITUTE(SUBSTITUTE(SUBSTITUTE(TRIM(RTATimings[[#This Row],[Dep Txt]]), ": ",":"), "a.m", "AM",1), "p.m", "PM"),"  AM"," AM"),"  PM", " PM"), 9,100,"")</f>
        <v/>
      </c>
      <c r="I4465" s="195" t="e">
        <f>TIMEVALUE(RTATimings[[#This Row],[Dep Tm Txt]])</f>
        <v>#VALUE!</v>
      </c>
      <c r="N44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66" spans="1:14" x14ac:dyDescent="0.35">
      <c r="A4466" s="113"/>
      <c r="B4466" s="119"/>
      <c r="C4466" s="119"/>
      <c r="D4466" s="185" t="e">
        <f>IF(ISBLANK(RTATimings[[#This Row],[Vehicle No.]]), VLOOKUP(RTATimings[[#This Row],[Rotation Group]], Table9[#All], 4, FALSE), VLOOKUP(RTATimings[[#This Row],[Vehicle No.]], VehLicense,2,FALSE))</f>
        <v>#N/A</v>
      </c>
      <c r="E4466" s="126"/>
      <c r="F4466" s="185" t="e">
        <f>VLOOKUP(RTATimings[[#This Row],[Route Code]], TrueRouteCodes[], 2, FALSE)</f>
        <v>#N/A</v>
      </c>
      <c r="H4466" s="194" t="str">
        <f>REPLACE(SUBSTITUTE(SUBSTITUTE(SUBSTITUTE(SUBSTITUTE(SUBSTITUTE(TRIM(RTATimings[[#This Row],[Dep Txt]]), ": ",":"), "a.m", "AM",1), "p.m", "PM"),"  AM"," AM"),"  PM", " PM"), 9,100,"")</f>
        <v/>
      </c>
      <c r="I4466" s="195" t="e">
        <f>TIMEVALUE(RTATimings[[#This Row],[Dep Tm Txt]])</f>
        <v>#VALUE!</v>
      </c>
      <c r="N44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67" spans="1:14" x14ac:dyDescent="0.35">
      <c r="A4467" s="113"/>
      <c r="B4467" s="119"/>
      <c r="C4467" s="119"/>
      <c r="D4467" s="185" t="e">
        <f>IF(ISBLANK(RTATimings[[#This Row],[Vehicle No.]]), VLOOKUP(RTATimings[[#This Row],[Rotation Group]], Table9[#All], 4, FALSE), VLOOKUP(RTATimings[[#This Row],[Vehicle No.]], VehLicense,2,FALSE))</f>
        <v>#N/A</v>
      </c>
      <c r="E4467" s="126"/>
      <c r="F4467" s="185" t="e">
        <f>VLOOKUP(RTATimings[[#This Row],[Route Code]], TrueRouteCodes[], 2, FALSE)</f>
        <v>#N/A</v>
      </c>
      <c r="H4467" s="194" t="str">
        <f>REPLACE(SUBSTITUTE(SUBSTITUTE(SUBSTITUTE(SUBSTITUTE(SUBSTITUTE(TRIM(RTATimings[[#This Row],[Dep Txt]]), ": ",":"), "a.m", "AM",1), "p.m", "PM"),"  AM"," AM"),"  PM", " PM"), 9,100,"")</f>
        <v/>
      </c>
      <c r="I4467" s="195" t="e">
        <f>TIMEVALUE(RTATimings[[#This Row],[Dep Tm Txt]])</f>
        <v>#VALUE!</v>
      </c>
      <c r="N44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68" spans="1:14" x14ac:dyDescent="0.35">
      <c r="A4468" s="113"/>
      <c r="B4468" s="119"/>
      <c r="C4468" s="119"/>
      <c r="D4468" s="185" t="e">
        <f>IF(ISBLANK(RTATimings[[#This Row],[Vehicle No.]]), VLOOKUP(RTATimings[[#This Row],[Rotation Group]], Table9[#All], 4, FALSE), VLOOKUP(RTATimings[[#This Row],[Vehicle No.]], VehLicense,2,FALSE))</f>
        <v>#N/A</v>
      </c>
      <c r="E4468" s="126"/>
      <c r="F4468" s="185" t="e">
        <f>VLOOKUP(RTATimings[[#This Row],[Route Code]], TrueRouteCodes[], 2, FALSE)</f>
        <v>#N/A</v>
      </c>
      <c r="H4468" s="194" t="str">
        <f>REPLACE(SUBSTITUTE(SUBSTITUTE(SUBSTITUTE(SUBSTITUTE(SUBSTITUTE(TRIM(RTATimings[[#This Row],[Dep Txt]]), ": ",":"), "a.m", "AM",1), "p.m", "PM"),"  AM"," AM"),"  PM", " PM"), 9,100,"")</f>
        <v/>
      </c>
      <c r="I4468" s="195" t="e">
        <f>TIMEVALUE(RTATimings[[#This Row],[Dep Tm Txt]])</f>
        <v>#VALUE!</v>
      </c>
      <c r="N44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69" spans="1:14" x14ac:dyDescent="0.35">
      <c r="A4469" s="113"/>
      <c r="B4469" s="119"/>
      <c r="C4469" s="119"/>
      <c r="D4469" s="185" t="e">
        <f>IF(ISBLANK(RTATimings[[#This Row],[Vehicle No.]]), VLOOKUP(RTATimings[[#This Row],[Rotation Group]], Table9[#All], 4, FALSE), VLOOKUP(RTATimings[[#This Row],[Vehicle No.]], VehLicense,2,FALSE))</f>
        <v>#N/A</v>
      </c>
      <c r="E4469" s="126"/>
      <c r="F4469" s="185" t="e">
        <f>VLOOKUP(RTATimings[[#This Row],[Route Code]], TrueRouteCodes[], 2, FALSE)</f>
        <v>#N/A</v>
      </c>
      <c r="H4469" s="194" t="str">
        <f>REPLACE(SUBSTITUTE(SUBSTITUTE(SUBSTITUTE(SUBSTITUTE(SUBSTITUTE(TRIM(RTATimings[[#This Row],[Dep Txt]]), ": ",":"), "a.m", "AM",1), "p.m", "PM"),"  AM"," AM"),"  PM", " PM"), 9,100,"")</f>
        <v/>
      </c>
      <c r="I4469" s="195" t="e">
        <f>TIMEVALUE(RTATimings[[#This Row],[Dep Tm Txt]])</f>
        <v>#VALUE!</v>
      </c>
      <c r="N44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70" spans="1:14" x14ac:dyDescent="0.35">
      <c r="A4470" s="113"/>
      <c r="B4470" s="119"/>
      <c r="C4470" s="119"/>
      <c r="D4470" s="185" t="e">
        <f>IF(ISBLANK(RTATimings[[#This Row],[Vehicle No.]]), VLOOKUP(RTATimings[[#This Row],[Rotation Group]], Table9[#All], 4, FALSE), VLOOKUP(RTATimings[[#This Row],[Vehicle No.]], VehLicense,2,FALSE))</f>
        <v>#N/A</v>
      </c>
      <c r="E4470" s="126"/>
      <c r="F4470" s="185" t="e">
        <f>VLOOKUP(RTATimings[[#This Row],[Route Code]], TrueRouteCodes[], 2, FALSE)</f>
        <v>#N/A</v>
      </c>
      <c r="H4470" s="194" t="str">
        <f>REPLACE(SUBSTITUTE(SUBSTITUTE(SUBSTITUTE(SUBSTITUTE(SUBSTITUTE(TRIM(RTATimings[[#This Row],[Dep Txt]]), ": ",":"), "a.m", "AM",1), "p.m", "PM"),"  AM"," AM"),"  PM", " PM"), 9,100,"")</f>
        <v/>
      </c>
      <c r="I4470" s="195" t="e">
        <f>TIMEVALUE(RTATimings[[#This Row],[Dep Tm Txt]])</f>
        <v>#VALUE!</v>
      </c>
      <c r="N44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71" spans="1:14" x14ac:dyDescent="0.35">
      <c r="A4471" s="113"/>
      <c r="B4471" s="119"/>
      <c r="C4471" s="119"/>
      <c r="D4471" s="185" t="e">
        <f>IF(ISBLANK(RTATimings[[#This Row],[Vehicle No.]]), VLOOKUP(RTATimings[[#This Row],[Rotation Group]], Table9[#All], 4, FALSE), VLOOKUP(RTATimings[[#This Row],[Vehicle No.]], VehLicense,2,FALSE))</f>
        <v>#N/A</v>
      </c>
      <c r="E4471" s="126"/>
      <c r="F4471" s="185" t="e">
        <f>VLOOKUP(RTATimings[[#This Row],[Route Code]], TrueRouteCodes[], 2, FALSE)</f>
        <v>#N/A</v>
      </c>
      <c r="H4471" s="194" t="str">
        <f>REPLACE(SUBSTITUTE(SUBSTITUTE(SUBSTITUTE(SUBSTITUTE(SUBSTITUTE(TRIM(RTATimings[[#This Row],[Dep Txt]]), ": ",":"), "a.m", "AM",1), "p.m", "PM"),"  AM"," AM"),"  PM", " PM"), 9,100,"")</f>
        <v/>
      </c>
      <c r="I4471" s="195" t="e">
        <f>TIMEVALUE(RTATimings[[#This Row],[Dep Tm Txt]])</f>
        <v>#VALUE!</v>
      </c>
      <c r="N44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72" spans="1:14" x14ac:dyDescent="0.35">
      <c r="A4472" s="113"/>
      <c r="B4472" s="119"/>
      <c r="C4472" s="119"/>
      <c r="D4472" s="185" t="e">
        <f>IF(ISBLANK(RTATimings[[#This Row],[Vehicle No.]]), VLOOKUP(RTATimings[[#This Row],[Rotation Group]], Table9[#All], 4, FALSE), VLOOKUP(RTATimings[[#This Row],[Vehicle No.]], VehLicense,2,FALSE))</f>
        <v>#N/A</v>
      </c>
      <c r="E4472" s="126"/>
      <c r="F4472" s="185" t="e">
        <f>VLOOKUP(RTATimings[[#This Row],[Route Code]], TrueRouteCodes[], 2, FALSE)</f>
        <v>#N/A</v>
      </c>
      <c r="H4472" s="194" t="str">
        <f>REPLACE(SUBSTITUTE(SUBSTITUTE(SUBSTITUTE(SUBSTITUTE(SUBSTITUTE(TRIM(RTATimings[[#This Row],[Dep Txt]]), ": ",":"), "a.m", "AM",1), "p.m", "PM"),"  AM"," AM"),"  PM", " PM"), 9,100,"")</f>
        <v/>
      </c>
      <c r="I4472" s="195" t="e">
        <f>TIMEVALUE(RTATimings[[#This Row],[Dep Tm Txt]])</f>
        <v>#VALUE!</v>
      </c>
      <c r="N44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73" spans="1:14" x14ac:dyDescent="0.35">
      <c r="A4473" s="113"/>
      <c r="B4473" s="119"/>
      <c r="C4473" s="119"/>
      <c r="D4473" s="185" t="e">
        <f>IF(ISBLANK(RTATimings[[#This Row],[Vehicle No.]]), VLOOKUP(RTATimings[[#This Row],[Rotation Group]], Table9[#All], 4, FALSE), VLOOKUP(RTATimings[[#This Row],[Vehicle No.]], VehLicense,2,FALSE))</f>
        <v>#N/A</v>
      </c>
      <c r="E4473" s="126"/>
      <c r="F4473" s="185" t="e">
        <f>VLOOKUP(RTATimings[[#This Row],[Route Code]], TrueRouteCodes[], 2, FALSE)</f>
        <v>#N/A</v>
      </c>
      <c r="H4473" s="194" t="str">
        <f>REPLACE(SUBSTITUTE(SUBSTITUTE(SUBSTITUTE(SUBSTITUTE(SUBSTITUTE(TRIM(RTATimings[[#This Row],[Dep Txt]]), ": ",":"), "a.m", "AM",1), "p.m", "PM"),"  AM"," AM"),"  PM", " PM"), 9,100,"")</f>
        <v/>
      </c>
      <c r="I4473" s="195" t="e">
        <f>TIMEVALUE(RTATimings[[#This Row],[Dep Tm Txt]])</f>
        <v>#VALUE!</v>
      </c>
      <c r="N44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74" spans="1:14" x14ac:dyDescent="0.35">
      <c r="A4474" s="113"/>
      <c r="B4474" s="119"/>
      <c r="C4474" s="119"/>
      <c r="D4474" s="185" t="e">
        <f>IF(ISBLANK(RTATimings[[#This Row],[Vehicle No.]]), VLOOKUP(RTATimings[[#This Row],[Rotation Group]], Table9[#All], 4, FALSE), VLOOKUP(RTATimings[[#This Row],[Vehicle No.]], VehLicense,2,FALSE))</f>
        <v>#N/A</v>
      </c>
      <c r="E4474" s="126"/>
      <c r="F4474" s="185" t="e">
        <f>VLOOKUP(RTATimings[[#This Row],[Route Code]], TrueRouteCodes[], 2, FALSE)</f>
        <v>#N/A</v>
      </c>
      <c r="H4474" s="194" t="str">
        <f>REPLACE(SUBSTITUTE(SUBSTITUTE(SUBSTITUTE(SUBSTITUTE(SUBSTITUTE(TRIM(RTATimings[[#This Row],[Dep Txt]]), ": ",":"), "a.m", "AM",1), "p.m", "PM"),"  AM"," AM"),"  PM", " PM"), 9,100,"")</f>
        <v/>
      </c>
      <c r="I4474" s="195" t="e">
        <f>TIMEVALUE(RTATimings[[#This Row],[Dep Tm Txt]])</f>
        <v>#VALUE!</v>
      </c>
      <c r="N44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75" spans="1:14" x14ac:dyDescent="0.35">
      <c r="A4475" s="113"/>
      <c r="B4475" s="119"/>
      <c r="C4475" s="119"/>
      <c r="D4475" s="185" t="e">
        <f>IF(ISBLANK(RTATimings[[#This Row],[Vehicle No.]]), VLOOKUP(RTATimings[[#This Row],[Rotation Group]], Table9[#All], 4, FALSE), VLOOKUP(RTATimings[[#This Row],[Vehicle No.]], VehLicense,2,FALSE))</f>
        <v>#N/A</v>
      </c>
      <c r="E4475" s="126"/>
      <c r="F4475" s="185" t="e">
        <f>VLOOKUP(RTATimings[[#This Row],[Route Code]], TrueRouteCodes[], 2, FALSE)</f>
        <v>#N/A</v>
      </c>
      <c r="H4475" s="194" t="str">
        <f>REPLACE(SUBSTITUTE(SUBSTITUTE(SUBSTITUTE(SUBSTITUTE(SUBSTITUTE(TRIM(RTATimings[[#This Row],[Dep Txt]]), ": ",":"), "a.m", "AM",1), "p.m", "PM"),"  AM"," AM"),"  PM", " PM"), 9,100,"")</f>
        <v/>
      </c>
      <c r="I4475" s="195" t="e">
        <f>TIMEVALUE(RTATimings[[#This Row],[Dep Tm Txt]])</f>
        <v>#VALUE!</v>
      </c>
      <c r="N44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76" spans="1:14" x14ac:dyDescent="0.35">
      <c r="A4476" s="113"/>
      <c r="B4476" s="119"/>
      <c r="C4476" s="119"/>
      <c r="D4476" s="185" t="e">
        <f>IF(ISBLANK(RTATimings[[#This Row],[Vehicle No.]]), VLOOKUP(RTATimings[[#This Row],[Rotation Group]], Table9[#All], 4, FALSE), VLOOKUP(RTATimings[[#This Row],[Vehicle No.]], VehLicense,2,FALSE))</f>
        <v>#N/A</v>
      </c>
      <c r="E4476" s="126"/>
      <c r="F4476" s="185" t="e">
        <f>VLOOKUP(RTATimings[[#This Row],[Route Code]], TrueRouteCodes[], 2, FALSE)</f>
        <v>#N/A</v>
      </c>
      <c r="H4476" s="194" t="str">
        <f>REPLACE(SUBSTITUTE(SUBSTITUTE(SUBSTITUTE(SUBSTITUTE(SUBSTITUTE(TRIM(RTATimings[[#This Row],[Dep Txt]]), ": ",":"), "a.m", "AM",1), "p.m", "PM"),"  AM"," AM"),"  PM", " PM"), 9,100,"")</f>
        <v/>
      </c>
      <c r="I4476" s="195" t="e">
        <f>TIMEVALUE(RTATimings[[#This Row],[Dep Tm Txt]])</f>
        <v>#VALUE!</v>
      </c>
      <c r="N44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77" spans="1:14" x14ac:dyDescent="0.35">
      <c r="A4477" s="113"/>
      <c r="B4477" s="119"/>
      <c r="C4477" s="119"/>
      <c r="D4477" s="185" t="e">
        <f>IF(ISBLANK(RTATimings[[#This Row],[Vehicle No.]]), VLOOKUP(RTATimings[[#This Row],[Rotation Group]], Table9[#All], 4, FALSE), VLOOKUP(RTATimings[[#This Row],[Vehicle No.]], VehLicense,2,FALSE))</f>
        <v>#N/A</v>
      </c>
      <c r="E4477" s="126"/>
      <c r="F4477" s="185" t="e">
        <f>VLOOKUP(RTATimings[[#This Row],[Route Code]], TrueRouteCodes[], 2, FALSE)</f>
        <v>#N/A</v>
      </c>
      <c r="H4477" s="194" t="str">
        <f>REPLACE(SUBSTITUTE(SUBSTITUTE(SUBSTITUTE(SUBSTITUTE(SUBSTITUTE(TRIM(RTATimings[[#This Row],[Dep Txt]]), ": ",":"), "a.m", "AM",1), "p.m", "PM"),"  AM"," AM"),"  PM", " PM"), 9,100,"")</f>
        <v/>
      </c>
      <c r="I4477" s="195" t="e">
        <f>TIMEVALUE(RTATimings[[#This Row],[Dep Tm Txt]])</f>
        <v>#VALUE!</v>
      </c>
      <c r="N44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78" spans="1:14" x14ac:dyDescent="0.35">
      <c r="A4478" s="113"/>
      <c r="B4478" s="119"/>
      <c r="C4478" s="119"/>
      <c r="D4478" s="185" t="e">
        <f>IF(ISBLANK(RTATimings[[#This Row],[Vehicle No.]]), VLOOKUP(RTATimings[[#This Row],[Rotation Group]], Table9[#All], 4, FALSE), VLOOKUP(RTATimings[[#This Row],[Vehicle No.]], VehLicense,2,FALSE))</f>
        <v>#N/A</v>
      </c>
      <c r="E4478" s="126"/>
      <c r="F4478" s="185" t="e">
        <f>VLOOKUP(RTATimings[[#This Row],[Route Code]], TrueRouteCodes[], 2, FALSE)</f>
        <v>#N/A</v>
      </c>
      <c r="H4478" s="194" t="str">
        <f>REPLACE(SUBSTITUTE(SUBSTITUTE(SUBSTITUTE(SUBSTITUTE(SUBSTITUTE(TRIM(RTATimings[[#This Row],[Dep Txt]]), ": ",":"), "a.m", "AM",1), "p.m", "PM"),"  AM"," AM"),"  PM", " PM"), 9,100,"")</f>
        <v/>
      </c>
      <c r="I4478" s="195" t="e">
        <f>TIMEVALUE(RTATimings[[#This Row],[Dep Tm Txt]])</f>
        <v>#VALUE!</v>
      </c>
      <c r="N44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79" spans="1:14" x14ac:dyDescent="0.35">
      <c r="A4479" s="113"/>
      <c r="B4479" s="119"/>
      <c r="C4479" s="119"/>
      <c r="D4479" s="185" t="e">
        <f>IF(ISBLANK(RTATimings[[#This Row],[Vehicle No.]]), VLOOKUP(RTATimings[[#This Row],[Rotation Group]], Table9[#All], 4, FALSE), VLOOKUP(RTATimings[[#This Row],[Vehicle No.]], VehLicense,2,FALSE))</f>
        <v>#N/A</v>
      </c>
      <c r="E4479" s="126"/>
      <c r="F4479" s="185" t="e">
        <f>VLOOKUP(RTATimings[[#This Row],[Route Code]], TrueRouteCodes[], 2, FALSE)</f>
        <v>#N/A</v>
      </c>
      <c r="H4479" s="194" t="str">
        <f>REPLACE(SUBSTITUTE(SUBSTITUTE(SUBSTITUTE(SUBSTITUTE(SUBSTITUTE(TRIM(RTATimings[[#This Row],[Dep Txt]]), ": ",":"), "a.m", "AM",1), "p.m", "PM"),"  AM"," AM"),"  PM", " PM"), 9,100,"")</f>
        <v/>
      </c>
      <c r="I4479" s="195" t="e">
        <f>TIMEVALUE(RTATimings[[#This Row],[Dep Tm Txt]])</f>
        <v>#VALUE!</v>
      </c>
      <c r="N44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80" spans="1:14" x14ac:dyDescent="0.35">
      <c r="A4480" s="113"/>
      <c r="B4480" s="119"/>
      <c r="C4480" s="119"/>
      <c r="D4480" s="185" t="e">
        <f>IF(ISBLANK(RTATimings[[#This Row],[Vehicle No.]]), VLOOKUP(RTATimings[[#This Row],[Rotation Group]], Table9[#All], 4, FALSE), VLOOKUP(RTATimings[[#This Row],[Vehicle No.]], VehLicense,2,FALSE))</f>
        <v>#N/A</v>
      </c>
      <c r="E4480" s="126"/>
      <c r="F4480" s="185" t="e">
        <f>VLOOKUP(RTATimings[[#This Row],[Route Code]], TrueRouteCodes[], 2, FALSE)</f>
        <v>#N/A</v>
      </c>
      <c r="H4480" s="194" t="str">
        <f>REPLACE(SUBSTITUTE(SUBSTITUTE(SUBSTITUTE(SUBSTITUTE(SUBSTITUTE(TRIM(RTATimings[[#This Row],[Dep Txt]]), ": ",":"), "a.m", "AM",1), "p.m", "PM"),"  AM"," AM"),"  PM", " PM"), 9,100,"")</f>
        <v/>
      </c>
      <c r="I4480" s="195" t="e">
        <f>TIMEVALUE(RTATimings[[#This Row],[Dep Tm Txt]])</f>
        <v>#VALUE!</v>
      </c>
      <c r="N44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81" spans="1:14" x14ac:dyDescent="0.35">
      <c r="A4481" s="113"/>
      <c r="B4481" s="119"/>
      <c r="C4481" s="119"/>
      <c r="D4481" s="185" t="e">
        <f>IF(ISBLANK(RTATimings[[#This Row],[Vehicle No.]]), VLOOKUP(RTATimings[[#This Row],[Rotation Group]], Table9[#All], 4, FALSE), VLOOKUP(RTATimings[[#This Row],[Vehicle No.]], VehLicense,2,FALSE))</f>
        <v>#N/A</v>
      </c>
      <c r="E4481" s="126"/>
      <c r="F4481" s="185" t="e">
        <f>VLOOKUP(RTATimings[[#This Row],[Route Code]], TrueRouteCodes[], 2, FALSE)</f>
        <v>#N/A</v>
      </c>
      <c r="H4481" s="194" t="str">
        <f>REPLACE(SUBSTITUTE(SUBSTITUTE(SUBSTITUTE(SUBSTITUTE(SUBSTITUTE(TRIM(RTATimings[[#This Row],[Dep Txt]]), ": ",":"), "a.m", "AM",1), "p.m", "PM"),"  AM"," AM"),"  PM", " PM"), 9,100,"")</f>
        <v/>
      </c>
      <c r="I4481" s="195" t="e">
        <f>TIMEVALUE(RTATimings[[#This Row],[Dep Tm Txt]])</f>
        <v>#VALUE!</v>
      </c>
      <c r="N44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82" spans="1:14" x14ac:dyDescent="0.35">
      <c r="A4482" s="113"/>
      <c r="B4482" s="119"/>
      <c r="C4482" s="119"/>
      <c r="D4482" s="185" t="e">
        <f>IF(ISBLANK(RTATimings[[#This Row],[Vehicle No.]]), VLOOKUP(RTATimings[[#This Row],[Rotation Group]], Table9[#All], 4, FALSE), VLOOKUP(RTATimings[[#This Row],[Vehicle No.]], VehLicense,2,FALSE))</f>
        <v>#N/A</v>
      </c>
      <c r="E4482" s="126"/>
      <c r="F4482" s="185" t="e">
        <f>VLOOKUP(RTATimings[[#This Row],[Route Code]], TrueRouteCodes[], 2, FALSE)</f>
        <v>#N/A</v>
      </c>
      <c r="H4482" s="194" t="str">
        <f>REPLACE(SUBSTITUTE(SUBSTITUTE(SUBSTITUTE(SUBSTITUTE(SUBSTITUTE(TRIM(RTATimings[[#This Row],[Dep Txt]]), ": ",":"), "a.m", "AM",1), "p.m", "PM"),"  AM"," AM"),"  PM", " PM"), 9,100,"")</f>
        <v/>
      </c>
      <c r="I4482" s="195" t="e">
        <f>TIMEVALUE(RTATimings[[#This Row],[Dep Tm Txt]])</f>
        <v>#VALUE!</v>
      </c>
      <c r="N44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83" spans="1:14" x14ac:dyDescent="0.35">
      <c r="A4483" s="113"/>
      <c r="B4483" s="119"/>
      <c r="C4483" s="119"/>
      <c r="D4483" s="185" t="e">
        <f>IF(ISBLANK(RTATimings[[#This Row],[Vehicle No.]]), VLOOKUP(RTATimings[[#This Row],[Rotation Group]], Table9[#All], 4, FALSE), VLOOKUP(RTATimings[[#This Row],[Vehicle No.]], VehLicense,2,FALSE))</f>
        <v>#N/A</v>
      </c>
      <c r="E4483" s="126"/>
      <c r="F4483" s="185" t="e">
        <f>VLOOKUP(RTATimings[[#This Row],[Route Code]], TrueRouteCodes[], 2, FALSE)</f>
        <v>#N/A</v>
      </c>
      <c r="H4483" s="194" t="str">
        <f>REPLACE(SUBSTITUTE(SUBSTITUTE(SUBSTITUTE(SUBSTITUTE(SUBSTITUTE(TRIM(RTATimings[[#This Row],[Dep Txt]]), ": ",":"), "a.m", "AM",1), "p.m", "PM"),"  AM"," AM"),"  PM", " PM"), 9,100,"")</f>
        <v/>
      </c>
      <c r="I4483" s="195" t="e">
        <f>TIMEVALUE(RTATimings[[#This Row],[Dep Tm Txt]])</f>
        <v>#VALUE!</v>
      </c>
      <c r="N44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84" spans="1:14" x14ac:dyDescent="0.35">
      <c r="A4484" s="113"/>
      <c r="B4484" s="119"/>
      <c r="C4484" s="119"/>
      <c r="D4484" s="185" t="e">
        <f>IF(ISBLANK(RTATimings[[#This Row],[Vehicle No.]]), VLOOKUP(RTATimings[[#This Row],[Rotation Group]], Table9[#All], 4, FALSE), VLOOKUP(RTATimings[[#This Row],[Vehicle No.]], VehLicense,2,FALSE))</f>
        <v>#N/A</v>
      </c>
      <c r="E4484" s="126"/>
      <c r="F4484" s="185" t="e">
        <f>VLOOKUP(RTATimings[[#This Row],[Route Code]], TrueRouteCodes[], 2, FALSE)</f>
        <v>#N/A</v>
      </c>
      <c r="H4484" s="194" t="str">
        <f>REPLACE(SUBSTITUTE(SUBSTITUTE(SUBSTITUTE(SUBSTITUTE(SUBSTITUTE(TRIM(RTATimings[[#This Row],[Dep Txt]]), ": ",":"), "a.m", "AM",1), "p.m", "PM"),"  AM"," AM"),"  PM", " PM"), 9,100,"")</f>
        <v/>
      </c>
      <c r="I4484" s="195" t="e">
        <f>TIMEVALUE(RTATimings[[#This Row],[Dep Tm Txt]])</f>
        <v>#VALUE!</v>
      </c>
      <c r="N44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85" spans="1:14" x14ac:dyDescent="0.35">
      <c r="A4485" s="113"/>
      <c r="B4485" s="119"/>
      <c r="C4485" s="119"/>
      <c r="D4485" s="185" t="e">
        <f>IF(ISBLANK(RTATimings[[#This Row],[Vehicle No.]]), VLOOKUP(RTATimings[[#This Row],[Rotation Group]], Table9[#All], 4, FALSE), VLOOKUP(RTATimings[[#This Row],[Vehicle No.]], VehLicense,2,FALSE))</f>
        <v>#N/A</v>
      </c>
      <c r="E4485" s="126"/>
      <c r="F4485" s="185" t="e">
        <f>VLOOKUP(RTATimings[[#This Row],[Route Code]], TrueRouteCodes[], 2, FALSE)</f>
        <v>#N/A</v>
      </c>
      <c r="H4485" s="194" t="str">
        <f>REPLACE(SUBSTITUTE(SUBSTITUTE(SUBSTITUTE(SUBSTITUTE(SUBSTITUTE(TRIM(RTATimings[[#This Row],[Dep Txt]]), ": ",":"), "a.m", "AM",1), "p.m", "PM"),"  AM"," AM"),"  PM", " PM"), 9,100,"")</f>
        <v/>
      </c>
      <c r="I4485" s="195" t="e">
        <f>TIMEVALUE(RTATimings[[#This Row],[Dep Tm Txt]])</f>
        <v>#VALUE!</v>
      </c>
      <c r="N44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86" spans="1:14" x14ac:dyDescent="0.35">
      <c r="A4486" s="113"/>
      <c r="B4486" s="119"/>
      <c r="C4486" s="119"/>
      <c r="D4486" s="185" t="e">
        <f>IF(ISBLANK(RTATimings[[#This Row],[Vehicle No.]]), VLOOKUP(RTATimings[[#This Row],[Rotation Group]], Table9[#All], 4, FALSE), VLOOKUP(RTATimings[[#This Row],[Vehicle No.]], VehLicense,2,FALSE))</f>
        <v>#N/A</v>
      </c>
      <c r="E4486" s="126"/>
      <c r="F4486" s="185" t="e">
        <f>VLOOKUP(RTATimings[[#This Row],[Route Code]], TrueRouteCodes[], 2, FALSE)</f>
        <v>#N/A</v>
      </c>
      <c r="H4486" s="194" t="str">
        <f>REPLACE(SUBSTITUTE(SUBSTITUTE(SUBSTITUTE(SUBSTITUTE(SUBSTITUTE(TRIM(RTATimings[[#This Row],[Dep Txt]]), ": ",":"), "a.m", "AM",1), "p.m", "PM"),"  AM"," AM"),"  PM", " PM"), 9,100,"")</f>
        <v/>
      </c>
      <c r="I4486" s="195" t="e">
        <f>TIMEVALUE(RTATimings[[#This Row],[Dep Tm Txt]])</f>
        <v>#VALUE!</v>
      </c>
      <c r="N44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87" spans="1:14" x14ac:dyDescent="0.35">
      <c r="A4487" s="113"/>
      <c r="B4487" s="119"/>
      <c r="C4487" s="119"/>
      <c r="D4487" s="185" t="e">
        <f>IF(ISBLANK(RTATimings[[#This Row],[Vehicle No.]]), VLOOKUP(RTATimings[[#This Row],[Rotation Group]], Table9[#All], 4, FALSE), VLOOKUP(RTATimings[[#This Row],[Vehicle No.]], VehLicense,2,FALSE))</f>
        <v>#N/A</v>
      </c>
      <c r="E4487" s="126"/>
      <c r="F4487" s="185" t="e">
        <f>VLOOKUP(RTATimings[[#This Row],[Route Code]], TrueRouteCodes[], 2, FALSE)</f>
        <v>#N/A</v>
      </c>
      <c r="H4487" s="194" t="str">
        <f>REPLACE(SUBSTITUTE(SUBSTITUTE(SUBSTITUTE(SUBSTITUTE(SUBSTITUTE(TRIM(RTATimings[[#This Row],[Dep Txt]]), ": ",":"), "a.m", "AM",1), "p.m", "PM"),"  AM"," AM"),"  PM", " PM"), 9,100,"")</f>
        <v/>
      </c>
      <c r="I4487" s="195" t="e">
        <f>TIMEVALUE(RTATimings[[#This Row],[Dep Tm Txt]])</f>
        <v>#VALUE!</v>
      </c>
      <c r="N44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88" spans="1:14" x14ac:dyDescent="0.35">
      <c r="A4488" s="113"/>
      <c r="B4488" s="119"/>
      <c r="C4488" s="119"/>
      <c r="D4488" s="185" t="e">
        <f>IF(ISBLANK(RTATimings[[#This Row],[Vehicle No.]]), VLOOKUP(RTATimings[[#This Row],[Rotation Group]], Table9[#All], 4, FALSE), VLOOKUP(RTATimings[[#This Row],[Vehicle No.]], VehLicense,2,FALSE))</f>
        <v>#N/A</v>
      </c>
      <c r="E4488" s="126"/>
      <c r="F4488" s="185" t="e">
        <f>VLOOKUP(RTATimings[[#This Row],[Route Code]], TrueRouteCodes[], 2, FALSE)</f>
        <v>#N/A</v>
      </c>
      <c r="H4488" s="194" t="str">
        <f>REPLACE(SUBSTITUTE(SUBSTITUTE(SUBSTITUTE(SUBSTITUTE(SUBSTITUTE(TRIM(RTATimings[[#This Row],[Dep Txt]]), ": ",":"), "a.m", "AM",1), "p.m", "PM"),"  AM"," AM"),"  PM", " PM"), 9,100,"")</f>
        <v/>
      </c>
      <c r="I4488" s="195" t="e">
        <f>TIMEVALUE(RTATimings[[#This Row],[Dep Tm Txt]])</f>
        <v>#VALUE!</v>
      </c>
      <c r="N44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89" spans="1:14" x14ac:dyDescent="0.35">
      <c r="A4489" s="113"/>
      <c r="B4489" s="119"/>
      <c r="C4489" s="119"/>
      <c r="D4489" s="185" t="e">
        <f>IF(ISBLANK(RTATimings[[#This Row],[Vehicle No.]]), VLOOKUP(RTATimings[[#This Row],[Rotation Group]], Table9[#All], 4, FALSE), VLOOKUP(RTATimings[[#This Row],[Vehicle No.]], VehLicense,2,FALSE))</f>
        <v>#N/A</v>
      </c>
      <c r="E4489" s="126"/>
      <c r="F4489" s="185" t="e">
        <f>VLOOKUP(RTATimings[[#This Row],[Route Code]], TrueRouteCodes[], 2, FALSE)</f>
        <v>#N/A</v>
      </c>
      <c r="H4489" s="194" t="str">
        <f>REPLACE(SUBSTITUTE(SUBSTITUTE(SUBSTITUTE(SUBSTITUTE(SUBSTITUTE(TRIM(RTATimings[[#This Row],[Dep Txt]]), ": ",":"), "a.m", "AM",1), "p.m", "PM"),"  AM"," AM"),"  PM", " PM"), 9,100,"")</f>
        <v/>
      </c>
      <c r="I4489" s="195" t="e">
        <f>TIMEVALUE(RTATimings[[#This Row],[Dep Tm Txt]])</f>
        <v>#VALUE!</v>
      </c>
      <c r="N44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90" spans="1:14" x14ac:dyDescent="0.35">
      <c r="A4490" s="113"/>
      <c r="B4490" s="119"/>
      <c r="C4490" s="119"/>
      <c r="D4490" s="185" t="e">
        <f>IF(ISBLANK(RTATimings[[#This Row],[Vehicle No.]]), VLOOKUP(RTATimings[[#This Row],[Rotation Group]], Table9[#All], 4, FALSE), VLOOKUP(RTATimings[[#This Row],[Vehicle No.]], VehLicense,2,FALSE))</f>
        <v>#N/A</v>
      </c>
      <c r="E4490" s="126"/>
      <c r="F4490" s="185" t="e">
        <f>VLOOKUP(RTATimings[[#This Row],[Route Code]], TrueRouteCodes[], 2, FALSE)</f>
        <v>#N/A</v>
      </c>
      <c r="H4490" s="194" t="str">
        <f>REPLACE(SUBSTITUTE(SUBSTITUTE(SUBSTITUTE(SUBSTITUTE(SUBSTITUTE(TRIM(RTATimings[[#This Row],[Dep Txt]]), ": ",":"), "a.m", "AM",1), "p.m", "PM"),"  AM"," AM"),"  PM", " PM"), 9,100,"")</f>
        <v/>
      </c>
      <c r="I4490" s="195" t="e">
        <f>TIMEVALUE(RTATimings[[#This Row],[Dep Tm Txt]])</f>
        <v>#VALUE!</v>
      </c>
      <c r="N44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91" spans="1:14" x14ac:dyDescent="0.35">
      <c r="A4491" s="113"/>
      <c r="B4491" s="119"/>
      <c r="C4491" s="119"/>
      <c r="D4491" s="185" t="e">
        <f>IF(ISBLANK(RTATimings[[#This Row],[Vehicle No.]]), VLOOKUP(RTATimings[[#This Row],[Rotation Group]], Table9[#All], 4, FALSE), VLOOKUP(RTATimings[[#This Row],[Vehicle No.]], VehLicense,2,FALSE))</f>
        <v>#N/A</v>
      </c>
      <c r="E4491" s="126"/>
      <c r="F4491" s="185" t="e">
        <f>VLOOKUP(RTATimings[[#This Row],[Route Code]], TrueRouteCodes[], 2, FALSE)</f>
        <v>#N/A</v>
      </c>
      <c r="H4491" s="194" t="str">
        <f>REPLACE(SUBSTITUTE(SUBSTITUTE(SUBSTITUTE(SUBSTITUTE(SUBSTITUTE(TRIM(RTATimings[[#This Row],[Dep Txt]]), ": ",":"), "a.m", "AM",1), "p.m", "PM"),"  AM"," AM"),"  PM", " PM"), 9,100,"")</f>
        <v/>
      </c>
      <c r="I4491" s="195" t="e">
        <f>TIMEVALUE(RTATimings[[#This Row],[Dep Tm Txt]])</f>
        <v>#VALUE!</v>
      </c>
      <c r="N44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92" spans="1:14" x14ac:dyDescent="0.35">
      <c r="A4492" s="113"/>
      <c r="B4492" s="119"/>
      <c r="C4492" s="119"/>
      <c r="D4492" s="185" t="e">
        <f>IF(ISBLANK(RTATimings[[#This Row],[Vehicle No.]]), VLOOKUP(RTATimings[[#This Row],[Rotation Group]], Table9[#All], 4, FALSE), VLOOKUP(RTATimings[[#This Row],[Vehicle No.]], VehLicense,2,FALSE))</f>
        <v>#N/A</v>
      </c>
      <c r="E4492" s="126"/>
      <c r="F4492" s="185" t="e">
        <f>VLOOKUP(RTATimings[[#This Row],[Route Code]], TrueRouteCodes[], 2, FALSE)</f>
        <v>#N/A</v>
      </c>
      <c r="H4492" s="194" t="str">
        <f>REPLACE(SUBSTITUTE(SUBSTITUTE(SUBSTITUTE(SUBSTITUTE(SUBSTITUTE(TRIM(RTATimings[[#This Row],[Dep Txt]]), ": ",":"), "a.m", "AM",1), "p.m", "PM"),"  AM"," AM"),"  PM", " PM"), 9,100,"")</f>
        <v/>
      </c>
      <c r="I4492" s="195" t="e">
        <f>TIMEVALUE(RTATimings[[#This Row],[Dep Tm Txt]])</f>
        <v>#VALUE!</v>
      </c>
      <c r="N44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93" spans="1:14" x14ac:dyDescent="0.35">
      <c r="A4493" s="113"/>
      <c r="B4493" s="119"/>
      <c r="C4493" s="119"/>
      <c r="D4493" s="185" t="e">
        <f>IF(ISBLANK(RTATimings[[#This Row],[Vehicle No.]]), VLOOKUP(RTATimings[[#This Row],[Rotation Group]], Table9[#All], 4, FALSE), VLOOKUP(RTATimings[[#This Row],[Vehicle No.]], VehLicense,2,FALSE))</f>
        <v>#N/A</v>
      </c>
      <c r="E4493" s="126"/>
      <c r="F4493" s="185" t="e">
        <f>VLOOKUP(RTATimings[[#This Row],[Route Code]], TrueRouteCodes[], 2, FALSE)</f>
        <v>#N/A</v>
      </c>
      <c r="H4493" s="194" t="str">
        <f>REPLACE(SUBSTITUTE(SUBSTITUTE(SUBSTITUTE(SUBSTITUTE(SUBSTITUTE(TRIM(RTATimings[[#This Row],[Dep Txt]]), ": ",":"), "a.m", "AM",1), "p.m", "PM"),"  AM"," AM"),"  PM", " PM"), 9,100,"")</f>
        <v/>
      </c>
      <c r="I4493" s="195" t="e">
        <f>TIMEVALUE(RTATimings[[#This Row],[Dep Tm Txt]])</f>
        <v>#VALUE!</v>
      </c>
      <c r="N44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94" spans="1:14" x14ac:dyDescent="0.35">
      <c r="A4494" s="113"/>
      <c r="B4494" s="119"/>
      <c r="C4494" s="119"/>
      <c r="D4494" s="185" t="e">
        <f>IF(ISBLANK(RTATimings[[#This Row],[Vehicle No.]]), VLOOKUP(RTATimings[[#This Row],[Rotation Group]], Table9[#All], 4, FALSE), VLOOKUP(RTATimings[[#This Row],[Vehicle No.]], VehLicense,2,FALSE))</f>
        <v>#N/A</v>
      </c>
      <c r="E4494" s="126"/>
      <c r="F4494" s="185" t="e">
        <f>VLOOKUP(RTATimings[[#This Row],[Route Code]], TrueRouteCodes[], 2, FALSE)</f>
        <v>#N/A</v>
      </c>
      <c r="H4494" s="194" t="str">
        <f>REPLACE(SUBSTITUTE(SUBSTITUTE(SUBSTITUTE(SUBSTITUTE(SUBSTITUTE(TRIM(RTATimings[[#This Row],[Dep Txt]]), ": ",":"), "a.m", "AM",1), "p.m", "PM"),"  AM"," AM"),"  PM", " PM"), 9,100,"")</f>
        <v/>
      </c>
      <c r="I4494" s="195" t="e">
        <f>TIMEVALUE(RTATimings[[#This Row],[Dep Tm Txt]])</f>
        <v>#VALUE!</v>
      </c>
      <c r="N44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95" spans="1:14" x14ac:dyDescent="0.35">
      <c r="A4495" s="113"/>
      <c r="B4495" s="119"/>
      <c r="C4495" s="119"/>
      <c r="D4495" s="185" t="e">
        <f>IF(ISBLANK(RTATimings[[#This Row],[Vehicle No.]]), VLOOKUP(RTATimings[[#This Row],[Rotation Group]], Table9[#All], 4, FALSE), VLOOKUP(RTATimings[[#This Row],[Vehicle No.]], VehLicense,2,FALSE))</f>
        <v>#N/A</v>
      </c>
      <c r="E4495" s="126"/>
      <c r="F4495" s="185" t="e">
        <f>VLOOKUP(RTATimings[[#This Row],[Route Code]], TrueRouteCodes[], 2, FALSE)</f>
        <v>#N/A</v>
      </c>
      <c r="H4495" s="194" t="str">
        <f>REPLACE(SUBSTITUTE(SUBSTITUTE(SUBSTITUTE(SUBSTITUTE(SUBSTITUTE(TRIM(RTATimings[[#This Row],[Dep Txt]]), ": ",":"), "a.m", "AM",1), "p.m", "PM"),"  AM"," AM"),"  PM", " PM"), 9,100,"")</f>
        <v/>
      </c>
      <c r="I4495" s="195" t="e">
        <f>TIMEVALUE(RTATimings[[#This Row],[Dep Tm Txt]])</f>
        <v>#VALUE!</v>
      </c>
      <c r="N44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96" spans="1:14" x14ac:dyDescent="0.35">
      <c r="A4496" s="113"/>
      <c r="B4496" s="119"/>
      <c r="C4496" s="119"/>
      <c r="D4496" s="185" t="e">
        <f>IF(ISBLANK(RTATimings[[#This Row],[Vehicle No.]]), VLOOKUP(RTATimings[[#This Row],[Rotation Group]], Table9[#All], 4, FALSE), VLOOKUP(RTATimings[[#This Row],[Vehicle No.]], VehLicense,2,FALSE))</f>
        <v>#N/A</v>
      </c>
      <c r="E4496" s="126"/>
      <c r="F4496" s="185" t="e">
        <f>VLOOKUP(RTATimings[[#This Row],[Route Code]], TrueRouteCodes[], 2, FALSE)</f>
        <v>#N/A</v>
      </c>
      <c r="H4496" s="194" t="str">
        <f>REPLACE(SUBSTITUTE(SUBSTITUTE(SUBSTITUTE(SUBSTITUTE(SUBSTITUTE(TRIM(RTATimings[[#This Row],[Dep Txt]]), ": ",":"), "a.m", "AM",1), "p.m", "PM"),"  AM"," AM"),"  PM", " PM"), 9,100,"")</f>
        <v/>
      </c>
      <c r="I4496" s="195" t="e">
        <f>TIMEVALUE(RTATimings[[#This Row],[Dep Tm Txt]])</f>
        <v>#VALUE!</v>
      </c>
      <c r="N44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97" spans="1:14" x14ac:dyDescent="0.35">
      <c r="A4497" s="113"/>
      <c r="B4497" s="119"/>
      <c r="C4497" s="119"/>
      <c r="D4497" s="185" t="e">
        <f>IF(ISBLANK(RTATimings[[#This Row],[Vehicle No.]]), VLOOKUP(RTATimings[[#This Row],[Rotation Group]], Table9[#All], 4, FALSE), VLOOKUP(RTATimings[[#This Row],[Vehicle No.]], VehLicense,2,FALSE))</f>
        <v>#N/A</v>
      </c>
      <c r="E4497" s="126"/>
      <c r="F4497" s="185" t="e">
        <f>VLOOKUP(RTATimings[[#This Row],[Route Code]], TrueRouteCodes[], 2, FALSE)</f>
        <v>#N/A</v>
      </c>
      <c r="H4497" s="194" t="str">
        <f>REPLACE(SUBSTITUTE(SUBSTITUTE(SUBSTITUTE(SUBSTITUTE(SUBSTITUTE(TRIM(RTATimings[[#This Row],[Dep Txt]]), ": ",":"), "a.m", "AM",1), "p.m", "PM"),"  AM"," AM"),"  PM", " PM"), 9,100,"")</f>
        <v/>
      </c>
      <c r="I4497" s="195" t="e">
        <f>TIMEVALUE(RTATimings[[#This Row],[Dep Tm Txt]])</f>
        <v>#VALUE!</v>
      </c>
      <c r="N44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98" spans="1:14" x14ac:dyDescent="0.35">
      <c r="A4498" s="113"/>
      <c r="B4498" s="119"/>
      <c r="C4498" s="119"/>
      <c r="D4498" s="185" t="e">
        <f>IF(ISBLANK(RTATimings[[#This Row],[Vehicle No.]]), VLOOKUP(RTATimings[[#This Row],[Rotation Group]], Table9[#All], 4, FALSE), VLOOKUP(RTATimings[[#This Row],[Vehicle No.]], VehLicense,2,FALSE))</f>
        <v>#N/A</v>
      </c>
      <c r="E4498" s="126"/>
      <c r="F4498" s="185" t="e">
        <f>VLOOKUP(RTATimings[[#This Row],[Route Code]], TrueRouteCodes[], 2, FALSE)</f>
        <v>#N/A</v>
      </c>
      <c r="H4498" s="194" t="str">
        <f>REPLACE(SUBSTITUTE(SUBSTITUTE(SUBSTITUTE(SUBSTITUTE(SUBSTITUTE(TRIM(RTATimings[[#This Row],[Dep Txt]]), ": ",":"), "a.m", "AM",1), "p.m", "PM"),"  AM"," AM"),"  PM", " PM"), 9,100,"")</f>
        <v/>
      </c>
      <c r="I4498" s="195" t="e">
        <f>TIMEVALUE(RTATimings[[#This Row],[Dep Tm Txt]])</f>
        <v>#VALUE!</v>
      </c>
      <c r="N44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499" spans="1:14" x14ac:dyDescent="0.35">
      <c r="A4499" s="113"/>
      <c r="B4499" s="119"/>
      <c r="C4499" s="119"/>
      <c r="D4499" s="185" t="e">
        <f>IF(ISBLANK(RTATimings[[#This Row],[Vehicle No.]]), VLOOKUP(RTATimings[[#This Row],[Rotation Group]], Table9[#All], 4, FALSE), VLOOKUP(RTATimings[[#This Row],[Vehicle No.]], VehLicense,2,FALSE))</f>
        <v>#N/A</v>
      </c>
      <c r="E4499" s="126"/>
      <c r="F4499" s="185" t="e">
        <f>VLOOKUP(RTATimings[[#This Row],[Route Code]], TrueRouteCodes[], 2, FALSE)</f>
        <v>#N/A</v>
      </c>
      <c r="H4499" s="194" t="str">
        <f>REPLACE(SUBSTITUTE(SUBSTITUTE(SUBSTITUTE(SUBSTITUTE(SUBSTITUTE(TRIM(RTATimings[[#This Row],[Dep Txt]]), ": ",":"), "a.m", "AM",1), "p.m", "PM"),"  AM"," AM"),"  PM", " PM"), 9,100,"")</f>
        <v/>
      </c>
      <c r="I4499" s="195" t="e">
        <f>TIMEVALUE(RTATimings[[#This Row],[Dep Tm Txt]])</f>
        <v>#VALUE!</v>
      </c>
      <c r="N44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00" spans="1:14" x14ac:dyDescent="0.35">
      <c r="A4500" s="113"/>
      <c r="B4500" s="119"/>
      <c r="C4500" s="119"/>
      <c r="D4500" s="185" t="e">
        <f>IF(ISBLANK(RTATimings[[#This Row],[Vehicle No.]]), VLOOKUP(RTATimings[[#This Row],[Rotation Group]], Table9[#All], 4, FALSE), VLOOKUP(RTATimings[[#This Row],[Vehicle No.]], VehLicense,2,FALSE))</f>
        <v>#N/A</v>
      </c>
      <c r="E4500" s="126"/>
      <c r="F4500" s="185" t="e">
        <f>VLOOKUP(RTATimings[[#This Row],[Route Code]], TrueRouteCodes[], 2, FALSE)</f>
        <v>#N/A</v>
      </c>
      <c r="H4500" s="194" t="str">
        <f>REPLACE(SUBSTITUTE(SUBSTITUTE(SUBSTITUTE(SUBSTITUTE(SUBSTITUTE(TRIM(RTATimings[[#This Row],[Dep Txt]]), ": ",":"), "a.m", "AM",1), "p.m", "PM"),"  AM"," AM"),"  PM", " PM"), 9,100,"")</f>
        <v/>
      </c>
      <c r="I4500" s="195" t="e">
        <f>TIMEVALUE(RTATimings[[#This Row],[Dep Tm Txt]])</f>
        <v>#VALUE!</v>
      </c>
      <c r="N45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01" spans="1:14" x14ac:dyDescent="0.35">
      <c r="A4501" s="113"/>
      <c r="B4501" s="119"/>
      <c r="C4501" s="119"/>
      <c r="D4501" s="185" t="e">
        <f>IF(ISBLANK(RTATimings[[#This Row],[Vehicle No.]]), VLOOKUP(RTATimings[[#This Row],[Rotation Group]], Table9[#All], 4, FALSE), VLOOKUP(RTATimings[[#This Row],[Vehicle No.]], VehLicense,2,FALSE))</f>
        <v>#N/A</v>
      </c>
      <c r="E4501" s="126"/>
      <c r="F4501" s="185" t="e">
        <f>VLOOKUP(RTATimings[[#This Row],[Route Code]], TrueRouteCodes[], 2, FALSE)</f>
        <v>#N/A</v>
      </c>
      <c r="H4501" s="194" t="str">
        <f>REPLACE(SUBSTITUTE(SUBSTITUTE(SUBSTITUTE(SUBSTITUTE(SUBSTITUTE(TRIM(RTATimings[[#This Row],[Dep Txt]]), ": ",":"), "a.m", "AM",1), "p.m", "PM"),"  AM"," AM"),"  PM", " PM"), 9,100,"")</f>
        <v/>
      </c>
      <c r="I4501" s="195" t="e">
        <f>TIMEVALUE(RTATimings[[#This Row],[Dep Tm Txt]])</f>
        <v>#VALUE!</v>
      </c>
      <c r="N45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02" spans="1:14" x14ac:dyDescent="0.35">
      <c r="A4502" s="113"/>
      <c r="B4502" s="119"/>
      <c r="C4502" s="119"/>
      <c r="D4502" s="185" t="e">
        <f>IF(ISBLANK(RTATimings[[#This Row],[Vehicle No.]]), VLOOKUP(RTATimings[[#This Row],[Rotation Group]], Table9[#All], 4, FALSE), VLOOKUP(RTATimings[[#This Row],[Vehicle No.]], VehLicense,2,FALSE))</f>
        <v>#N/A</v>
      </c>
      <c r="E4502" s="126"/>
      <c r="F4502" s="185" t="e">
        <f>VLOOKUP(RTATimings[[#This Row],[Route Code]], TrueRouteCodes[], 2, FALSE)</f>
        <v>#N/A</v>
      </c>
      <c r="H4502" s="194" t="str">
        <f>REPLACE(SUBSTITUTE(SUBSTITUTE(SUBSTITUTE(SUBSTITUTE(SUBSTITUTE(TRIM(RTATimings[[#This Row],[Dep Txt]]), ": ",":"), "a.m", "AM",1), "p.m", "PM"),"  AM"," AM"),"  PM", " PM"), 9,100,"")</f>
        <v/>
      </c>
      <c r="I4502" s="195" t="e">
        <f>TIMEVALUE(RTATimings[[#This Row],[Dep Tm Txt]])</f>
        <v>#VALUE!</v>
      </c>
      <c r="N45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03" spans="1:14" x14ac:dyDescent="0.35">
      <c r="A4503" s="113"/>
      <c r="B4503" s="119"/>
      <c r="C4503" s="119"/>
      <c r="D4503" s="185" t="e">
        <f>IF(ISBLANK(RTATimings[[#This Row],[Vehicle No.]]), VLOOKUP(RTATimings[[#This Row],[Rotation Group]], Table9[#All], 4, FALSE), VLOOKUP(RTATimings[[#This Row],[Vehicle No.]], VehLicense,2,FALSE))</f>
        <v>#N/A</v>
      </c>
      <c r="E4503" s="126"/>
      <c r="F4503" s="185" t="e">
        <f>VLOOKUP(RTATimings[[#This Row],[Route Code]], TrueRouteCodes[], 2, FALSE)</f>
        <v>#N/A</v>
      </c>
      <c r="H4503" s="194" t="str">
        <f>REPLACE(SUBSTITUTE(SUBSTITUTE(SUBSTITUTE(SUBSTITUTE(SUBSTITUTE(TRIM(RTATimings[[#This Row],[Dep Txt]]), ": ",":"), "a.m", "AM",1), "p.m", "PM"),"  AM"," AM"),"  PM", " PM"), 9,100,"")</f>
        <v/>
      </c>
      <c r="I4503" s="195" t="e">
        <f>TIMEVALUE(RTATimings[[#This Row],[Dep Tm Txt]])</f>
        <v>#VALUE!</v>
      </c>
      <c r="N45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04" spans="1:14" x14ac:dyDescent="0.35">
      <c r="A4504" s="113"/>
      <c r="B4504" s="119"/>
      <c r="C4504" s="119"/>
      <c r="D4504" s="185" t="e">
        <f>IF(ISBLANK(RTATimings[[#This Row],[Vehicle No.]]), VLOOKUP(RTATimings[[#This Row],[Rotation Group]], Table9[#All], 4, FALSE), VLOOKUP(RTATimings[[#This Row],[Vehicle No.]], VehLicense,2,FALSE))</f>
        <v>#N/A</v>
      </c>
      <c r="E4504" s="126"/>
      <c r="F4504" s="185" t="e">
        <f>VLOOKUP(RTATimings[[#This Row],[Route Code]], TrueRouteCodes[], 2, FALSE)</f>
        <v>#N/A</v>
      </c>
      <c r="H4504" s="194" t="str">
        <f>REPLACE(SUBSTITUTE(SUBSTITUTE(SUBSTITUTE(SUBSTITUTE(SUBSTITUTE(TRIM(RTATimings[[#This Row],[Dep Txt]]), ": ",":"), "a.m", "AM",1), "p.m", "PM"),"  AM"," AM"),"  PM", " PM"), 9,100,"")</f>
        <v/>
      </c>
      <c r="I4504" s="195" t="e">
        <f>TIMEVALUE(RTATimings[[#This Row],[Dep Tm Txt]])</f>
        <v>#VALUE!</v>
      </c>
      <c r="N45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05" spans="1:14" x14ac:dyDescent="0.35">
      <c r="A4505" s="113"/>
      <c r="B4505" s="119"/>
      <c r="C4505" s="119"/>
      <c r="D4505" s="185" t="e">
        <f>IF(ISBLANK(RTATimings[[#This Row],[Vehicle No.]]), VLOOKUP(RTATimings[[#This Row],[Rotation Group]], Table9[#All], 4, FALSE), VLOOKUP(RTATimings[[#This Row],[Vehicle No.]], VehLicense,2,FALSE))</f>
        <v>#N/A</v>
      </c>
      <c r="E4505" s="126"/>
      <c r="F4505" s="185" t="e">
        <f>VLOOKUP(RTATimings[[#This Row],[Route Code]], TrueRouteCodes[], 2, FALSE)</f>
        <v>#N/A</v>
      </c>
      <c r="H4505" s="194" t="str">
        <f>REPLACE(SUBSTITUTE(SUBSTITUTE(SUBSTITUTE(SUBSTITUTE(SUBSTITUTE(TRIM(RTATimings[[#This Row],[Dep Txt]]), ": ",":"), "a.m", "AM",1), "p.m", "PM"),"  AM"," AM"),"  PM", " PM"), 9,100,"")</f>
        <v/>
      </c>
      <c r="I4505" s="195" t="e">
        <f>TIMEVALUE(RTATimings[[#This Row],[Dep Tm Txt]])</f>
        <v>#VALUE!</v>
      </c>
      <c r="N45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06" spans="1:14" x14ac:dyDescent="0.35">
      <c r="A4506" s="113"/>
      <c r="B4506" s="119"/>
      <c r="C4506" s="119"/>
      <c r="D4506" s="185" t="e">
        <f>IF(ISBLANK(RTATimings[[#This Row],[Vehicle No.]]), VLOOKUP(RTATimings[[#This Row],[Rotation Group]], Table9[#All], 4, FALSE), VLOOKUP(RTATimings[[#This Row],[Vehicle No.]], VehLicense,2,FALSE))</f>
        <v>#N/A</v>
      </c>
      <c r="E4506" s="126"/>
      <c r="F4506" s="185" t="e">
        <f>VLOOKUP(RTATimings[[#This Row],[Route Code]], TrueRouteCodes[], 2, FALSE)</f>
        <v>#N/A</v>
      </c>
      <c r="H4506" s="194" t="str">
        <f>REPLACE(SUBSTITUTE(SUBSTITUTE(SUBSTITUTE(SUBSTITUTE(SUBSTITUTE(TRIM(RTATimings[[#This Row],[Dep Txt]]), ": ",":"), "a.m", "AM",1), "p.m", "PM"),"  AM"," AM"),"  PM", " PM"), 9,100,"")</f>
        <v/>
      </c>
      <c r="I4506" s="195" t="e">
        <f>TIMEVALUE(RTATimings[[#This Row],[Dep Tm Txt]])</f>
        <v>#VALUE!</v>
      </c>
      <c r="N45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07" spans="1:14" x14ac:dyDescent="0.35">
      <c r="A4507" s="113"/>
      <c r="B4507" s="119"/>
      <c r="C4507" s="119"/>
      <c r="D4507" s="185" t="e">
        <f>IF(ISBLANK(RTATimings[[#This Row],[Vehicle No.]]), VLOOKUP(RTATimings[[#This Row],[Rotation Group]], Table9[#All], 4, FALSE), VLOOKUP(RTATimings[[#This Row],[Vehicle No.]], VehLicense,2,FALSE))</f>
        <v>#N/A</v>
      </c>
      <c r="E4507" s="126"/>
      <c r="F4507" s="185" t="e">
        <f>VLOOKUP(RTATimings[[#This Row],[Route Code]], TrueRouteCodes[], 2, FALSE)</f>
        <v>#N/A</v>
      </c>
      <c r="H4507" s="194" t="str">
        <f>REPLACE(SUBSTITUTE(SUBSTITUTE(SUBSTITUTE(SUBSTITUTE(SUBSTITUTE(TRIM(RTATimings[[#This Row],[Dep Txt]]), ": ",":"), "a.m", "AM",1), "p.m", "PM"),"  AM"," AM"),"  PM", " PM"), 9,100,"")</f>
        <v/>
      </c>
      <c r="I4507" s="195" t="e">
        <f>TIMEVALUE(RTATimings[[#This Row],[Dep Tm Txt]])</f>
        <v>#VALUE!</v>
      </c>
      <c r="N45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08" spans="1:14" x14ac:dyDescent="0.35">
      <c r="A4508" s="113"/>
      <c r="B4508" s="119"/>
      <c r="C4508" s="119"/>
      <c r="D4508" s="185" t="e">
        <f>IF(ISBLANK(RTATimings[[#This Row],[Vehicle No.]]), VLOOKUP(RTATimings[[#This Row],[Rotation Group]], Table9[#All], 4, FALSE), VLOOKUP(RTATimings[[#This Row],[Vehicle No.]], VehLicense,2,FALSE))</f>
        <v>#N/A</v>
      </c>
      <c r="E4508" s="126"/>
      <c r="F4508" s="185" t="e">
        <f>VLOOKUP(RTATimings[[#This Row],[Route Code]], TrueRouteCodes[], 2, FALSE)</f>
        <v>#N/A</v>
      </c>
      <c r="H4508" s="194" t="str">
        <f>REPLACE(SUBSTITUTE(SUBSTITUTE(SUBSTITUTE(SUBSTITUTE(SUBSTITUTE(TRIM(RTATimings[[#This Row],[Dep Txt]]), ": ",":"), "a.m", "AM",1), "p.m", "PM"),"  AM"," AM"),"  PM", " PM"), 9,100,"")</f>
        <v/>
      </c>
      <c r="I4508" s="195" t="e">
        <f>TIMEVALUE(RTATimings[[#This Row],[Dep Tm Txt]])</f>
        <v>#VALUE!</v>
      </c>
      <c r="N45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09" spans="1:14" x14ac:dyDescent="0.35">
      <c r="A4509" s="113"/>
      <c r="B4509" s="119"/>
      <c r="C4509" s="119"/>
      <c r="D4509" s="185" t="e">
        <f>IF(ISBLANK(RTATimings[[#This Row],[Vehicle No.]]), VLOOKUP(RTATimings[[#This Row],[Rotation Group]], Table9[#All], 4, FALSE), VLOOKUP(RTATimings[[#This Row],[Vehicle No.]], VehLicense,2,FALSE))</f>
        <v>#N/A</v>
      </c>
      <c r="E4509" s="126"/>
      <c r="F4509" s="185" t="e">
        <f>VLOOKUP(RTATimings[[#This Row],[Route Code]], TrueRouteCodes[], 2, FALSE)</f>
        <v>#N/A</v>
      </c>
      <c r="H4509" s="194" t="str">
        <f>REPLACE(SUBSTITUTE(SUBSTITUTE(SUBSTITUTE(SUBSTITUTE(SUBSTITUTE(TRIM(RTATimings[[#This Row],[Dep Txt]]), ": ",":"), "a.m", "AM",1), "p.m", "PM"),"  AM"," AM"),"  PM", " PM"), 9,100,"")</f>
        <v/>
      </c>
      <c r="I4509" s="195" t="e">
        <f>TIMEVALUE(RTATimings[[#This Row],[Dep Tm Txt]])</f>
        <v>#VALUE!</v>
      </c>
      <c r="N45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10" spans="1:14" x14ac:dyDescent="0.35">
      <c r="A4510" s="113"/>
      <c r="B4510" s="119"/>
      <c r="C4510" s="119"/>
      <c r="D4510" s="185" t="e">
        <f>IF(ISBLANK(RTATimings[[#This Row],[Vehicle No.]]), VLOOKUP(RTATimings[[#This Row],[Rotation Group]], Table9[#All], 4, FALSE), VLOOKUP(RTATimings[[#This Row],[Vehicle No.]], VehLicense,2,FALSE))</f>
        <v>#N/A</v>
      </c>
      <c r="E4510" s="126"/>
      <c r="F4510" s="185" t="e">
        <f>VLOOKUP(RTATimings[[#This Row],[Route Code]], TrueRouteCodes[], 2, FALSE)</f>
        <v>#N/A</v>
      </c>
      <c r="H4510" s="194" t="str">
        <f>REPLACE(SUBSTITUTE(SUBSTITUTE(SUBSTITUTE(SUBSTITUTE(SUBSTITUTE(TRIM(RTATimings[[#This Row],[Dep Txt]]), ": ",":"), "a.m", "AM",1), "p.m", "PM"),"  AM"," AM"),"  PM", " PM"), 9,100,"")</f>
        <v/>
      </c>
      <c r="I4510" s="195" t="e">
        <f>TIMEVALUE(RTATimings[[#This Row],[Dep Tm Txt]])</f>
        <v>#VALUE!</v>
      </c>
      <c r="N45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11" spans="1:14" x14ac:dyDescent="0.35">
      <c r="A4511" s="113"/>
      <c r="B4511" s="119"/>
      <c r="C4511" s="119"/>
      <c r="D4511" s="185" t="e">
        <f>IF(ISBLANK(RTATimings[[#This Row],[Vehicle No.]]), VLOOKUP(RTATimings[[#This Row],[Rotation Group]], Table9[#All], 4, FALSE), VLOOKUP(RTATimings[[#This Row],[Vehicle No.]], VehLicense,2,FALSE))</f>
        <v>#N/A</v>
      </c>
      <c r="E4511" s="126"/>
      <c r="F4511" s="185" t="e">
        <f>VLOOKUP(RTATimings[[#This Row],[Route Code]], TrueRouteCodes[], 2, FALSE)</f>
        <v>#N/A</v>
      </c>
      <c r="H4511" s="194" t="str">
        <f>REPLACE(SUBSTITUTE(SUBSTITUTE(SUBSTITUTE(SUBSTITUTE(SUBSTITUTE(TRIM(RTATimings[[#This Row],[Dep Txt]]), ": ",":"), "a.m", "AM",1), "p.m", "PM"),"  AM"," AM"),"  PM", " PM"), 9,100,"")</f>
        <v/>
      </c>
      <c r="I4511" s="195" t="e">
        <f>TIMEVALUE(RTATimings[[#This Row],[Dep Tm Txt]])</f>
        <v>#VALUE!</v>
      </c>
      <c r="N45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12" spans="1:14" x14ac:dyDescent="0.35">
      <c r="A4512" s="113"/>
      <c r="B4512" s="119"/>
      <c r="C4512" s="119"/>
      <c r="D4512" s="185" t="e">
        <f>IF(ISBLANK(RTATimings[[#This Row],[Vehicle No.]]), VLOOKUP(RTATimings[[#This Row],[Rotation Group]], Table9[#All], 4, FALSE), VLOOKUP(RTATimings[[#This Row],[Vehicle No.]], VehLicense,2,FALSE))</f>
        <v>#N/A</v>
      </c>
      <c r="E4512" s="126"/>
      <c r="F4512" s="185" t="e">
        <f>VLOOKUP(RTATimings[[#This Row],[Route Code]], TrueRouteCodes[], 2, FALSE)</f>
        <v>#N/A</v>
      </c>
      <c r="H4512" s="194" t="str">
        <f>REPLACE(SUBSTITUTE(SUBSTITUTE(SUBSTITUTE(SUBSTITUTE(SUBSTITUTE(TRIM(RTATimings[[#This Row],[Dep Txt]]), ": ",":"), "a.m", "AM",1), "p.m", "PM"),"  AM"," AM"),"  PM", " PM"), 9,100,"")</f>
        <v/>
      </c>
      <c r="I4512" s="195" t="e">
        <f>TIMEVALUE(RTATimings[[#This Row],[Dep Tm Txt]])</f>
        <v>#VALUE!</v>
      </c>
      <c r="N45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13" spans="1:14" x14ac:dyDescent="0.35">
      <c r="A4513" s="113"/>
      <c r="B4513" s="119"/>
      <c r="C4513" s="119"/>
      <c r="D4513" s="185" t="e">
        <f>IF(ISBLANK(RTATimings[[#This Row],[Vehicle No.]]), VLOOKUP(RTATimings[[#This Row],[Rotation Group]], Table9[#All], 4, FALSE), VLOOKUP(RTATimings[[#This Row],[Vehicle No.]], VehLicense,2,FALSE))</f>
        <v>#N/A</v>
      </c>
      <c r="E4513" s="126"/>
      <c r="F4513" s="185" t="e">
        <f>VLOOKUP(RTATimings[[#This Row],[Route Code]], TrueRouteCodes[], 2, FALSE)</f>
        <v>#N/A</v>
      </c>
      <c r="H4513" s="194" t="str">
        <f>REPLACE(SUBSTITUTE(SUBSTITUTE(SUBSTITUTE(SUBSTITUTE(SUBSTITUTE(TRIM(RTATimings[[#This Row],[Dep Txt]]), ": ",":"), "a.m", "AM",1), "p.m", "PM"),"  AM"," AM"),"  PM", " PM"), 9,100,"")</f>
        <v/>
      </c>
      <c r="I4513" s="195" t="e">
        <f>TIMEVALUE(RTATimings[[#This Row],[Dep Tm Txt]])</f>
        <v>#VALUE!</v>
      </c>
      <c r="N45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14" spans="1:14" x14ac:dyDescent="0.35">
      <c r="A4514" s="113"/>
      <c r="B4514" s="119"/>
      <c r="C4514" s="119"/>
      <c r="D4514" s="185" t="e">
        <f>IF(ISBLANK(RTATimings[[#This Row],[Vehicle No.]]), VLOOKUP(RTATimings[[#This Row],[Rotation Group]], Table9[#All], 4, FALSE), VLOOKUP(RTATimings[[#This Row],[Vehicle No.]], VehLicense,2,FALSE))</f>
        <v>#N/A</v>
      </c>
      <c r="E4514" s="126"/>
      <c r="F4514" s="185" t="e">
        <f>VLOOKUP(RTATimings[[#This Row],[Route Code]], TrueRouteCodes[], 2, FALSE)</f>
        <v>#N/A</v>
      </c>
      <c r="H4514" s="194" t="str">
        <f>REPLACE(SUBSTITUTE(SUBSTITUTE(SUBSTITUTE(SUBSTITUTE(SUBSTITUTE(TRIM(RTATimings[[#This Row],[Dep Txt]]), ": ",":"), "a.m", "AM",1), "p.m", "PM"),"  AM"," AM"),"  PM", " PM"), 9,100,"")</f>
        <v/>
      </c>
      <c r="I4514" s="195" t="e">
        <f>TIMEVALUE(RTATimings[[#This Row],[Dep Tm Txt]])</f>
        <v>#VALUE!</v>
      </c>
      <c r="N45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15" spans="1:14" x14ac:dyDescent="0.35">
      <c r="A4515" s="113"/>
      <c r="B4515" s="119"/>
      <c r="C4515" s="119"/>
      <c r="D4515" s="185" t="e">
        <f>IF(ISBLANK(RTATimings[[#This Row],[Vehicle No.]]), VLOOKUP(RTATimings[[#This Row],[Rotation Group]], Table9[#All], 4, FALSE), VLOOKUP(RTATimings[[#This Row],[Vehicle No.]], VehLicense,2,FALSE))</f>
        <v>#N/A</v>
      </c>
      <c r="E4515" s="126"/>
      <c r="F4515" s="185" t="e">
        <f>VLOOKUP(RTATimings[[#This Row],[Route Code]], TrueRouteCodes[], 2, FALSE)</f>
        <v>#N/A</v>
      </c>
      <c r="H4515" s="194" t="str">
        <f>REPLACE(SUBSTITUTE(SUBSTITUTE(SUBSTITUTE(SUBSTITUTE(SUBSTITUTE(TRIM(RTATimings[[#This Row],[Dep Txt]]), ": ",":"), "a.m", "AM",1), "p.m", "PM"),"  AM"," AM"),"  PM", " PM"), 9,100,"")</f>
        <v/>
      </c>
      <c r="I4515" s="195" t="e">
        <f>TIMEVALUE(RTATimings[[#This Row],[Dep Tm Txt]])</f>
        <v>#VALUE!</v>
      </c>
      <c r="N45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16" spans="1:14" x14ac:dyDescent="0.35">
      <c r="A4516" s="113"/>
      <c r="B4516" s="119"/>
      <c r="C4516" s="119"/>
      <c r="D4516" s="185" t="e">
        <f>IF(ISBLANK(RTATimings[[#This Row],[Vehicle No.]]), VLOOKUP(RTATimings[[#This Row],[Rotation Group]], Table9[#All], 4, FALSE), VLOOKUP(RTATimings[[#This Row],[Vehicle No.]], VehLicense,2,FALSE))</f>
        <v>#N/A</v>
      </c>
      <c r="E4516" s="126"/>
      <c r="F4516" s="185" t="e">
        <f>VLOOKUP(RTATimings[[#This Row],[Route Code]], TrueRouteCodes[], 2, FALSE)</f>
        <v>#N/A</v>
      </c>
      <c r="H4516" s="194" t="str">
        <f>REPLACE(SUBSTITUTE(SUBSTITUTE(SUBSTITUTE(SUBSTITUTE(SUBSTITUTE(TRIM(RTATimings[[#This Row],[Dep Txt]]), ": ",":"), "a.m", "AM",1), "p.m", "PM"),"  AM"," AM"),"  PM", " PM"), 9,100,"")</f>
        <v/>
      </c>
      <c r="I4516" s="195" t="e">
        <f>TIMEVALUE(RTATimings[[#This Row],[Dep Tm Txt]])</f>
        <v>#VALUE!</v>
      </c>
      <c r="N45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17" spans="1:14" x14ac:dyDescent="0.35">
      <c r="A4517" s="113"/>
      <c r="B4517" s="119"/>
      <c r="C4517" s="119"/>
      <c r="D4517" s="185" t="e">
        <f>IF(ISBLANK(RTATimings[[#This Row],[Vehicle No.]]), VLOOKUP(RTATimings[[#This Row],[Rotation Group]], Table9[#All], 4, FALSE), VLOOKUP(RTATimings[[#This Row],[Vehicle No.]], VehLicense,2,FALSE))</f>
        <v>#N/A</v>
      </c>
      <c r="E4517" s="126"/>
      <c r="F4517" s="185" t="e">
        <f>VLOOKUP(RTATimings[[#This Row],[Route Code]], TrueRouteCodes[], 2, FALSE)</f>
        <v>#N/A</v>
      </c>
      <c r="H4517" s="194" t="str">
        <f>REPLACE(SUBSTITUTE(SUBSTITUTE(SUBSTITUTE(SUBSTITUTE(SUBSTITUTE(TRIM(RTATimings[[#This Row],[Dep Txt]]), ": ",":"), "a.m", "AM",1), "p.m", "PM"),"  AM"," AM"),"  PM", " PM"), 9,100,"")</f>
        <v/>
      </c>
      <c r="I4517" s="195" t="e">
        <f>TIMEVALUE(RTATimings[[#This Row],[Dep Tm Txt]])</f>
        <v>#VALUE!</v>
      </c>
      <c r="N45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18" spans="1:14" x14ac:dyDescent="0.35">
      <c r="A4518" s="113"/>
      <c r="B4518" s="119"/>
      <c r="C4518" s="119"/>
      <c r="D4518" s="185" t="e">
        <f>IF(ISBLANK(RTATimings[[#This Row],[Vehicle No.]]), VLOOKUP(RTATimings[[#This Row],[Rotation Group]], Table9[#All], 4, FALSE), VLOOKUP(RTATimings[[#This Row],[Vehicle No.]], VehLicense,2,FALSE))</f>
        <v>#N/A</v>
      </c>
      <c r="E4518" s="126"/>
      <c r="F4518" s="185" t="e">
        <f>VLOOKUP(RTATimings[[#This Row],[Route Code]], TrueRouteCodes[], 2, FALSE)</f>
        <v>#N/A</v>
      </c>
      <c r="H4518" s="194" t="str">
        <f>REPLACE(SUBSTITUTE(SUBSTITUTE(SUBSTITUTE(SUBSTITUTE(SUBSTITUTE(TRIM(RTATimings[[#This Row],[Dep Txt]]), ": ",":"), "a.m", "AM",1), "p.m", "PM"),"  AM"," AM"),"  PM", " PM"), 9,100,"")</f>
        <v/>
      </c>
      <c r="I4518" s="195" t="e">
        <f>TIMEVALUE(RTATimings[[#This Row],[Dep Tm Txt]])</f>
        <v>#VALUE!</v>
      </c>
      <c r="N45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19" spans="1:14" x14ac:dyDescent="0.35">
      <c r="A4519" s="113"/>
      <c r="B4519" s="119"/>
      <c r="C4519" s="119"/>
      <c r="D4519" s="185" t="e">
        <f>IF(ISBLANK(RTATimings[[#This Row],[Vehicle No.]]), VLOOKUP(RTATimings[[#This Row],[Rotation Group]], Table9[#All], 4, FALSE), VLOOKUP(RTATimings[[#This Row],[Vehicle No.]], VehLicense,2,FALSE))</f>
        <v>#N/A</v>
      </c>
      <c r="E4519" s="126"/>
      <c r="F4519" s="185" t="e">
        <f>VLOOKUP(RTATimings[[#This Row],[Route Code]], TrueRouteCodes[], 2, FALSE)</f>
        <v>#N/A</v>
      </c>
      <c r="H4519" s="194" t="str">
        <f>REPLACE(SUBSTITUTE(SUBSTITUTE(SUBSTITUTE(SUBSTITUTE(SUBSTITUTE(TRIM(RTATimings[[#This Row],[Dep Txt]]), ": ",":"), "a.m", "AM",1), "p.m", "PM"),"  AM"," AM"),"  PM", " PM"), 9,100,"")</f>
        <v/>
      </c>
      <c r="I4519" s="195" t="e">
        <f>TIMEVALUE(RTATimings[[#This Row],[Dep Tm Txt]])</f>
        <v>#VALUE!</v>
      </c>
      <c r="N45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20" spans="1:14" x14ac:dyDescent="0.35">
      <c r="A4520" s="113"/>
      <c r="B4520" s="119"/>
      <c r="C4520" s="119"/>
      <c r="D4520" s="185" t="e">
        <f>IF(ISBLANK(RTATimings[[#This Row],[Vehicle No.]]), VLOOKUP(RTATimings[[#This Row],[Rotation Group]], Table9[#All], 4, FALSE), VLOOKUP(RTATimings[[#This Row],[Vehicle No.]], VehLicense,2,FALSE))</f>
        <v>#N/A</v>
      </c>
      <c r="E4520" s="126"/>
      <c r="F4520" s="185" t="e">
        <f>VLOOKUP(RTATimings[[#This Row],[Route Code]], TrueRouteCodes[], 2, FALSE)</f>
        <v>#N/A</v>
      </c>
      <c r="H4520" s="194" t="str">
        <f>REPLACE(SUBSTITUTE(SUBSTITUTE(SUBSTITUTE(SUBSTITUTE(SUBSTITUTE(TRIM(RTATimings[[#This Row],[Dep Txt]]), ": ",":"), "a.m", "AM",1), "p.m", "PM"),"  AM"," AM"),"  PM", " PM"), 9,100,"")</f>
        <v/>
      </c>
      <c r="I4520" s="195" t="e">
        <f>TIMEVALUE(RTATimings[[#This Row],[Dep Tm Txt]])</f>
        <v>#VALUE!</v>
      </c>
      <c r="N45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21" spans="1:14" x14ac:dyDescent="0.35">
      <c r="A4521" s="113"/>
      <c r="B4521" s="119"/>
      <c r="C4521" s="119"/>
      <c r="D4521" s="185" t="e">
        <f>IF(ISBLANK(RTATimings[[#This Row],[Vehicle No.]]), VLOOKUP(RTATimings[[#This Row],[Rotation Group]], Table9[#All], 4, FALSE), VLOOKUP(RTATimings[[#This Row],[Vehicle No.]], VehLicense,2,FALSE))</f>
        <v>#N/A</v>
      </c>
      <c r="E4521" s="126"/>
      <c r="F4521" s="185" t="e">
        <f>VLOOKUP(RTATimings[[#This Row],[Route Code]], TrueRouteCodes[], 2, FALSE)</f>
        <v>#N/A</v>
      </c>
      <c r="H4521" s="194" t="str">
        <f>REPLACE(SUBSTITUTE(SUBSTITUTE(SUBSTITUTE(SUBSTITUTE(SUBSTITUTE(TRIM(RTATimings[[#This Row],[Dep Txt]]), ": ",":"), "a.m", "AM",1), "p.m", "PM"),"  AM"," AM"),"  PM", " PM"), 9,100,"")</f>
        <v/>
      </c>
      <c r="I4521" s="195" t="e">
        <f>TIMEVALUE(RTATimings[[#This Row],[Dep Tm Txt]])</f>
        <v>#VALUE!</v>
      </c>
      <c r="N45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22" spans="1:14" x14ac:dyDescent="0.35">
      <c r="A4522" s="113"/>
      <c r="B4522" s="119"/>
      <c r="C4522" s="119"/>
      <c r="D4522" s="185" t="e">
        <f>IF(ISBLANK(RTATimings[[#This Row],[Vehicle No.]]), VLOOKUP(RTATimings[[#This Row],[Rotation Group]], Table9[#All], 4, FALSE), VLOOKUP(RTATimings[[#This Row],[Vehicle No.]], VehLicense,2,FALSE))</f>
        <v>#N/A</v>
      </c>
      <c r="E4522" s="126"/>
      <c r="F4522" s="185" t="e">
        <f>VLOOKUP(RTATimings[[#This Row],[Route Code]], TrueRouteCodes[], 2, FALSE)</f>
        <v>#N/A</v>
      </c>
      <c r="H4522" s="194" t="str">
        <f>REPLACE(SUBSTITUTE(SUBSTITUTE(SUBSTITUTE(SUBSTITUTE(SUBSTITUTE(TRIM(RTATimings[[#This Row],[Dep Txt]]), ": ",":"), "a.m", "AM",1), "p.m", "PM"),"  AM"," AM"),"  PM", " PM"), 9,100,"")</f>
        <v/>
      </c>
      <c r="I4522" s="195" t="e">
        <f>TIMEVALUE(RTATimings[[#This Row],[Dep Tm Txt]])</f>
        <v>#VALUE!</v>
      </c>
      <c r="N45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23" spans="1:14" x14ac:dyDescent="0.35">
      <c r="A4523" s="113"/>
      <c r="B4523" s="119"/>
      <c r="C4523" s="119"/>
      <c r="D4523" s="185" t="e">
        <f>IF(ISBLANK(RTATimings[[#This Row],[Vehicle No.]]), VLOOKUP(RTATimings[[#This Row],[Rotation Group]], Table9[#All], 4, FALSE), VLOOKUP(RTATimings[[#This Row],[Vehicle No.]], VehLicense,2,FALSE))</f>
        <v>#N/A</v>
      </c>
      <c r="E4523" s="126"/>
      <c r="F4523" s="185" t="e">
        <f>VLOOKUP(RTATimings[[#This Row],[Route Code]], TrueRouteCodes[], 2, FALSE)</f>
        <v>#N/A</v>
      </c>
      <c r="H4523" s="194" t="str">
        <f>REPLACE(SUBSTITUTE(SUBSTITUTE(SUBSTITUTE(SUBSTITUTE(SUBSTITUTE(TRIM(RTATimings[[#This Row],[Dep Txt]]), ": ",":"), "a.m", "AM",1), "p.m", "PM"),"  AM"," AM"),"  PM", " PM"), 9,100,"")</f>
        <v/>
      </c>
      <c r="I4523" s="195" t="e">
        <f>TIMEVALUE(RTATimings[[#This Row],[Dep Tm Txt]])</f>
        <v>#VALUE!</v>
      </c>
      <c r="N45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24" spans="1:14" x14ac:dyDescent="0.35">
      <c r="A4524" s="113"/>
      <c r="B4524" s="119"/>
      <c r="C4524" s="119"/>
      <c r="D4524" s="185" t="e">
        <f>IF(ISBLANK(RTATimings[[#This Row],[Vehicle No.]]), VLOOKUP(RTATimings[[#This Row],[Rotation Group]], Table9[#All], 4, FALSE), VLOOKUP(RTATimings[[#This Row],[Vehicle No.]], VehLicense,2,FALSE))</f>
        <v>#N/A</v>
      </c>
      <c r="E4524" s="126"/>
      <c r="F4524" s="185" t="e">
        <f>VLOOKUP(RTATimings[[#This Row],[Route Code]], TrueRouteCodes[], 2, FALSE)</f>
        <v>#N/A</v>
      </c>
      <c r="H4524" s="194" t="str">
        <f>REPLACE(SUBSTITUTE(SUBSTITUTE(SUBSTITUTE(SUBSTITUTE(SUBSTITUTE(TRIM(RTATimings[[#This Row],[Dep Txt]]), ": ",":"), "a.m", "AM",1), "p.m", "PM"),"  AM"," AM"),"  PM", " PM"), 9,100,"")</f>
        <v/>
      </c>
      <c r="I4524" s="195" t="e">
        <f>TIMEVALUE(RTATimings[[#This Row],[Dep Tm Txt]])</f>
        <v>#VALUE!</v>
      </c>
      <c r="N45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25" spans="1:14" x14ac:dyDescent="0.35">
      <c r="A4525" s="113"/>
      <c r="B4525" s="119"/>
      <c r="C4525" s="119"/>
      <c r="D4525" s="185" t="e">
        <f>IF(ISBLANK(RTATimings[[#This Row],[Vehicle No.]]), VLOOKUP(RTATimings[[#This Row],[Rotation Group]], Table9[#All], 4, FALSE), VLOOKUP(RTATimings[[#This Row],[Vehicle No.]], VehLicense,2,FALSE))</f>
        <v>#N/A</v>
      </c>
      <c r="E4525" s="126"/>
      <c r="F4525" s="185" t="e">
        <f>VLOOKUP(RTATimings[[#This Row],[Route Code]], TrueRouteCodes[], 2, FALSE)</f>
        <v>#N/A</v>
      </c>
      <c r="H4525" s="194" t="str">
        <f>REPLACE(SUBSTITUTE(SUBSTITUTE(SUBSTITUTE(SUBSTITUTE(SUBSTITUTE(TRIM(RTATimings[[#This Row],[Dep Txt]]), ": ",":"), "a.m", "AM",1), "p.m", "PM"),"  AM"," AM"),"  PM", " PM"), 9,100,"")</f>
        <v/>
      </c>
      <c r="I4525" s="195" t="e">
        <f>TIMEVALUE(RTATimings[[#This Row],[Dep Tm Txt]])</f>
        <v>#VALUE!</v>
      </c>
      <c r="N45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26" spans="1:14" x14ac:dyDescent="0.35">
      <c r="A4526" s="113"/>
      <c r="B4526" s="119"/>
      <c r="C4526" s="119"/>
      <c r="D4526" s="185" t="e">
        <f>IF(ISBLANK(RTATimings[[#This Row],[Vehicle No.]]), VLOOKUP(RTATimings[[#This Row],[Rotation Group]], Table9[#All], 4, FALSE), VLOOKUP(RTATimings[[#This Row],[Vehicle No.]], VehLicense,2,FALSE))</f>
        <v>#N/A</v>
      </c>
      <c r="E4526" s="126"/>
      <c r="F4526" s="185" t="e">
        <f>VLOOKUP(RTATimings[[#This Row],[Route Code]], TrueRouteCodes[], 2, FALSE)</f>
        <v>#N/A</v>
      </c>
      <c r="H4526" s="194" t="str">
        <f>REPLACE(SUBSTITUTE(SUBSTITUTE(SUBSTITUTE(SUBSTITUTE(SUBSTITUTE(TRIM(RTATimings[[#This Row],[Dep Txt]]), ": ",":"), "a.m", "AM",1), "p.m", "PM"),"  AM"," AM"),"  PM", " PM"), 9,100,"")</f>
        <v/>
      </c>
      <c r="I4526" s="195" t="e">
        <f>TIMEVALUE(RTATimings[[#This Row],[Dep Tm Txt]])</f>
        <v>#VALUE!</v>
      </c>
      <c r="N45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27" spans="1:14" x14ac:dyDescent="0.35">
      <c r="A4527" s="113"/>
      <c r="B4527" s="119"/>
      <c r="C4527" s="119"/>
      <c r="D4527" s="185" t="e">
        <f>IF(ISBLANK(RTATimings[[#This Row],[Vehicle No.]]), VLOOKUP(RTATimings[[#This Row],[Rotation Group]], Table9[#All], 4, FALSE), VLOOKUP(RTATimings[[#This Row],[Vehicle No.]], VehLicense,2,FALSE))</f>
        <v>#N/A</v>
      </c>
      <c r="E4527" s="126"/>
      <c r="F4527" s="185" t="e">
        <f>VLOOKUP(RTATimings[[#This Row],[Route Code]], TrueRouteCodes[], 2, FALSE)</f>
        <v>#N/A</v>
      </c>
      <c r="H4527" s="194" t="str">
        <f>REPLACE(SUBSTITUTE(SUBSTITUTE(SUBSTITUTE(SUBSTITUTE(SUBSTITUTE(TRIM(RTATimings[[#This Row],[Dep Txt]]), ": ",":"), "a.m", "AM",1), "p.m", "PM"),"  AM"," AM"),"  PM", " PM"), 9,100,"")</f>
        <v/>
      </c>
      <c r="I4527" s="195" t="e">
        <f>TIMEVALUE(RTATimings[[#This Row],[Dep Tm Txt]])</f>
        <v>#VALUE!</v>
      </c>
      <c r="N45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28" spans="1:14" x14ac:dyDescent="0.35">
      <c r="A4528" s="113"/>
      <c r="B4528" s="119"/>
      <c r="C4528" s="119"/>
      <c r="D4528" s="185" t="e">
        <f>IF(ISBLANK(RTATimings[[#This Row],[Vehicle No.]]), VLOOKUP(RTATimings[[#This Row],[Rotation Group]], Table9[#All], 4, FALSE), VLOOKUP(RTATimings[[#This Row],[Vehicle No.]], VehLicense,2,FALSE))</f>
        <v>#N/A</v>
      </c>
      <c r="E4528" s="126"/>
      <c r="F4528" s="185" t="e">
        <f>VLOOKUP(RTATimings[[#This Row],[Route Code]], TrueRouteCodes[], 2, FALSE)</f>
        <v>#N/A</v>
      </c>
      <c r="H4528" s="194" t="str">
        <f>REPLACE(SUBSTITUTE(SUBSTITUTE(SUBSTITUTE(SUBSTITUTE(SUBSTITUTE(TRIM(RTATimings[[#This Row],[Dep Txt]]), ": ",":"), "a.m", "AM",1), "p.m", "PM"),"  AM"," AM"),"  PM", " PM"), 9,100,"")</f>
        <v/>
      </c>
      <c r="I4528" s="195" t="e">
        <f>TIMEVALUE(RTATimings[[#This Row],[Dep Tm Txt]])</f>
        <v>#VALUE!</v>
      </c>
      <c r="N45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29" spans="1:14" x14ac:dyDescent="0.35">
      <c r="A4529" s="113"/>
      <c r="B4529" s="119"/>
      <c r="C4529" s="119"/>
      <c r="D4529" s="185" t="e">
        <f>IF(ISBLANK(RTATimings[[#This Row],[Vehicle No.]]), VLOOKUP(RTATimings[[#This Row],[Rotation Group]], Table9[#All], 4, FALSE), VLOOKUP(RTATimings[[#This Row],[Vehicle No.]], VehLicense,2,FALSE))</f>
        <v>#N/A</v>
      </c>
      <c r="E4529" s="126"/>
      <c r="F4529" s="185" t="e">
        <f>VLOOKUP(RTATimings[[#This Row],[Route Code]], TrueRouteCodes[], 2, FALSE)</f>
        <v>#N/A</v>
      </c>
      <c r="H4529" s="194" t="str">
        <f>REPLACE(SUBSTITUTE(SUBSTITUTE(SUBSTITUTE(SUBSTITUTE(SUBSTITUTE(TRIM(RTATimings[[#This Row],[Dep Txt]]), ": ",":"), "a.m", "AM",1), "p.m", "PM"),"  AM"," AM"),"  PM", " PM"), 9,100,"")</f>
        <v/>
      </c>
      <c r="I4529" s="195" t="e">
        <f>TIMEVALUE(RTATimings[[#This Row],[Dep Tm Txt]])</f>
        <v>#VALUE!</v>
      </c>
      <c r="N45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30" spans="1:14" x14ac:dyDescent="0.35">
      <c r="A4530" s="113"/>
      <c r="B4530" s="119"/>
      <c r="C4530" s="119"/>
      <c r="D4530" s="185" t="e">
        <f>IF(ISBLANK(RTATimings[[#This Row],[Vehicle No.]]), VLOOKUP(RTATimings[[#This Row],[Rotation Group]], Table9[#All], 4, FALSE), VLOOKUP(RTATimings[[#This Row],[Vehicle No.]], VehLicense,2,FALSE))</f>
        <v>#N/A</v>
      </c>
      <c r="E4530" s="126"/>
      <c r="F4530" s="185" t="e">
        <f>VLOOKUP(RTATimings[[#This Row],[Route Code]], TrueRouteCodes[], 2, FALSE)</f>
        <v>#N/A</v>
      </c>
      <c r="H4530" s="194" t="str">
        <f>REPLACE(SUBSTITUTE(SUBSTITUTE(SUBSTITUTE(SUBSTITUTE(SUBSTITUTE(TRIM(RTATimings[[#This Row],[Dep Txt]]), ": ",":"), "a.m", "AM",1), "p.m", "PM"),"  AM"," AM"),"  PM", " PM"), 9,100,"")</f>
        <v/>
      </c>
      <c r="I4530" s="195" t="e">
        <f>TIMEVALUE(RTATimings[[#This Row],[Dep Tm Txt]])</f>
        <v>#VALUE!</v>
      </c>
      <c r="N45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31" spans="1:14" x14ac:dyDescent="0.35">
      <c r="A4531" s="113"/>
      <c r="B4531" s="119"/>
      <c r="C4531" s="119"/>
      <c r="D4531" s="185" t="e">
        <f>IF(ISBLANK(RTATimings[[#This Row],[Vehicle No.]]), VLOOKUP(RTATimings[[#This Row],[Rotation Group]], Table9[#All], 4, FALSE), VLOOKUP(RTATimings[[#This Row],[Vehicle No.]], VehLicense,2,FALSE))</f>
        <v>#N/A</v>
      </c>
      <c r="E4531" s="126"/>
      <c r="F4531" s="185" t="e">
        <f>VLOOKUP(RTATimings[[#This Row],[Route Code]], TrueRouteCodes[], 2, FALSE)</f>
        <v>#N/A</v>
      </c>
      <c r="H4531" s="194" t="str">
        <f>REPLACE(SUBSTITUTE(SUBSTITUTE(SUBSTITUTE(SUBSTITUTE(SUBSTITUTE(TRIM(RTATimings[[#This Row],[Dep Txt]]), ": ",":"), "a.m", "AM",1), "p.m", "PM"),"  AM"," AM"),"  PM", " PM"), 9,100,"")</f>
        <v/>
      </c>
      <c r="I4531" s="195" t="e">
        <f>TIMEVALUE(RTATimings[[#This Row],[Dep Tm Txt]])</f>
        <v>#VALUE!</v>
      </c>
      <c r="N45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32" spans="1:14" x14ac:dyDescent="0.35">
      <c r="A4532" s="113"/>
      <c r="B4532" s="119"/>
      <c r="C4532" s="119"/>
      <c r="D4532" s="185" t="e">
        <f>IF(ISBLANK(RTATimings[[#This Row],[Vehicle No.]]), VLOOKUP(RTATimings[[#This Row],[Rotation Group]], Table9[#All], 4, FALSE), VLOOKUP(RTATimings[[#This Row],[Vehicle No.]], VehLicense,2,FALSE))</f>
        <v>#N/A</v>
      </c>
      <c r="E4532" s="126"/>
      <c r="F4532" s="185" t="e">
        <f>VLOOKUP(RTATimings[[#This Row],[Route Code]], TrueRouteCodes[], 2, FALSE)</f>
        <v>#N/A</v>
      </c>
      <c r="H4532" s="194" t="str">
        <f>REPLACE(SUBSTITUTE(SUBSTITUTE(SUBSTITUTE(SUBSTITUTE(SUBSTITUTE(TRIM(RTATimings[[#This Row],[Dep Txt]]), ": ",":"), "a.m", "AM",1), "p.m", "PM"),"  AM"," AM"),"  PM", " PM"), 9,100,"")</f>
        <v/>
      </c>
      <c r="I4532" s="195" t="e">
        <f>TIMEVALUE(RTATimings[[#This Row],[Dep Tm Txt]])</f>
        <v>#VALUE!</v>
      </c>
      <c r="N45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33" spans="1:14" x14ac:dyDescent="0.35">
      <c r="A4533" s="113"/>
      <c r="B4533" s="119"/>
      <c r="C4533" s="119"/>
      <c r="D4533" s="185" t="e">
        <f>IF(ISBLANK(RTATimings[[#This Row],[Vehicle No.]]), VLOOKUP(RTATimings[[#This Row],[Rotation Group]], Table9[#All], 4, FALSE), VLOOKUP(RTATimings[[#This Row],[Vehicle No.]], VehLicense,2,FALSE))</f>
        <v>#N/A</v>
      </c>
      <c r="E4533" s="126"/>
      <c r="F4533" s="185" t="e">
        <f>VLOOKUP(RTATimings[[#This Row],[Route Code]], TrueRouteCodes[], 2, FALSE)</f>
        <v>#N/A</v>
      </c>
      <c r="H4533" s="194" t="str">
        <f>REPLACE(SUBSTITUTE(SUBSTITUTE(SUBSTITUTE(SUBSTITUTE(SUBSTITUTE(TRIM(RTATimings[[#This Row],[Dep Txt]]), ": ",":"), "a.m", "AM",1), "p.m", "PM"),"  AM"," AM"),"  PM", " PM"), 9,100,"")</f>
        <v/>
      </c>
      <c r="I4533" s="195" t="e">
        <f>TIMEVALUE(RTATimings[[#This Row],[Dep Tm Txt]])</f>
        <v>#VALUE!</v>
      </c>
      <c r="N45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34" spans="1:14" x14ac:dyDescent="0.35">
      <c r="A4534" s="113"/>
      <c r="B4534" s="119"/>
      <c r="C4534" s="119"/>
      <c r="D4534" s="185" t="e">
        <f>IF(ISBLANK(RTATimings[[#This Row],[Vehicle No.]]), VLOOKUP(RTATimings[[#This Row],[Rotation Group]], Table9[#All], 4, FALSE), VLOOKUP(RTATimings[[#This Row],[Vehicle No.]], VehLicense,2,FALSE))</f>
        <v>#N/A</v>
      </c>
      <c r="E4534" s="126"/>
      <c r="F4534" s="185" t="e">
        <f>VLOOKUP(RTATimings[[#This Row],[Route Code]], TrueRouteCodes[], 2, FALSE)</f>
        <v>#N/A</v>
      </c>
      <c r="H4534" s="194" t="str">
        <f>REPLACE(SUBSTITUTE(SUBSTITUTE(SUBSTITUTE(SUBSTITUTE(SUBSTITUTE(TRIM(RTATimings[[#This Row],[Dep Txt]]), ": ",":"), "a.m", "AM",1), "p.m", "PM"),"  AM"," AM"),"  PM", " PM"), 9,100,"")</f>
        <v/>
      </c>
      <c r="I4534" s="195" t="e">
        <f>TIMEVALUE(RTATimings[[#This Row],[Dep Tm Txt]])</f>
        <v>#VALUE!</v>
      </c>
      <c r="N45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35" spans="1:14" x14ac:dyDescent="0.35">
      <c r="A4535" s="113"/>
      <c r="B4535" s="119"/>
      <c r="C4535" s="119"/>
      <c r="D4535" s="185" t="e">
        <f>IF(ISBLANK(RTATimings[[#This Row],[Vehicle No.]]), VLOOKUP(RTATimings[[#This Row],[Rotation Group]], Table9[#All], 4, FALSE), VLOOKUP(RTATimings[[#This Row],[Vehicle No.]], VehLicense,2,FALSE))</f>
        <v>#N/A</v>
      </c>
      <c r="E4535" s="126"/>
      <c r="F4535" s="185" t="e">
        <f>VLOOKUP(RTATimings[[#This Row],[Route Code]], TrueRouteCodes[], 2, FALSE)</f>
        <v>#N/A</v>
      </c>
      <c r="H4535" s="194" t="str">
        <f>REPLACE(SUBSTITUTE(SUBSTITUTE(SUBSTITUTE(SUBSTITUTE(SUBSTITUTE(TRIM(RTATimings[[#This Row],[Dep Txt]]), ": ",":"), "a.m", "AM",1), "p.m", "PM"),"  AM"," AM"),"  PM", " PM"), 9,100,"")</f>
        <v/>
      </c>
      <c r="I4535" s="195" t="e">
        <f>TIMEVALUE(RTATimings[[#This Row],[Dep Tm Txt]])</f>
        <v>#VALUE!</v>
      </c>
      <c r="N45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36" spans="1:14" x14ac:dyDescent="0.35">
      <c r="A4536" s="113"/>
      <c r="B4536" s="119"/>
      <c r="C4536" s="119"/>
      <c r="D4536" s="185" t="e">
        <f>IF(ISBLANK(RTATimings[[#This Row],[Vehicle No.]]), VLOOKUP(RTATimings[[#This Row],[Rotation Group]], Table9[#All], 4, FALSE), VLOOKUP(RTATimings[[#This Row],[Vehicle No.]], VehLicense,2,FALSE))</f>
        <v>#N/A</v>
      </c>
      <c r="E4536" s="126"/>
      <c r="F4536" s="185" t="e">
        <f>VLOOKUP(RTATimings[[#This Row],[Route Code]], TrueRouteCodes[], 2, FALSE)</f>
        <v>#N/A</v>
      </c>
      <c r="H4536" s="194" t="str">
        <f>REPLACE(SUBSTITUTE(SUBSTITUTE(SUBSTITUTE(SUBSTITUTE(SUBSTITUTE(TRIM(RTATimings[[#This Row],[Dep Txt]]), ": ",":"), "a.m", "AM",1), "p.m", "PM"),"  AM"," AM"),"  PM", " PM"), 9,100,"")</f>
        <v/>
      </c>
      <c r="I4536" s="195" t="e">
        <f>TIMEVALUE(RTATimings[[#This Row],[Dep Tm Txt]])</f>
        <v>#VALUE!</v>
      </c>
      <c r="N45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37" spans="1:14" x14ac:dyDescent="0.35">
      <c r="A4537" s="113"/>
      <c r="B4537" s="119"/>
      <c r="C4537" s="119"/>
      <c r="D4537" s="185" t="e">
        <f>IF(ISBLANK(RTATimings[[#This Row],[Vehicle No.]]), VLOOKUP(RTATimings[[#This Row],[Rotation Group]], Table9[#All], 4, FALSE), VLOOKUP(RTATimings[[#This Row],[Vehicle No.]], VehLicense,2,FALSE))</f>
        <v>#N/A</v>
      </c>
      <c r="E4537" s="126"/>
      <c r="F4537" s="185" t="e">
        <f>VLOOKUP(RTATimings[[#This Row],[Route Code]], TrueRouteCodes[], 2, FALSE)</f>
        <v>#N/A</v>
      </c>
      <c r="H4537" s="194" t="str">
        <f>REPLACE(SUBSTITUTE(SUBSTITUTE(SUBSTITUTE(SUBSTITUTE(SUBSTITUTE(TRIM(RTATimings[[#This Row],[Dep Txt]]), ": ",":"), "a.m", "AM",1), "p.m", "PM"),"  AM"," AM"),"  PM", " PM"), 9,100,"")</f>
        <v/>
      </c>
      <c r="I4537" s="195" t="e">
        <f>TIMEVALUE(RTATimings[[#This Row],[Dep Tm Txt]])</f>
        <v>#VALUE!</v>
      </c>
      <c r="N45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38" spans="1:14" x14ac:dyDescent="0.35">
      <c r="A4538" s="113"/>
      <c r="B4538" s="119"/>
      <c r="C4538" s="119"/>
      <c r="D4538" s="185" t="e">
        <f>IF(ISBLANK(RTATimings[[#This Row],[Vehicle No.]]), VLOOKUP(RTATimings[[#This Row],[Rotation Group]], Table9[#All], 4, FALSE), VLOOKUP(RTATimings[[#This Row],[Vehicle No.]], VehLicense,2,FALSE))</f>
        <v>#N/A</v>
      </c>
      <c r="E4538" s="126"/>
      <c r="F4538" s="185" t="e">
        <f>VLOOKUP(RTATimings[[#This Row],[Route Code]], TrueRouteCodes[], 2, FALSE)</f>
        <v>#N/A</v>
      </c>
      <c r="H4538" s="194" t="str">
        <f>REPLACE(SUBSTITUTE(SUBSTITUTE(SUBSTITUTE(SUBSTITUTE(SUBSTITUTE(TRIM(RTATimings[[#This Row],[Dep Txt]]), ": ",":"), "a.m", "AM",1), "p.m", "PM"),"  AM"," AM"),"  PM", " PM"), 9,100,"")</f>
        <v/>
      </c>
      <c r="I4538" s="195" t="e">
        <f>TIMEVALUE(RTATimings[[#This Row],[Dep Tm Txt]])</f>
        <v>#VALUE!</v>
      </c>
      <c r="N45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39" spans="1:14" x14ac:dyDescent="0.35">
      <c r="A4539" s="113"/>
      <c r="B4539" s="119"/>
      <c r="C4539" s="119"/>
      <c r="D4539" s="185" t="e">
        <f>IF(ISBLANK(RTATimings[[#This Row],[Vehicle No.]]), VLOOKUP(RTATimings[[#This Row],[Rotation Group]], Table9[#All], 4, FALSE), VLOOKUP(RTATimings[[#This Row],[Vehicle No.]], VehLicense,2,FALSE))</f>
        <v>#N/A</v>
      </c>
      <c r="E4539" s="126"/>
      <c r="F4539" s="185" t="e">
        <f>VLOOKUP(RTATimings[[#This Row],[Route Code]], TrueRouteCodes[], 2, FALSE)</f>
        <v>#N/A</v>
      </c>
      <c r="H4539" s="194" t="str">
        <f>REPLACE(SUBSTITUTE(SUBSTITUTE(SUBSTITUTE(SUBSTITUTE(SUBSTITUTE(TRIM(RTATimings[[#This Row],[Dep Txt]]), ": ",":"), "a.m", "AM",1), "p.m", "PM"),"  AM"," AM"),"  PM", " PM"), 9,100,"")</f>
        <v/>
      </c>
      <c r="I4539" s="195" t="e">
        <f>TIMEVALUE(RTATimings[[#This Row],[Dep Tm Txt]])</f>
        <v>#VALUE!</v>
      </c>
      <c r="N45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40" spans="1:14" x14ac:dyDescent="0.35">
      <c r="A4540" s="113"/>
      <c r="B4540" s="119"/>
      <c r="C4540" s="119"/>
      <c r="D4540" s="185" t="e">
        <f>IF(ISBLANK(RTATimings[[#This Row],[Vehicle No.]]), VLOOKUP(RTATimings[[#This Row],[Rotation Group]], Table9[#All], 4, FALSE), VLOOKUP(RTATimings[[#This Row],[Vehicle No.]], VehLicense,2,FALSE))</f>
        <v>#N/A</v>
      </c>
      <c r="E4540" s="126"/>
      <c r="F4540" s="185" t="e">
        <f>VLOOKUP(RTATimings[[#This Row],[Route Code]], TrueRouteCodes[], 2, FALSE)</f>
        <v>#N/A</v>
      </c>
      <c r="H4540" s="194" t="str">
        <f>REPLACE(SUBSTITUTE(SUBSTITUTE(SUBSTITUTE(SUBSTITUTE(SUBSTITUTE(TRIM(RTATimings[[#This Row],[Dep Txt]]), ": ",":"), "a.m", "AM",1), "p.m", "PM"),"  AM"," AM"),"  PM", " PM"), 9,100,"")</f>
        <v/>
      </c>
      <c r="I4540" s="195" t="e">
        <f>TIMEVALUE(RTATimings[[#This Row],[Dep Tm Txt]])</f>
        <v>#VALUE!</v>
      </c>
      <c r="N45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41" spans="1:14" x14ac:dyDescent="0.35">
      <c r="A4541" s="113"/>
      <c r="B4541" s="119"/>
      <c r="C4541" s="119"/>
      <c r="D4541" s="185" t="e">
        <f>IF(ISBLANK(RTATimings[[#This Row],[Vehicle No.]]), VLOOKUP(RTATimings[[#This Row],[Rotation Group]], Table9[#All], 4, FALSE), VLOOKUP(RTATimings[[#This Row],[Vehicle No.]], VehLicense,2,FALSE))</f>
        <v>#N/A</v>
      </c>
      <c r="E4541" s="126"/>
      <c r="F4541" s="185" t="e">
        <f>VLOOKUP(RTATimings[[#This Row],[Route Code]], TrueRouteCodes[], 2, FALSE)</f>
        <v>#N/A</v>
      </c>
      <c r="H4541" s="194" t="str">
        <f>REPLACE(SUBSTITUTE(SUBSTITUTE(SUBSTITUTE(SUBSTITUTE(SUBSTITUTE(TRIM(RTATimings[[#This Row],[Dep Txt]]), ": ",":"), "a.m", "AM",1), "p.m", "PM"),"  AM"," AM"),"  PM", " PM"), 9,100,"")</f>
        <v/>
      </c>
      <c r="I4541" s="195" t="e">
        <f>TIMEVALUE(RTATimings[[#This Row],[Dep Tm Txt]])</f>
        <v>#VALUE!</v>
      </c>
      <c r="N45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42" spans="1:14" x14ac:dyDescent="0.35">
      <c r="A4542" s="113"/>
      <c r="B4542" s="119"/>
      <c r="C4542" s="119"/>
      <c r="D4542" s="185" t="e">
        <f>IF(ISBLANK(RTATimings[[#This Row],[Vehicle No.]]), VLOOKUP(RTATimings[[#This Row],[Rotation Group]], Table9[#All], 4, FALSE), VLOOKUP(RTATimings[[#This Row],[Vehicle No.]], VehLicense,2,FALSE))</f>
        <v>#N/A</v>
      </c>
      <c r="E4542" s="126"/>
      <c r="F4542" s="185" t="e">
        <f>VLOOKUP(RTATimings[[#This Row],[Route Code]], TrueRouteCodes[], 2, FALSE)</f>
        <v>#N/A</v>
      </c>
      <c r="H4542" s="194" t="str">
        <f>REPLACE(SUBSTITUTE(SUBSTITUTE(SUBSTITUTE(SUBSTITUTE(SUBSTITUTE(TRIM(RTATimings[[#This Row],[Dep Txt]]), ": ",":"), "a.m", "AM",1), "p.m", "PM"),"  AM"," AM"),"  PM", " PM"), 9,100,"")</f>
        <v/>
      </c>
      <c r="I4542" s="195" t="e">
        <f>TIMEVALUE(RTATimings[[#This Row],[Dep Tm Txt]])</f>
        <v>#VALUE!</v>
      </c>
      <c r="N45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43" spans="1:14" x14ac:dyDescent="0.35">
      <c r="A4543" s="113"/>
      <c r="B4543" s="119"/>
      <c r="C4543" s="119"/>
      <c r="D4543" s="185" t="e">
        <f>IF(ISBLANK(RTATimings[[#This Row],[Vehicle No.]]), VLOOKUP(RTATimings[[#This Row],[Rotation Group]], Table9[#All], 4, FALSE), VLOOKUP(RTATimings[[#This Row],[Vehicle No.]], VehLicense,2,FALSE))</f>
        <v>#N/A</v>
      </c>
      <c r="E4543" s="126"/>
      <c r="F4543" s="185" t="e">
        <f>VLOOKUP(RTATimings[[#This Row],[Route Code]], TrueRouteCodes[], 2, FALSE)</f>
        <v>#N/A</v>
      </c>
      <c r="H4543" s="194" t="str">
        <f>REPLACE(SUBSTITUTE(SUBSTITUTE(SUBSTITUTE(SUBSTITUTE(SUBSTITUTE(TRIM(RTATimings[[#This Row],[Dep Txt]]), ": ",":"), "a.m", "AM",1), "p.m", "PM"),"  AM"," AM"),"  PM", " PM"), 9,100,"")</f>
        <v/>
      </c>
      <c r="I4543" s="195" t="e">
        <f>TIMEVALUE(RTATimings[[#This Row],[Dep Tm Txt]])</f>
        <v>#VALUE!</v>
      </c>
      <c r="N45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44" spans="1:14" x14ac:dyDescent="0.35">
      <c r="A4544" s="113"/>
      <c r="B4544" s="119"/>
      <c r="C4544" s="119"/>
      <c r="D4544" s="185" t="e">
        <f>IF(ISBLANK(RTATimings[[#This Row],[Vehicle No.]]), VLOOKUP(RTATimings[[#This Row],[Rotation Group]], Table9[#All], 4, FALSE), VLOOKUP(RTATimings[[#This Row],[Vehicle No.]], VehLicense,2,FALSE))</f>
        <v>#N/A</v>
      </c>
      <c r="E4544" s="126"/>
      <c r="F4544" s="185" t="e">
        <f>VLOOKUP(RTATimings[[#This Row],[Route Code]], TrueRouteCodes[], 2, FALSE)</f>
        <v>#N/A</v>
      </c>
      <c r="H4544" s="194" t="str">
        <f>REPLACE(SUBSTITUTE(SUBSTITUTE(SUBSTITUTE(SUBSTITUTE(SUBSTITUTE(TRIM(RTATimings[[#This Row],[Dep Txt]]), ": ",":"), "a.m", "AM",1), "p.m", "PM"),"  AM"," AM"),"  PM", " PM"), 9,100,"")</f>
        <v/>
      </c>
      <c r="I4544" s="195" t="e">
        <f>TIMEVALUE(RTATimings[[#This Row],[Dep Tm Txt]])</f>
        <v>#VALUE!</v>
      </c>
      <c r="N45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45" spans="1:14" x14ac:dyDescent="0.35">
      <c r="A4545" s="113"/>
      <c r="B4545" s="119"/>
      <c r="C4545" s="119"/>
      <c r="D4545" s="185" t="e">
        <f>IF(ISBLANK(RTATimings[[#This Row],[Vehicle No.]]), VLOOKUP(RTATimings[[#This Row],[Rotation Group]], Table9[#All], 4, FALSE), VLOOKUP(RTATimings[[#This Row],[Vehicle No.]], VehLicense,2,FALSE))</f>
        <v>#N/A</v>
      </c>
      <c r="E4545" s="126"/>
      <c r="F4545" s="185" t="e">
        <f>VLOOKUP(RTATimings[[#This Row],[Route Code]], TrueRouteCodes[], 2, FALSE)</f>
        <v>#N/A</v>
      </c>
      <c r="H4545" s="194" t="str">
        <f>REPLACE(SUBSTITUTE(SUBSTITUTE(SUBSTITUTE(SUBSTITUTE(SUBSTITUTE(TRIM(RTATimings[[#This Row],[Dep Txt]]), ": ",":"), "a.m", "AM",1), "p.m", "PM"),"  AM"," AM"),"  PM", " PM"), 9,100,"")</f>
        <v/>
      </c>
      <c r="I4545" s="195" t="e">
        <f>TIMEVALUE(RTATimings[[#This Row],[Dep Tm Txt]])</f>
        <v>#VALUE!</v>
      </c>
      <c r="N45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46" spans="1:14" x14ac:dyDescent="0.35">
      <c r="A4546" s="113"/>
      <c r="B4546" s="119"/>
      <c r="C4546" s="119"/>
      <c r="D4546" s="185" t="e">
        <f>IF(ISBLANK(RTATimings[[#This Row],[Vehicle No.]]), VLOOKUP(RTATimings[[#This Row],[Rotation Group]], Table9[#All], 4, FALSE), VLOOKUP(RTATimings[[#This Row],[Vehicle No.]], VehLicense,2,FALSE))</f>
        <v>#N/A</v>
      </c>
      <c r="E4546" s="126"/>
      <c r="F4546" s="185" t="e">
        <f>VLOOKUP(RTATimings[[#This Row],[Route Code]], TrueRouteCodes[], 2, FALSE)</f>
        <v>#N/A</v>
      </c>
      <c r="H4546" s="194" t="str">
        <f>REPLACE(SUBSTITUTE(SUBSTITUTE(SUBSTITUTE(SUBSTITUTE(SUBSTITUTE(TRIM(RTATimings[[#This Row],[Dep Txt]]), ": ",":"), "a.m", "AM",1), "p.m", "PM"),"  AM"," AM"),"  PM", " PM"), 9,100,"")</f>
        <v/>
      </c>
      <c r="I4546" s="195" t="e">
        <f>TIMEVALUE(RTATimings[[#This Row],[Dep Tm Txt]])</f>
        <v>#VALUE!</v>
      </c>
      <c r="N45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47" spans="1:14" x14ac:dyDescent="0.35">
      <c r="A4547" s="113"/>
      <c r="B4547" s="119"/>
      <c r="C4547" s="119"/>
      <c r="D4547" s="185" t="e">
        <f>IF(ISBLANK(RTATimings[[#This Row],[Vehicle No.]]), VLOOKUP(RTATimings[[#This Row],[Rotation Group]], Table9[#All], 4, FALSE), VLOOKUP(RTATimings[[#This Row],[Vehicle No.]], VehLicense,2,FALSE))</f>
        <v>#N/A</v>
      </c>
      <c r="E4547" s="126"/>
      <c r="F4547" s="185" t="e">
        <f>VLOOKUP(RTATimings[[#This Row],[Route Code]], TrueRouteCodes[], 2, FALSE)</f>
        <v>#N/A</v>
      </c>
      <c r="H4547" s="194" t="str">
        <f>REPLACE(SUBSTITUTE(SUBSTITUTE(SUBSTITUTE(SUBSTITUTE(SUBSTITUTE(TRIM(RTATimings[[#This Row],[Dep Txt]]), ": ",":"), "a.m", "AM",1), "p.m", "PM"),"  AM"," AM"),"  PM", " PM"), 9,100,"")</f>
        <v/>
      </c>
      <c r="I4547" s="195" t="e">
        <f>TIMEVALUE(RTATimings[[#This Row],[Dep Tm Txt]])</f>
        <v>#VALUE!</v>
      </c>
      <c r="N45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48" spans="1:14" x14ac:dyDescent="0.35">
      <c r="A4548" s="113"/>
      <c r="B4548" s="119"/>
      <c r="C4548" s="119"/>
      <c r="D4548" s="185" t="e">
        <f>IF(ISBLANK(RTATimings[[#This Row],[Vehicle No.]]), VLOOKUP(RTATimings[[#This Row],[Rotation Group]], Table9[#All], 4, FALSE), VLOOKUP(RTATimings[[#This Row],[Vehicle No.]], VehLicense,2,FALSE))</f>
        <v>#N/A</v>
      </c>
      <c r="E4548" s="126"/>
      <c r="F4548" s="185" t="e">
        <f>VLOOKUP(RTATimings[[#This Row],[Route Code]], TrueRouteCodes[], 2, FALSE)</f>
        <v>#N/A</v>
      </c>
      <c r="H4548" s="194" t="str">
        <f>REPLACE(SUBSTITUTE(SUBSTITUTE(SUBSTITUTE(SUBSTITUTE(SUBSTITUTE(TRIM(RTATimings[[#This Row],[Dep Txt]]), ": ",":"), "a.m", "AM",1), "p.m", "PM"),"  AM"," AM"),"  PM", " PM"), 9,100,"")</f>
        <v/>
      </c>
      <c r="I4548" s="195" t="e">
        <f>TIMEVALUE(RTATimings[[#This Row],[Dep Tm Txt]])</f>
        <v>#VALUE!</v>
      </c>
      <c r="N45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49" spans="1:14" x14ac:dyDescent="0.35">
      <c r="A4549" s="113"/>
      <c r="B4549" s="119"/>
      <c r="C4549" s="119"/>
      <c r="D4549" s="185" t="e">
        <f>IF(ISBLANK(RTATimings[[#This Row],[Vehicle No.]]), VLOOKUP(RTATimings[[#This Row],[Rotation Group]], Table9[#All], 4, FALSE), VLOOKUP(RTATimings[[#This Row],[Vehicle No.]], VehLicense,2,FALSE))</f>
        <v>#N/A</v>
      </c>
      <c r="E4549" s="126"/>
      <c r="F4549" s="185" t="e">
        <f>VLOOKUP(RTATimings[[#This Row],[Route Code]], TrueRouteCodes[], 2, FALSE)</f>
        <v>#N/A</v>
      </c>
      <c r="H4549" s="194" t="str">
        <f>REPLACE(SUBSTITUTE(SUBSTITUTE(SUBSTITUTE(SUBSTITUTE(SUBSTITUTE(TRIM(RTATimings[[#This Row],[Dep Txt]]), ": ",":"), "a.m", "AM",1), "p.m", "PM"),"  AM"," AM"),"  PM", " PM"), 9,100,"")</f>
        <v/>
      </c>
      <c r="I4549" s="195" t="e">
        <f>TIMEVALUE(RTATimings[[#This Row],[Dep Tm Txt]])</f>
        <v>#VALUE!</v>
      </c>
      <c r="N45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50" spans="1:14" x14ac:dyDescent="0.35">
      <c r="A4550" s="113"/>
      <c r="B4550" s="119"/>
      <c r="C4550" s="119"/>
      <c r="D4550" s="185" t="e">
        <f>IF(ISBLANK(RTATimings[[#This Row],[Vehicle No.]]), VLOOKUP(RTATimings[[#This Row],[Rotation Group]], Table9[#All], 4, FALSE), VLOOKUP(RTATimings[[#This Row],[Vehicle No.]], VehLicense,2,FALSE))</f>
        <v>#N/A</v>
      </c>
      <c r="E4550" s="126"/>
      <c r="F4550" s="185" t="e">
        <f>VLOOKUP(RTATimings[[#This Row],[Route Code]], TrueRouteCodes[], 2, FALSE)</f>
        <v>#N/A</v>
      </c>
      <c r="H4550" s="194" t="str">
        <f>REPLACE(SUBSTITUTE(SUBSTITUTE(SUBSTITUTE(SUBSTITUTE(SUBSTITUTE(TRIM(RTATimings[[#This Row],[Dep Txt]]), ": ",":"), "a.m", "AM",1), "p.m", "PM"),"  AM"," AM"),"  PM", " PM"), 9,100,"")</f>
        <v/>
      </c>
      <c r="I4550" s="195" t="e">
        <f>TIMEVALUE(RTATimings[[#This Row],[Dep Tm Txt]])</f>
        <v>#VALUE!</v>
      </c>
      <c r="N45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51" spans="1:14" x14ac:dyDescent="0.35">
      <c r="A4551" s="113"/>
      <c r="B4551" s="119"/>
      <c r="C4551" s="119"/>
      <c r="D4551" s="185" t="e">
        <f>IF(ISBLANK(RTATimings[[#This Row],[Vehicle No.]]), VLOOKUP(RTATimings[[#This Row],[Rotation Group]], Table9[#All], 4, FALSE), VLOOKUP(RTATimings[[#This Row],[Vehicle No.]], VehLicense,2,FALSE))</f>
        <v>#N/A</v>
      </c>
      <c r="E4551" s="126"/>
      <c r="F4551" s="185" t="e">
        <f>VLOOKUP(RTATimings[[#This Row],[Route Code]], TrueRouteCodes[], 2, FALSE)</f>
        <v>#N/A</v>
      </c>
      <c r="H4551" s="194" t="str">
        <f>REPLACE(SUBSTITUTE(SUBSTITUTE(SUBSTITUTE(SUBSTITUTE(SUBSTITUTE(TRIM(RTATimings[[#This Row],[Dep Txt]]), ": ",":"), "a.m", "AM",1), "p.m", "PM"),"  AM"," AM"),"  PM", " PM"), 9,100,"")</f>
        <v/>
      </c>
      <c r="I4551" s="195" t="e">
        <f>TIMEVALUE(RTATimings[[#This Row],[Dep Tm Txt]])</f>
        <v>#VALUE!</v>
      </c>
      <c r="N45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52" spans="1:14" x14ac:dyDescent="0.35">
      <c r="A4552" s="113"/>
      <c r="B4552" s="119"/>
      <c r="C4552" s="119"/>
      <c r="D4552" s="185" t="e">
        <f>IF(ISBLANK(RTATimings[[#This Row],[Vehicle No.]]), VLOOKUP(RTATimings[[#This Row],[Rotation Group]], Table9[#All], 4, FALSE), VLOOKUP(RTATimings[[#This Row],[Vehicle No.]], VehLicense,2,FALSE))</f>
        <v>#N/A</v>
      </c>
      <c r="E4552" s="126"/>
      <c r="F4552" s="185" t="e">
        <f>VLOOKUP(RTATimings[[#This Row],[Route Code]], TrueRouteCodes[], 2, FALSE)</f>
        <v>#N/A</v>
      </c>
      <c r="H4552" s="194" t="str">
        <f>REPLACE(SUBSTITUTE(SUBSTITUTE(SUBSTITUTE(SUBSTITUTE(SUBSTITUTE(TRIM(RTATimings[[#This Row],[Dep Txt]]), ": ",":"), "a.m", "AM",1), "p.m", "PM"),"  AM"," AM"),"  PM", " PM"), 9,100,"")</f>
        <v/>
      </c>
      <c r="I4552" s="195" t="e">
        <f>TIMEVALUE(RTATimings[[#This Row],[Dep Tm Txt]])</f>
        <v>#VALUE!</v>
      </c>
      <c r="N45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53" spans="1:14" x14ac:dyDescent="0.35">
      <c r="A4553" s="113"/>
      <c r="B4553" s="119"/>
      <c r="C4553" s="119"/>
      <c r="D4553" s="185" t="e">
        <f>IF(ISBLANK(RTATimings[[#This Row],[Vehicle No.]]), VLOOKUP(RTATimings[[#This Row],[Rotation Group]], Table9[#All], 4, FALSE), VLOOKUP(RTATimings[[#This Row],[Vehicle No.]], VehLicense,2,FALSE))</f>
        <v>#N/A</v>
      </c>
      <c r="E4553" s="126"/>
      <c r="F4553" s="185" t="e">
        <f>VLOOKUP(RTATimings[[#This Row],[Route Code]], TrueRouteCodes[], 2, FALSE)</f>
        <v>#N/A</v>
      </c>
      <c r="H4553" s="194" t="str">
        <f>REPLACE(SUBSTITUTE(SUBSTITUTE(SUBSTITUTE(SUBSTITUTE(SUBSTITUTE(TRIM(RTATimings[[#This Row],[Dep Txt]]), ": ",":"), "a.m", "AM",1), "p.m", "PM"),"  AM"," AM"),"  PM", " PM"), 9,100,"")</f>
        <v/>
      </c>
      <c r="I4553" s="195" t="e">
        <f>TIMEVALUE(RTATimings[[#This Row],[Dep Tm Txt]])</f>
        <v>#VALUE!</v>
      </c>
      <c r="N45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54" spans="1:14" x14ac:dyDescent="0.35">
      <c r="A4554" s="113"/>
      <c r="B4554" s="119"/>
      <c r="C4554" s="119"/>
      <c r="D4554" s="185" t="e">
        <f>IF(ISBLANK(RTATimings[[#This Row],[Vehicle No.]]), VLOOKUP(RTATimings[[#This Row],[Rotation Group]], Table9[#All], 4, FALSE), VLOOKUP(RTATimings[[#This Row],[Vehicle No.]], VehLicense,2,FALSE))</f>
        <v>#N/A</v>
      </c>
      <c r="E4554" s="126"/>
      <c r="F4554" s="185" t="e">
        <f>VLOOKUP(RTATimings[[#This Row],[Route Code]], TrueRouteCodes[], 2, FALSE)</f>
        <v>#N/A</v>
      </c>
      <c r="H4554" s="194" t="str">
        <f>REPLACE(SUBSTITUTE(SUBSTITUTE(SUBSTITUTE(SUBSTITUTE(SUBSTITUTE(TRIM(RTATimings[[#This Row],[Dep Txt]]), ": ",":"), "a.m", "AM",1), "p.m", "PM"),"  AM"," AM"),"  PM", " PM"), 9,100,"")</f>
        <v/>
      </c>
      <c r="I4554" s="195" t="e">
        <f>TIMEVALUE(RTATimings[[#This Row],[Dep Tm Txt]])</f>
        <v>#VALUE!</v>
      </c>
      <c r="N45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55" spans="1:14" x14ac:dyDescent="0.35">
      <c r="A4555" s="113"/>
      <c r="B4555" s="119"/>
      <c r="C4555" s="119"/>
      <c r="D4555" s="185" t="e">
        <f>IF(ISBLANK(RTATimings[[#This Row],[Vehicle No.]]), VLOOKUP(RTATimings[[#This Row],[Rotation Group]], Table9[#All], 4, FALSE), VLOOKUP(RTATimings[[#This Row],[Vehicle No.]], VehLicense,2,FALSE))</f>
        <v>#N/A</v>
      </c>
      <c r="E4555" s="126"/>
      <c r="F4555" s="185" t="e">
        <f>VLOOKUP(RTATimings[[#This Row],[Route Code]], TrueRouteCodes[], 2, FALSE)</f>
        <v>#N/A</v>
      </c>
      <c r="H4555" s="194" t="str">
        <f>REPLACE(SUBSTITUTE(SUBSTITUTE(SUBSTITUTE(SUBSTITUTE(SUBSTITUTE(TRIM(RTATimings[[#This Row],[Dep Txt]]), ": ",":"), "a.m", "AM",1), "p.m", "PM"),"  AM"," AM"),"  PM", " PM"), 9,100,"")</f>
        <v/>
      </c>
      <c r="I4555" s="195" t="e">
        <f>TIMEVALUE(RTATimings[[#This Row],[Dep Tm Txt]])</f>
        <v>#VALUE!</v>
      </c>
      <c r="N45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56" spans="1:14" x14ac:dyDescent="0.35">
      <c r="A4556" s="113"/>
      <c r="B4556" s="119"/>
      <c r="C4556" s="119"/>
      <c r="D4556" s="185" t="e">
        <f>IF(ISBLANK(RTATimings[[#This Row],[Vehicle No.]]), VLOOKUP(RTATimings[[#This Row],[Rotation Group]], Table9[#All], 4, FALSE), VLOOKUP(RTATimings[[#This Row],[Vehicle No.]], VehLicense,2,FALSE))</f>
        <v>#N/A</v>
      </c>
      <c r="E4556" s="126"/>
      <c r="F4556" s="185" t="e">
        <f>VLOOKUP(RTATimings[[#This Row],[Route Code]], TrueRouteCodes[], 2, FALSE)</f>
        <v>#N/A</v>
      </c>
      <c r="H4556" s="194" t="str">
        <f>REPLACE(SUBSTITUTE(SUBSTITUTE(SUBSTITUTE(SUBSTITUTE(SUBSTITUTE(TRIM(RTATimings[[#This Row],[Dep Txt]]), ": ",":"), "a.m", "AM",1), "p.m", "PM"),"  AM"," AM"),"  PM", " PM"), 9,100,"")</f>
        <v/>
      </c>
      <c r="I4556" s="195" t="e">
        <f>TIMEVALUE(RTATimings[[#This Row],[Dep Tm Txt]])</f>
        <v>#VALUE!</v>
      </c>
      <c r="N45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57" spans="1:14" x14ac:dyDescent="0.35">
      <c r="A4557" s="113"/>
      <c r="B4557" s="119"/>
      <c r="C4557" s="119"/>
      <c r="D4557" s="185" t="e">
        <f>IF(ISBLANK(RTATimings[[#This Row],[Vehicle No.]]), VLOOKUP(RTATimings[[#This Row],[Rotation Group]], Table9[#All], 4, FALSE), VLOOKUP(RTATimings[[#This Row],[Vehicle No.]], VehLicense,2,FALSE))</f>
        <v>#N/A</v>
      </c>
      <c r="E4557" s="126"/>
      <c r="F4557" s="185" t="e">
        <f>VLOOKUP(RTATimings[[#This Row],[Route Code]], TrueRouteCodes[], 2, FALSE)</f>
        <v>#N/A</v>
      </c>
      <c r="H4557" s="194" t="str">
        <f>REPLACE(SUBSTITUTE(SUBSTITUTE(SUBSTITUTE(SUBSTITUTE(SUBSTITUTE(TRIM(RTATimings[[#This Row],[Dep Txt]]), ": ",":"), "a.m", "AM",1), "p.m", "PM"),"  AM"," AM"),"  PM", " PM"), 9,100,"")</f>
        <v/>
      </c>
      <c r="I4557" s="195" t="e">
        <f>TIMEVALUE(RTATimings[[#This Row],[Dep Tm Txt]])</f>
        <v>#VALUE!</v>
      </c>
      <c r="N45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58" spans="1:14" x14ac:dyDescent="0.35">
      <c r="A4558" s="113"/>
      <c r="B4558" s="119"/>
      <c r="C4558" s="119"/>
      <c r="D4558" s="185" t="e">
        <f>IF(ISBLANK(RTATimings[[#This Row],[Vehicle No.]]), VLOOKUP(RTATimings[[#This Row],[Rotation Group]], Table9[#All], 4, FALSE), VLOOKUP(RTATimings[[#This Row],[Vehicle No.]], VehLicense,2,FALSE))</f>
        <v>#N/A</v>
      </c>
      <c r="E4558" s="126"/>
      <c r="F4558" s="185" t="e">
        <f>VLOOKUP(RTATimings[[#This Row],[Route Code]], TrueRouteCodes[], 2, FALSE)</f>
        <v>#N/A</v>
      </c>
      <c r="H4558" s="194" t="str">
        <f>REPLACE(SUBSTITUTE(SUBSTITUTE(SUBSTITUTE(SUBSTITUTE(SUBSTITUTE(TRIM(RTATimings[[#This Row],[Dep Txt]]), ": ",":"), "a.m", "AM",1), "p.m", "PM"),"  AM"," AM"),"  PM", " PM"), 9,100,"")</f>
        <v/>
      </c>
      <c r="I4558" s="195" t="e">
        <f>TIMEVALUE(RTATimings[[#This Row],[Dep Tm Txt]])</f>
        <v>#VALUE!</v>
      </c>
      <c r="N45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59" spans="1:14" x14ac:dyDescent="0.35">
      <c r="A4559" s="113"/>
      <c r="B4559" s="119"/>
      <c r="C4559" s="119"/>
      <c r="D4559" s="185" t="e">
        <f>IF(ISBLANK(RTATimings[[#This Row],[Vehicle No.]]), VLOOKUP(RTATimings[[#This Row],[Rotation Group]], Table9[#All], 4, FALSE), VLOOKUP(RTATimings[[#This Row],[Vehicle No.]], VehLicense,2,FALSE))</f>
        <v>#N/A</v>
      </c>
      <c r="E4559" s="126"/>
      <c r="F4559" s="185" t="e">
        <f>VLOOKUP(RTATimings[[#This Row],[Route Code]], TrueRouteCodes[], 2, FALSE)</f>
        <v>#N/A</v>
      </c>
      <c r="H4559" s="194" t="str">
        <f>REPLACE(SUBSTITUTE(SUBSTITUTE(SUBSTITUTE(SUBSTITUTE(SUBSTITUTE(TRIM(RTATimings[[#This Row],[Dep Txt]]), ": ",":"), "a.m", "AM",1), "p.m", "PM"),"  AM"," AM"),"  PM", " PM"), 9,100,"")</f>
        <v/>
      </c>
      <c r="I4559" s="195" t="e">
        <f>TIMEVALUE(RTATimings[[#This Row],[Dep Tm Txt]])</f>
        <v>#VALUE!</v>
      </c>
      <c r="N45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60" spans="1:14" x14ac:dyDescent="0.35">
      <c r="A4560" s="113"/>
      <c r="B4560" s="119"/>
      <c r="C4560" s="119"/>
      <c r="D4560" s="185" t="e">
        <f>IF(ISBLANK(RTATimings[[#This Row],[Vehicle No.]]), VLOOKUP(RTATimings[[#This Row],[Rotation Group]], Table9[#All], 4, FALSE), VLOOKUP(RTATimings[[#This Row],[Vehicle No.]], VehLicense,2,FALSE))</f>
        <v>#N/A</v>
      </c>
      <c r="E4560" s="126"/>
      <c r="F4560" s="185" t="e">
        <f>VLOOKUP(RTATimings[[#This Row],[Route Code]], TrueRouteCodes[], 2, FALSE)</f>
        <v>#N/A</v>
      </c>
      <c r="H4560" s="194" t="str">
        <f>REPLACE(SUBSTITUTE(SUBSTITUTE(SUBSTITUTE(SUBSTITUTE(SUBSTITUTE(TRIM(RTATimings[[#This Row],[Dep Txt]]), ": ",":"), "a.m", "AM",1), "p.m", "PM"),"  AM"," AM"),"  PM", " PM"), 9,100,"")</f>
        <v/>
      </c>
      <c r="I4560" s="195" t="e">
        <f>TIMEVALUE(RTATimings[[#This Row],[Dep Tm Txt]])</f>
        <v>#VALUE!</v>
      </c>
      <c r="N45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61" spans="1:14" x14ac:dyDescent="0.35">
      <c r="A4561" s="113"/>
      <c r="B4561" s="119"/>
      <c r="C4561" s="119"/>
      <c r="D4561" s="185" t="e">
        <f>IF(ISBLANK(RTATimings[[#This Row],[Vehicle No.]]), VLOOKUP(RTATimings[[#This Row],[Rotation Group]], Table9[#All], 4, FALSE), VLOOKUP(RTATimings[[#This Row],[Vehicle No.]], VehLicense,2,FALSE))</f>
        <v>#N/A</v>
      </c>
      <c r="E4561" s="126"/>
      <c r="F4561" s="185" t="e">
        <f>VLOOKUP(RTATimings[[#This Row],[Route Code]], TrueRouteCodes[], 2, FALSE)</f>
        <v>#N/A</v>
      </c>
      <c r="H4561" s="194" t="str">
        <f>REPLACE(SUBSTITUTE(SUBSTITUTE(SUBSTITUTE(SUBSTITUTE(SUBSTITUTE(TRIM(RTATimings[[#This Row],[Dep Txt]]), ": ",":"), "a.m", "AM",1), "p.m", "PM"),"  AM"," AM"),"  PM", " PM"), 9,100,"")</f>
        <v/>
      </c>
      <c r="I4561" s="195" t="e">
        <f>TIMEVALUE(RTATimings[[#This Row],[Dep Tm Txt]])</f>
        <v>#VALUE!</v>
      </c>
      <c r="N45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62" spans="1:14" x14ac:dyDescent="0.35">
      <c r="A4562" s="113"/>
      <c r="B4562" s="119"/>
      <c r="C4562" s="119"/>
      <c r="D4562" s="185" t="e">
        <f>IF(ISBLANK(RTATimings[[#This Row],[Vehicle No.]]), VLOOKUP(RTATimings[[#This Row],[Rotation Group]], Table9[#All], 4, FALSE), VLOOKUP(RTATimings[[#This Row],[Vehicle No.]], VehLicense,2,FALSE))</f>
        <v>#N/A</v>
      </c>
      <c r="E4562" s="126"/>
      <c r="F4562" s="185" t="e">
        <f>VLOOKUP(RTATimings[[#This Row],[Route Code]], TrueRouteCodes[], 2, FALSE)</f>
        <v>#N/A</v>
      </c>
      <c r="H4562" s="194" t="str">
        <f>REPLACE(SUBSTITUTE(SUBSTITUTE(SUBSTITUTE(SUBSTITUTE(SUBSTITUTE(TRIM(RTATimings[[#This Row],[Dep Txt]]), ": ",":"), "a.m", "AM",1), "p.m", "PM"),"  AM"," AM"),"  PM", " PM"), 9,100,"")</f>
        <v/>
      </c>
      <c r="I4562" s="195" t="e">
        <f>TIMEVALUE(RTATimings[[#This Row],[Dep Tm Txt]])</f>
        <v>#VALUE!</v>
      </c>
      <c r="N45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63" spans="1:14" x14ac:dyDescent="0.35">
      <c r="A4563" s="113"/>
      <c r="B4563" s="119"/>
      <c r="C4563" s="119"/>
      <c r="D4563" s="185" t="e">
        <f>IF(ISBLANK(RTATimings[[#This Row],[Vehicle No.]]), VLOOKUP(RTATimings[[#This Row],[Rotation Group]], Table9[#All], 4, FALSE), VLOOKUP(RTATimings[[#This Row],[Vehicle No.]], VehLicense,2,FALSE))</f>
        <v>#N/A</v>
      </c>
      <c r="E4563" s="126"/>
      <c r="F4563" s="185" t="e">
        <f>VLOOKUP(RTATimings[[#This Row],[Route Code]], TrueRouteCodes[], 2, FALSE)</f>
        <v>#N/A</v>
      </c>
      <c r="H4563" s="194" t="str">
        <f>REPLACE(SUBSTITUTE(SUBSTITUTE(SUBSTITUTE(SUBSTITUTE(SUBSTITUTE(TRIM(RTATimings[[#This Row],[Dep Txt]]), ": ",":"), "a.m", "AM",1), "p.m", "PM"),"  AM"," AM"),"  PM", " PM"), 9,100,"")</f>
        <v/>
      </c>
      <c r="I4563" s="195" t="e">
        <f>TIMEVALUE(RTATimings[[#This Row],[Dep Tm Txt]])</f>
        <v>#VALUE!</v>
      </c>
      <c r="N45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64" spans="1:14" x14ac:dyDescent="0.35">
      <c r="A4564" s="113"/>
      <c r="B4564" s="119"/>
      <c r="C4564" s="119"/>
      <c r="D4564" s="185" t="e">
        <f>IF(ISBLANK(RTATimings[[#This Row],[Vehicle No.]]), VLOOKUP(RTATimings[[#This Row],[Rotation Group]], Table9[#All], 4, FALSE), VLOOKUP(RTATimings[[#This Row],[Vehicle No.]], VehLicense,2,FALSE))</f>
        <v>#N/A</v>
      </c>
      <c r="E4564" s="126"/>
      <c r="F4564" s="185" t="e">
        <f>VLOOKUP(RTATimings[[#This Row],[Route Code]], TrueRouteCodes[], 2, FALSE)</f>
        <v>#N/A</v>
      </c>
      <c r="H4564" s="194" t="str">
        <f>REPLACE(SUBSTITUTE(SUBSTITUTE(SUBSTITUTE(SUBSTITUTE(SUBSTITUTE(TRIM(RTATimings[[#This Row],[Dep Txt]]), ": ",":"), "a.m", "AM",1), "p.m", "PM"),"  AM"," AM"),"  PM", " PM"), 9,100,"")</f>
        <v/>
      </c>
      <c r="I4564" s="195" t="e">
        <f>TIMEVALUE(RTATimings[[#This Row],[Dep Tm Txt]])</f>
        <v>#VALUE!</v>
      </c>
      <c r="N45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65" spans="1:14" x14ac:dyDescent="0.35">
      <c r="A4565" s="113"/>
      <c r="B4565" s="119"/>
      <c r="C4565" s="119"/>
      <c r="D4565" s="185" t="e">
        <f>IF(ISBLANK(RTATimings[[#This Row],[Vehicle No.]]), VLOOKUP(RTATimings[[#This Row],[Rotation Group]], Table9[#All], 4, FALSE), VLOOKUP(RTATimings[[#This Row],[Vehicle No.]], VehLicense,2,FALSE))</f>
        <v>#N/A</v>
      </c>
      <c r="E4565" s="126"/>
      <c r="F4565" s="185" t="e">
        <f>VLOOKUP(RTATimings[[#This Row],[Route Code]], TrueRouteCodes[], 2, FALSE)</f>
        <v>#N/A</v>
      </c>
      <c r="H4565" s="194" t="str">
        <f>REPLACE(SUBSTITUTE(SUBSTITUTE(SUBSTITUTE(SUBSTITUTE(SUBSTITUTE(TRIM(RTATimings[[#This Row],[Dep Txt]]), ": ",":"), "a.m", "AM",1), "p.m", "PM"),"  AM"," AM"),"  PM", " PM"), 9,100,"")</f>
        <v/>
      </c>
      <c r="I4565" s="195" t="e">
        <f>TIMEVALUE(RTATimings[[#This Row],[Dep Tm Txt]])</f>
        <v>#VALUE!</v>
      </c>
      <c r="N45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66" spans="1:14" x14ac:dyDescent="0.35">
      <c r="A4566" s="113"/>
      <c r="B4566" s="119"/>
      <c r="C4566" s="119"/>
      <c r="D4566" s="185" t="e">
        <f>IF(ISBLANK(RTATimings[[#This Row],[Vehicle No.]]), VLOOKUP(RTATimings[[#This Row],[Rotation Group]], Table9[#All], 4, FALSE), VLOOKUP(RTATimings[[#This Row],[Vehicle No.]], VehLicense,2,FALSE))</f>
        <v>#N/A</v>
      </c>
      <c r="E4566" s="126"/>
      <c r="F4566" s="185" t="e">
        <f>VLOOKUP(RTATimings[[#This Row],[Route Code]], TrueRouteCodes[], 2, FALSE)</f>
        <v>#N/A</v>
      </c>
      <c r="H4566" s="194" t="str">
        <f>REPLACE(SUBSTITUTE(SUBSTITUTE(SUBSTITUTE(SUBSTITUTE(SUBSTITUTE(TRIM(RTATimings[[#This Row],[Dep Txt]]), ": ",":"), "a.m", "AM",1), "p.m", "PM"),"  AM"," AM"),"  PM", " PM"), 9,100,"")</f>
        <v/>
      </c>
      <c r="I4566" s="195" t="e">
        <f>TIMEVALUE(RTATimings[[#This Row],[Dep Tm Txt]])</f>
        <v>#VALUE!</v>
      </c>
      <c r="N45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67" spans="1:14" x14ac:dyDescent="0.35">
      <c r="A4567" s="113"/>
      <c r="B4567" s="119"/>
      <c r="C4567" s="119"/>
      <c r="D4567" s="185" t="e">
        <f>IF(ISBLANK(RTATimings[[#This Row],[Vehicle No.]]), VLOOKUP(RTATimings[[#This Row],[Rotation Group]], Table9[#All], 4, FALSE), VLOOKUP(RTATimings[[#This Row],[Vehicle No.]], VehLicense,2,FALSE))</f>
        <v>#N/A</v>
      </c>
      <c r="E4567" s="126"/>
      <c r="F4567" s="185" t="e">
        <f>VLOOKUP(RTATimings[[#This Row],[Route Code]], TrueRouteCodes[], 2, FALSE)</f>
        <v>#N/A</v>
      </c>
      <c r="H4567" s="194" t="str">
        <f>REPLACE(SUBSTITUTE(SUBSTITUTE(SUBSTITUTE(SUBSTITUTE(SUBSTITUTE(TRIM(RTATimings[[#This Row],[Dep Txt]]), ": ",":"), "a.m", "AM",1), "p.m", "PM"),"  AM"," AM"),"  PM", " PM"), 9,100,"")</f>
        <v/>
      </c>
      <c r="I4567" s="195" t="e">
        <f>TIMEVALUE(RTATimings[[#This Row],[Dep Tm Txt]])</f>
        <v>#VALUE!</v>
      </c>
      <c r="N45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68" spans="1:14" x14ac:dyDescent="0.35">
      <c r="A4568" s="113"/>
      <c r="B4568" s="119"/>
      <c r="C4568" s="119"/>
      <c r="D4568" s="185" t="e">
        <f>IF(ISBLANK(RTATimings[[#This Row],[Vehicle No.]]), VLOOKUP(RTATimings[[#This Row],[Rotation Group]], Table9[#All], 4, FALSE), VLOOKUP(RTATimings[[#This Row],[Vehicle No.]], VehLicense,2,FALSE))</f>
        <v>#N/A</v>
      </c>
      <c r="E4568" s="126"/>
      <c r="F4568" s="185" t="e">
        <f>VLOOKUP(RTATimings[[#This Row],[Route Code]], TrueRouteCodes[], 2, FALSE)</f>
        <v>#N/A</v>
      </c>
      <c r="H4568" s="194" t="str">
        <f>REPLACE(SUBSTITUTE(SUBSTITUTE(SUBSTITUTE(SUBSTITUTE(SUBSTITUTE(TRIM(RTATimings[[#This Row],[Dep Txt]]), ": ",":"), "a.m", "AM",1), "p.m", "PM"),"  AM"," AM"),"  PM", " PM"), 9,100,"")</f>
        <v/>
      </c>
      <c r="I4568" s="195" t="e">
        <f>TIMEVALUE(RTATimings[[#This Row],[Dep Tm Txt]])</f>
        <v>#VALUE!</v>
      </c>
      <c r="N45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69" spans="1:14" x14ac:dyDescent="0.35">
      <c r="A4569" s="113"/>
      <c r="B4569" s="119"/>
      <c r="C4569" s="119"/>
      <c r="D4569" s="185" t="e">
        <f>IF(ISBLANK(RTATimings[[#This Row],[Vehicle No.]]), VLOOKUP(RTATimings[[#This Row],[Rotation Group]], Table9[#All], 4, FALSE), VLOOKUP(RTATimings[[#This Row],[Vehicle No.]], VehLicense,2,FALSE))</f>
        <v>#N/A</v>
      </c>
      <c r="E4569" s="126"/>
      <c r="F4569" s="185" t="e">
        <f>VLOOKUP(RTATimings[[#This Row],[Route Code]], TrueRouteCodes[], 2, FALSE)</f>
        <v>#N/A</v>
      </c>
      <c r="H4569" s="194" t="str">
        <f>REPLACE(SUBSTITUTE(SUBSTITUTE(SUBSTITUTE(SUBSTITUTE(SUBSTITUTE(TRIM(RTATimings[[#This Row],[Dep Txt]]), ": ",":"), "a.m", "AM",1), "p.m", "PM"),"  AM"," AM"),"  PM", " PM"), 9,100,"")</f>
        <v/>
      </c>
      <c r="I4569" s="195" t="e">
        <f>TIMEVALUE(RTATimings[[#This Row],[Dep Tm Txt]])</f>
        <v>#VALUE!</v>
      </c>
      <c r="N45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70" spans="1:14" x14ac:dyDescent="0.35">
      <c r="A4570" s="113"/>
      <c r="B4570" s="119"/>
      <c r="C4570" s="119"/>
      <c r="D4570" s="185" t="e">
        <f>IF(ISBLANK(RTATimings[[#This Row],[Vehicle No.]]), VLOOKUP(RTATimings[[#This Row],[Rotation Group]], Table9[#All], 4, FALSE), VLOOKUP(RTATimings[[#This Row],[Vehicle No.]], VehLicense,2,FALSE))</f>
        <v>#N/A</v>
      </c>
      <c r="E4570" s="126"/>
      <c r="F4570" s="185" t="e">
        <f>VLOOKUP(RTATimings[[#This Row],[Route Code]], TrueRouteCodes[], 2, FALSE)</f>
        <v>#N/A</v>
      </c>
      <c r="H4570" s="194" t="str">
        <f>REPLACE(SUBSTITUTE(SUBSTITUTE(SUBSTITUTE(SUBSTITUTE(SUBSTITUTE(TRIM(RTATimings[[#This Row],[Dep Txt]]), ": ",":"), "a.m", "AM",1), "p.m", "PM"),"  AM"," AM"),"  PM", " PM"), 9,100,"")</f>
        <v/>
      </c>
      <c r="I4570" s="195" t="e">
        <f>TIMEVALUE(RTATimings[[#This Row],[Dep Tm Txt]])</f>
        <v>#VALUE!</v>
      </c>
      <c r="N45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71" spans="1:14" x14ac:dyDescent="0.35">
      <c r="A4571" s="113"/>
      <c r="B4571" s="119"/>
      <c r="C4571" s="119"/>
      <c r="D4571" s="185" t="e">
        <f>IF(ISBLANK(RTATimings[[#This Row],[Vehicle No.]]), VLOOKUP(RTATimings[[#This Row],[Rotation Group]], Table9[#All], 4, FALSE), VLOOKUP(RTATimings[[#This Row],[Vehicle No.]], VehLicense,2,FALSE))</f>
        <v>#N/A</v>
      </c>
      <c r="E4571" s="126"/>
      <c r="F4571" s="185" t="e">
        <f>VLOOKUP(RTATimings[[#This Row],[Route Code]], TrueRouteCodes[], 2, FALSE)</f>
        <v>#N/A</v>
      </c>
      <c r="H4571" s="194" t="str">
        <f>REPLACE(SUBSTITUTE(SUBSTITUTE(SUBSTITUTE(SUBSTITUTE(SUBSTITUTE(TRIM(RTATimings[[#This Row],[Dep Txt]]), ": ",":"), "a.m", "AM",1), "p.m", "PM"),"  AM"," AM"),"  PM", " PM"), 9,100,"")</f>
        <v/>
      </c>
      <c r="I4571" s="195" t="e">
        <f>TIMEVALUE(RTATimings[[#This Row],[Dep Tm Txt]])</f>
        <v>#VALUE!</v>
      </c>
      <c r="N45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72" spans="1:14" x14ac:dyDescent="0.35">
      <c r="A4572" s="113"/>
      <c r="B4572" s="119"/>
      <c r="C4572" s="119"/>
      <c r="D4572" s="185" t="e">
        <f>IF(ISBLANK(RTATimings[[#This Row],[Vehicle No.]]), VLOOKUP(RTATimings[[#This Row],[Rotation Group]], Table9[#All], 4, FALSE), VLOOKUP(RTATimings[[#This Row],[Vehicle No.]], VehLicense,2,FALSE))</f>
        <v>#N/A</v>
      </c>
      <c r="E4572" s="126"/>
      <c r="F4572" s="185" t="e">
        <f>VLOOKUP(RTATimings[[#This Row],[Route Code]], TrueRouteCodes[], 2, FALSE)</f>
        <v>#N/A</v>
      </c>
      <c r="H4572" s="194" t="str">
        <f>REPLACE(SUBSTITUTE(SUBSTITUTE(SUBSTITUTE(SUBSTITUTE(SUBSTITUTE(TRIM(RTATimings[[#This Row],[Dep Txt]]), ": ",":"), "a.m", "AM",1), "p.m", "PM"),"  AM"," AM"),"  PM", " PM"), 9,100,"")</f>
        <v/>
      </c>
      <c r="I4572" s="195" t="e">
        <f>TIMEVALUE(RTATimings[[#This Row],[Dep Tm Txt]])</f>
        <v>#VALUE!</v>
      </c>
      <c r="N45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73" spans="1:14" x14ac:dyDescent="0.35">
      <c r="A4573" s="113"/>
      <c r="B4573" s="119"/>
      <c r="C4573" s="119"/>
      <c r="D4573" s="185" t="e">
        <f>IF(ISBLANK(RTATimings[[#This Row],[Vehicle No.]]), VLOOKUP(RTATimings[[#This Row],[Rotation Group]], Table9[#All], 4, FALSE), VLOOKUP(RTATimings[[#This Row],[Vehicle No.]], VehLicense,2,FALSE))</f>
        <v>#N/A</v>
      </c>
      <c r="E4573" s="126"/>
      <c r="F4573" s="185" t="e">
        <f>VLOOKUP(RTATimings[[#This Row],[Route Code]], TrueRouteCodes[], 2, FALSE)</f>
        <v>#N/A</v>
      </c>
      <c r="H4573" s="194" t="str">
        <f>REPLACE(SUBSTITUTE(SUBSTITUTE(SUBSTITUTE(SUBSTITUTE(SUBSTITUTE(TRIM(RTATimings[[#This Row],[Dep Txt]]), ": ",":"), "a.m", "AM",1), "p.m", "PM"),"  AM"," AM"),"  PM", " PM"), 9,100,"")</f>
        <v/>
      </c>
      <c r="I4573" s="195" t="e">
        <f>TIMEVALUE(RTATimings[[#This Row],[Dep Tm Txt]])</f>
        <v>#VALUE!</v>
      </c>
      <c r="N45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74" spans="1:14" x14ac:dyDescent="0.35">
      <c r="A4574" s="113"/>
      <c r="B4574" s="119"/>
      <c r="C4574" s="119"/>
      <c r="D4574" s="185" t="e">
        <f>IF(ISBLANK(RTATimings[[#This Row],[Vehicle No.]]), VLOOKUP(RTATimings[[#This Row],[Rotation Group]], Table9[#All], 4, FALSE), VLOOKUP(RTATimings[[#This Row],[Vehicle No.]], VehLicense,2,FALSE))</f>
        <v>#N/A</v>
      </c>
      <c r="E4574" s="126"/>
      <c r="F4574" s="185" t="e">
        <f>VLOOKUP(RTATimings[[#This Row],[Route Code]], TrueRouteCodes[], 2, FALSE)</f>
        <v>#N/A</v>
      </c>
      <c r="H4574" s="194" t="str">
        <f>REPLACE(SUBSTITUTE(SUBSTITUTE(SUBSTITUTE(SUBSTITUTE(SUBSTITUTE(TRIM(RTATimings[[#This Row],[Dep Txt]]), ": ",":"), "a.m", "AM",1), "p.m", "PM"),"  AM"," AM"),"  PM", " PM"), 9,100,"")</f>
        <v/>
      </c>
      <c r="I4574" s="195" t="e">
        <f>TIMEVALUE(RTATimings[[#This Row],[Dep Tm Txt]])</f>
        <v>#VALUE!</v>
      </c>
      <c r="N45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75" spans="1:14" x14ac:dyDescent="0.35">
      <c r="A4575" s="113"/>
      <c r="B4575" s="119"/>
      <c r="C4575" s="119"/>
      <c r="D4575" s="185" t="e">
        <f>IF(ISBLANK(RTATimings[[#This Row],[Vehicle No.]]), VLOOKUP(RTATimings[[#This Row],[Rotation Group]], Table9[#All], 4, FALSE), VLOOKUP(RTATimings[[#This Row],[Vehicle No.]], VehLicense,2,FALSE))</f>
        <v>#N/A</v>
      </c>
      <c r="E4575" s="126"/>
      <c r="F4575" s="185" t="e">
        <f>VLOOKUP(RTATimings[[#This Row],[Route Code]], TrueRouteCodes[], 2, FALSE)</f>
        <v>#N/A</v>
      </c>
      <c r="H4575" s="194" t="str">
        <f>REPLACE(SUBSTITUTE(SUBSTITUTE(SUBSTITUTE(SUBSTITUTE(SUBSTITUTE(TRIM(RTATimings[[#This Row],[Dep Txt]]), ": ",":"), "a.m", "AM",1), "p.m", "PM"),"  AM"," AM"),"  PM", " PM"), 9,100,"")</f>
        <v/>
      </c>
      <c r="I4575" s="195" t="e">
        <f>TIMEVALUE(RTATimings[[#This Row],[Dep Tm Txt]])</f>
        <v>#VALUE!</v>
      </c>
      <c r="N45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76" spans="1:14" x14ac:dyDescent="0.35">
      <c r="A4576" s="113"/>
      <c r="B4576" s="119"/>
      <c r="C4576" s="119"/>
      <c r="D4576" s="185" t="e">
        <f>IF(ISBLANK(RTATimings[[#This Row],[Vehicle No.]]), VLOOKUP(RTATimings[[#This Row],[Rotation Group]], Table9[#All], 4, FALSE), VLOOKUP(RTATimings[[#This Row],[Vehicle No.]], VehLicense,2,FALSE))</f>
        <v>#N/A</v>
      </c>
      <c r="E4576" s="126"/>
      <c r="F4576" s="185" t="e">
        <f>VLOOKUP(RTATimings[[#This Row],[Route Code]], TrueRouteCodes[], 2, FALSE)</f>
        <v>#N/A</v>
      </c>
      <c r="H4576" s="194" t="str">
        <f>REPLACE(SUBSTITUTE(SUBSTITUTE(SUBSTITUTE(SUBSTITUTE(SUBSTITUTE(TRIM(RTATimings[[#This Row],[Dep Txt]]), ": ",":"), "a.m", "AM",1), "p.m", "PM"),"  AM"," AM"),"  PM", " PM"), 9,100,"")</f>
        <v/>
      </c>
      <c r="I4576" s="195" t="e">
        <f>TIMEVALUE(RTATimings[[#This Row],[Dep Tm Txt]])</f>
        <v>#VALUE!</v>
      </c>
      <c r="N45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77" spans="1:14" x14ac:dyDescent="0.35">
      <c r="A4577" s="113"/>
      <c r="B4577" s="119"/>
      <c r="C4577" s="119"/>
      <c r="D4577" s="185" t="e">
        <f>IF(ISBLANK(RTATimings[[#This Row],[Vehicle No.]]), VLOOKUP(RTATimings[[#This Row],[Rotation Group]], Table9[#All], 4, FALSE), VLOOKUP(RTATimings[[#This Row],[Vehicle No.]], VehLicense,2,FALSE))</f>
        <v>#N/A</v>
      </c>
      <c r="E4577" s="126"/>
      <c r="F4577" s="185" t="e">
        <f>VLOOKUP(RTATimings[[#This Row],[Route Code]], TrueRouteCodes[], 2, FALSE)</f>
        <v>#N/A</v>
      </c>
      <c r="H4577" s="194" t="str">
        <f>REPLACE(SUBSTITUTE(SUBSTITUTE(SUBSTITUTE(SUBSTITUTE(SUBSTITUTE(TRIM(RTATimings[[#This Row],[Dep Txt]]), ": ",":"), "a.m", "AM",1), "p.m", "PM"),"  AM"," AM"),"  PM", " PM"), 9,100,"")</f>
        <v/>
      </c>
      <c r="I4577" s="195" t="e">
        <f>TIMEVALUE(RTATimings[[#This Row],[Dep Tm Txt]])</f>
        <v>#VALUE!</v>
      </c>
      <c r="N45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78" spans="1:14" x14ac:dyDescent="0.35">
      <c r="A4578" s="113"/>
      <c r="B4578" s="119"/>
      <c r="C4578" s="119"/>
      <c r="D4578" s="185" t="e">
        <f>IF(ISBLANK(RTATimings[[#This Row],[Vehicle No.]]), VLOOKUP(RTATimings[[#This Row],[Rotation Group]], Table9[#All], 4, FALSE), VLOOKUP(RTATimings[[#This Row],[Vehicle No.]], VehLicense,2,FALSE))</f>
        <v>#N/A</v>
      </c>
      <c r="E4578" s="126"/>
      <c r="F4578" s="185" t="e">
        <f>VLOOKUP(RTATimings[[#This Row],[Route Code]], TrueRouteCodes[], 2, FALSE)</f>
        <v>#N/A</v>
      </c>
      <c r="H4578" s="194" t="str">
        <f>REPLACE(SUBSTITUTE(SUBSTITUTE(SUBSTITUTE(SUBSTITUTE(SUBSTITUTE(TRIM(RTATimings[[#This Row],[Dep Txt]]), ": ",":"), "a.m", "AM",1), "p.m", "PM"),"  AM"," AM"),"  PM", " PM"), 9,100,"")</f>
        <v/>
      </c>
      <c r="I4578" s="195" t="e">
        <f>TIMEVALUE(RTATimings[[#This Row],[Dep Tm Txt]])</f>
        <v>#VALUE!</v>
      </c>
      <c r="N45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79" spans="1:14" x14ac:dyDescent="0.35">
      <c r="A4579" s="113"/>
      <c r="B4579" s="119"/>
      <c r="C4579" s="119"/>
      <c r="D4579" s="185" t="e">
        <f>IF(ISBLANK(RTATimings[[#This Row],[Vehicle No.]]), VLOOKUP(RTATimings[[#This Row],[Rotation Group]], Table9[#All], 4, FALSE), VLOOKUP(RTATimings[[#This Row],[Vehicle No.]], VehLicense,2,FALSE))</f>
        <v>#N/A</v>
      </c>
      <c r="E4579" s="126"/>
      <c r="F4579" s="185" t="e">
        <f>VLOOKUP(RTATimings[[#This Row],[Route Code]], TrueRouteCodes[], 2, FALSE)</f>
        <v>#N/A</v>
      </c>
      <c r="H4579" s="194" t="str">
        <f>REPLACE(SUBSTITUTE(SUBSTITUTE(SUBSTITUTE(SUBSTITUTE(SUBSTITUTE(TRIM(RTATimings[[#This Row],[Dep Txt]]), ": ",":"), "a.m", "AM",1), "p.m", "PM"),"  AM"," AM"),"  PM", " PM"), 9,100,"")</f>
        <v/>
      </c>
      <c r="I4579" s="195" t="e">
        <f>TIMEVALUE(RTATimings[[#This Row],[Dep Tm Txt]])</f>
        <v>#VALUE!</v>
      </c>
      <c r="N45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80" spans="1:14" x14ac:dyDescent="0.35">
      <c r="A4580" s="113"/>
      <c r="B4580" s="119"/>
      <c r="C4580" s="119"/>
      <c r="D4580" s="185" t="e">
        <f>IF(ISBLANK(RTATimings[[#This Row],[Vehicle No.]]), VLOOKUP(RTATimings[[#This Row],[Rotation Group]], Table9[#All], 4, FALSE), VLOOKUP(RTATimings[[#This Row],[Vehicle No.]], VehLicense,2,FALSE))</f>
        <v>#N/A</v>
      </c>
      <c r="E4580" s="126"/>
      <c r="F4580" s="185" t="e">
        <f>VLOOKUP(RTATimings[[#This Row],[Route Code]], TrueRouteCodes[], 2, FALSE)</f>
        <v>#N/A</v>
      </c>
      <c r="H4580" s="194" t="str">
        <f>REPLACE(SUBSTITUTE(SUBSTITUTE(SUBSTITUTE(SUBSTITUTE(SUBSTITUTE(TRIM(RTATimings[[#This Row],[Dep Txt]]), ": ",":"), "a.m", "AM",1), "p.m", "PM"),"  AM"," AM"),"  PM", " PM"), 9,100,"")</f>
        <v/>
      </c>
      <c r="I4580" s="195" t="e">
        <f>TIMEVALUE(RTATimings[[#This Row],[Dep Tm Txt]])</f>
        <v>#VALUE!</v>
      </c>
      <c r="N45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81" spans="1:14" x14ac:dyDescent="0.35">
      <c r="A4581" s="113"/>
      <c r="B4581" s="119"/>
      <c r="C4581" s="119"/>
      <c r="D4581" s="185" t="e">
        <f>IF(ISBLANK(RTATimings[[#This Row],[Vehicle No.]]), VLOOKUP(RTATimings[[#This Row],[Rotation Group]], Table9[#All], 4, FALSE), VLOOKUP(RTATimings[[#This Row],[Vehicle No.]], VehLicense,2,FALSE))</f>
        <v>#N/A</v>
      </c>
      <c r="E4581" s="126"/>
      <c r="F4581" s="185" t="e">
        <f>VLOOKUP(RTATimings[[#This Row],[Route Code]], TrueRouteCodes[], 2, FALSE)</f>
        <v>#N/A</v>
      </c>
      <c r="H4581" s="194" t="str">
        <f>REPLACE(SUBSTITUTE(SUBSTITUTE(SUBSTITUTE(SUBSTITUTE(SUBSTITUTE(TRIM(RTATimings[[#This Row],[Dep Txt]]), ": ",":"), "a.m", "AM",1), "p.m", "PM"),"  AM"," AM"),"  PM", " PM"), 9,100,"")</f>
        <v/>
      </c>
      <c r="I4581" s="195" t="e">
        <f>TIMEVALUE(RTATimings[[#This Row],[Dep Tm Txt]])</f>
        <v>#VALUE!</v>
      </c>
      <c r="N45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82" spans="1:14" x14ac:dyDescent="0.35">
      <c r="A4582" s="113"/>
      <c r="B4582" s="119"/>
      <c r="C4582" s="119"/>
      <c r="D4582" s="185" t="e">
        <f>IF(ISBLANK(RTATimings[[#This Row],[Vehicle No.]]), VLOOKUP(RTATimings[[#This Row],[Rotation Group]], Table9[#All], 4, FALSE), VLOOKUP(RTATimings[[#This Row],[Vehicle No.]], VehLicense,2,FALSE))</f>
        <v>#N/A</v>
      </c>
      <c r="E4582" s="126"/>
      <c r="F4582" s="185" t="e">
        <f>VLOOKUP(RTATimings[[#This Row],[Route Code]], TrueRouteCodes[], 2, FALSE)</f>
        <v>#N/A</v>
      </c>
      <c r="H4582" s="194" t="str">
        <f>REPLACE(SUBSTITUTE(SUBSTITUTE(SUBSTITUTE(SUBSTITUTE(SUBSTITUTE(TRIM(RTATimings[[#This Row],[Dep Txt]]), ": ",":"), "a.m", "AM",1), "p.m", "PM"),"  AM"," AM"),"  PM", " PM"), 9,100,"")</f>
        <v/>
      </c>
      <c r="I4582" s="195" t="e">
        <f>TIMEVALUE(RTATimings[[#This Row],[Dep Tm Txt]])</f>
        <v>#VALUE!</v>
      </c>
      <c r="N45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83" spans="1:14" x14ac:dyDescent="0.35">
      <c r="A4583" s="113"/>
      <c r="B4583" s="119"/>
      <c r="C4583" s="119"/>
      <c r="D4583" s="185" t="e">
        <f>IF(ISBLANK(RTATimings[[#This Row],[Vehicle No.]]), VLOOKUP(RTATimings[[#This Row],[Rotation Group]], Table9[#All], 4, FALSE), VLOOKUP(RTATimings[[#This Row],[Vehicle No.]], VehLicense,2,FALSE))</f>
        <v>#N/A</v>
      </c>
      <c r="E4583" s="126"/>
      <c r="F4583" s="185" t="e">
        <f>VLOOKUP(RTATimings[[#This Row],[Route Code]], TrueRouteCodes[], 2, FALSE)</f>
        <v>#N/A</v>
      </c>
      <c r="H4583" s="194" t="str">
        <f>REPLACE(SUBSTITUTE(SUBSTITUTE(SUBSTITUTE(SUBSTITUTE(SUBSTITUTE(TRIM(RTATimings[[#This Row],[Dep Txt]]), ": ",":"), "a.m", "AM",1), "p.m", "PM"),"  AM"," AM"),"  PM", " PM"), 9,100,"")</f>
        <v/>
      </c>
      <c r="I4583" s="195" t="e">
        <f>TIMEVALUE(RTATimings[[#This Row],[Dep Tm Txt]])</f>
        <v>#VALUE!</v>
      </c>
      <c r="N45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84" spans="1:14" x14ac:dyDescent="0.35">
      <c r="A4584" s="113"/>
      <c r="B4584" s="119"/>
      <c r="C4584" s="119"/>
      <c r="D4584" s="185" t="e">
        <f>IF(ISBLANK(RTATimings[[#This Row],[Vehicle No.]]), VLOOKUP(RTATimings[[#This Row],[Rotation Group]], Table9[#All], 4, FALSE), VLOOKUP(RTATimings[[#This Row],[Vehicle No.]], VehLicense,2,FALSE))</f>
        <v>#N/A</v>
      </c>
      <c r="E4584" s="126"/>
      <c r="F4584" s="185" t="e">
        <f>VLOOKUP(RTATimings[[#This Row],[Route Code]], TrueRouteCodes[], 2, FALSE)</f>
        <v>#N/A</v>
      </c>
      <c r="H4584" s="194" t="str">
        <f>REPLACE(SUBSTITUTE(SUBSTITUTE(SUBSTITUTE(SUBSTITUTE(SUBSTITUTE(TRIM(RTATimings[[#This Row],[Dep Txt]]), ": ",":"), "a.m", "AM",1), "p.m", "PM"),"  AM"," AM"),"  PM", " PM"), 9,100,"")</f>
        <v/>
      </c>
      <c r="I4584" s="195" t="e">
        <f>TIMEVALUE(RTATimings[[#This Row],[Dep Tm Txt]])</f>
        <v>#VALUE!</v>
      </c>
      <c r="N45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85" spans="1:14" x14ac:dyDescent="0.35">
      <c r="A4585" s="113"/>
      <c r="B4585" s="119"/>
      <c r="C4585" s="119"/>
      <c r="D4585" s="185" t="e">
        <f>IF(ISBLANK(RTATimings[[#This Row],[Vehicle No.]]), VLOOKUP(RTATimings[[#This Row],[Rotation Group]], Table9[#All], 4, FALSE), VLOOKUP(RTATimings[[#This Row],[Vehicle No.]], VehLicense,2,FALSE))</f>
        <v>#N/A</v>
      </c>
      <c r="E4585" s="126"/>
      <c r="F4585" s="185" t="e">
        <f>VLOOKUP(RTATimings[[#This Row],[Route Code]], TrueRouteCodes[], 2, FALSE)</f>
        <v>#N/A</v>
      </c>
      <c r="H4585" s="194" t="str">
        <f>REPLACE(SUBSTITUTE(SUBSTITUTE(SUBSTITUTE(SUBSTITUTE(SUBSTITUTE(TRIM(RTATimings[[#This Row],[Dep Txt]]), ": ",":"), "a.m", "AM",1), "p.m", "PM"),"  AM"," AM"),"  PM", " PM"), 9,100,"")</f>
        <v/>
      </c>
      <c r="I4585" s="195" t="e">
        <f>TIMEVALUE(RTATimings[[#This Row],[Dep Tm Txt]])</f>
        <v>#VALUE!</v>
      </c>
      <c r="N45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86" spans="1:14" x14ac:dyDescent="0.35">
      <c r="A4586" s="113"/>
      <c r="B4586" s="119"/>
      <c r="C4586" s="119"/>
      <c r="D4586" s="185" t="e">
        <f>VLOOKUP(RTATimings[[#This Row],[Vehicle No.]], VehLicense,2,FALSE)</f>
        <v>#N/A</v>
      </c>
      <c r="E4586" s="126"/>
      <c r="F4586" s="185" t="e">
        <f>VLOOKUP(RTATimings[[#This Row],[Route Code]], TrueRouteCodes[], 2, FALSE)</f>
        <v>#N/A</v>
      </c>
      <c r="H4586" s="194" t="str">
        <f>REPLACE(SUBSTITUTE(SUBSTITUTE(SUBSTITUTE(SUBSTITUTE(SUBSTITUTE(TRIM(RTATimings[[#This Row],[Dep Txt]]), ": ",":"), "a.m", "AM",1), "p.m", "PM"),"  AM"," AM"),"  PM", " PM"), 9,100,"")</f>
        <v/>
      </c>
      <c r="I4586" s="195" t="e">
        <f>TIMEVALUE(RTATimings[[#This Row],[Dep Tm Txt]])</f>
        <v>#VALUE!</v>
      </c>
      <c r="N45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87" spans="1:14" x14ac:dyDescent="0.35">
      <c r="A4587" s="113"/>
      <c r="B4587" s="119"/>
      <c r="C4587" s="119"/>
      <c r="D4587" s="185" t="e">
        <f>VLOOKUP(RTATimings[[#This Row],[Vehicle No.]], VehLicense,2,FALSE)</f>
        <v>#N/A</v>
      </c>
      <c r="E4587" s="126"/>
      <c r="F4587" s="185" t="e">
        <f>VLOOKUP(RTATimings[[#This Row],[Route Code]], TrueRouteCodes[], 2, FALSE)</f>
        <v>#N/A</v>
      </c>
      <c r="H4587" s="194" t="str">
        <f>REPLACE(SUBSTITUTE(SUBSTITUTE(SUBSTITUTE(SUBSTITUTE(SUBSTITUTE(TRIM(RTATimings[[#This Row],[Dep Txt]]), ": ",":"), "a.m", "AM",1), "p.m", "PM"),"  AM"," AM"),"  PM", " PM"), 9,100,"")</f>
        <v/>
      </c>
      <c r="I4587" s="195" t="e">
        <f>TIMEVALUE(RTATimings[[#This Row],[Dep Tm Txt]])</f>
        <v>#VALUE!</v>
      </c>
      <c r="N45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88" spans="1:14" x14ac:dyDescent="0.35">
      <c r="A4588" s="113"/>
      <c r="B4588" s="119"/>
      <c r="C4588" s="119"/>
      <c r="D4588" s="185" t="e">
        <f>VLOOKUP(RTATimings[[#This Row],[Vehicle No.]], VehLicense,2,FALSE)</f>
        <v>#N/A</v>
      </c>
      <c r="E4588" s="126"/>
      <c r="F4588" s="185" t="e">
        <f>VLOOKUP(RTATimings[[#This Row],[Route Code]], TrueRouteCodes[], 2, FALSE)</f>
        <v>#N/A</v>
      </c>
      <c r="H4588" s="194" t="str">
        <f>REPLACE(SUBSTITUTE(SUBSTITUTE(SUBSTITUTE(SUBSTITUTE(SUBSTITUTE(TRIM(RTATimings[[#This Row],[Dep Txt]]), ": ",":"), "a.m", "AM",1), "p.m", "PM"),"  AM"," AM"),"  PM", " PM"), 9,100,"")</f>
        <v/>
      </c>
      <c r="I4588" s="195" t="e">
        <f>TIMEVALUE(RTATimings[[#This Row],[Dep Tm Txt]])</f>
        <v>#VALUE!</v>
      </c>
      <c r="N45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89" spans="1:14" x14ac:dyDescent="0.35">
      <c r="A4589" s="113"/>
      <c r="B4589" s="119"/>
      <c r="C4589" s="119"/>
      <c r="D4589" s="185" t="e">
        <f>VLOOKUP(RTATimings[[#This Row],[Vehicle No.]], VehLicense,2,FALSE)</f>
        <v>#N/A</v>
      </c>
      <c r="E4589" s="126"/>
      <c r="F4589" s="185" t="e">
        <f>VLOOKUP(RTATimings[[#This Row],[Route Code]], TrueRouteCodes[], 2, FALSE)</f>
        <v>#N/A</v>
      </c>
      <c r="H4589" s="194" t="str">
        <f>REPLACE(SUBSTITUTE(SUBSTITUTE(SUBSTITUTE(SUBSTITUTE(SUBSTITUTE(TRIM(RTATimings[[#This Row],[Dep Txt]]), ": ",":"), "a.m", "AM",1), "p.m", "PM"),"  AM"," AM"),"  PM", " PM"), 9,100,"")</f>
        <v/>
      </c>
      <c r="I4589" s="195" t="e">
        <f>TIMEVALUE(RTATimings[[#This Row],[Dep Tm Txt]])</f>
        <v>#VALUE!</v>
      </c>
      <c r="N45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90" spans="1:14" x14ac:dyDescent="0.35">
      <c r="A4590" s="113"/>
      <c r="B4590" s="119"/>
      <c r="C4590" s="119"/>
      <c r="D4590" s="185" t="e">
        <f>VLOOKUP(RTATimings[[#This Row],[Vehicle No.]], VehLicense,2,FALSE)</f>
        <v>#N/A</v>
      </c>
      <c r="E4590" s="126"/>
      <c r="F4590" s="185" t="e">
        <f>VLOOKUP(RTATimings[[#This Row],[Route Code]], TrueRouteCodes[], 2, FALSE)</f>
        <v>#N/A</v>
      </c>
      <c r="H4590" s="194" t="str">
        <f>REPLACE(SUBSTITUTE(SUBSTITUTE(SUBSTITUTE(SUBSTITUTE(SUBSTITUTE(TRIM(RTATimings[[#This Row],[Dep Txt]]), ": ",":"), "a.m", "AM",1), "p.m", "PM"),"  AM"," AM"),"  PM", " PM"), 9,100,"")</f>
        <v/>
      </c>
      <c r="I4590" s="195" t="e">
        <f>TIMEVALUE(RTATimings[[#This Row],[Dep Tm Txt]])</f>
        <v>#VALUE!</v>
      </c>
      <c r="N45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91" spans="1:14" x14ac:dyDescent="0.35">
      <c r="A4591" s="113"/>
      <c r="B4591" s="119"/>
      <c r="C4591" s="119"/>
      <c r="D4591" s="185" t="e">
        <f>VLOOKUP(RTATimings[[#This Row],[Vehicle No.]], VehLicense,2,FALSE)</f>
        <v>#N/A</v>
      </c>
      <c r="E4591" s="126"/>
      <c r="F4591" s="185" t="e">
        <f>VLOOKUP(RTATimings[[#This Row],[Route Code]], TrueRouteCodes[], 2, FALSE)</f>
        <v>#N/A</v>
      </c>
      <c r="H4591" s="194" t="str">
        <f>REPLACE(SUBSTITUTE(SUBSTITUTE(SUBSTITUTE(SUBSTITUTE(SUBSTITUTE(TRIM(RTATimings[[#This Row],[Dep Txt]]), ": ",":"), "a.m", "AM",1), "p.m", "PM"),"  AM"," AM"),"  PM", " PM"), 9,100,"")</f>
        <v/>
      </c>
      <c r="I4591" s="195" t="e">
        <f>TIMEVALUE(RTATimings[[#This Row],[Dep Tm Txt]])</f>
        <v>#VALUE!</v>
      </c>
      <c r="N45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92" spans="1:14" x14ac:dyDescent="0.35">
      <c r="A4592" s="113"/>
      <c r="B4592" s="119"/>
      <c r="C4592" s="119"/>
      <c r="D4592" s="185" t="e">
        <f>VLOOKUP(RTATimings[[#This Row],[Vehicle No.]], VehLicense,2,FALSE)</f>
        <v>#N/A</v>
      </c>
      <c r="E4592" s="126"/>
      <c r="F4592" s="185" t="e">
        <f>VLOOKUP(RTATimings[[#This Row],[Route Code]], TrueRouteCodes[], 2, FALSE)</f>
        <v>#N/A</v>
      </c>
      <c r="H4592" s="194" t="str">
        <f>REPLACE(SUBSTITUTE(SUBSTITUTE(SUBSTITUTE(SUBSTITUTE(SUBSTITUTE(TRIM(RTATimings[[#This Row],[Dep Txt]]), ": ",":"), "a.m", "AM",1), "p.m", "PM"),"  AM"," AM"),"  PM", " PM"), 9,100,"")</f>
        <v/>
      </c>
      <c r="I4592" s="195" t="e">
        <f>TIMEVALUE(RTATimings[[#This Row],[Dep Tm Txt]])</f>
        <v>#VALUE!</v>
      </c>
      <c r="N45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93" spans="1:14" x14ac:dyDescent="0.35">
      <c r="A4593" s="113"/>
      <c r="B4593" s="119"/>
      <c r="C4593" s="119"/>
      <c r="D4593" s="185" t="e">
        <f>VLOOKUP(RTATimings[[#This Row],[Vehicle No.]], VehLicense,2,FALSE)</f>
        <v>#N/A</v>
      </c>
      <c r="E4593" s="126"/>
      <c r="F4593" s="185" t="e">
        <f>VLOOKUP(RTATimings[[#This Row],[Route Code]], TrueRouteCodes[], 2, FALSE)</f>
        <v>#N/A</v>
      </c>
      <c r="H4593" s="194" t="str">
        <f>REPLACE(SUBSTITUTE(SUBSTITUTE(SUBSTITUTE(SUBSTITUTE(SUBSTITUTE(TRIM(RTATimings[[#This Row],[Dep Txt]]), ": ",":"), "a.m", "AM",1), "p.m", "PM"),"  AM"," AM"),"  PM", " PM"), 9,100,"")</f>
        <v/>
      </c>
      <c r="I4593" s="195" t="e">
        <f>TIMEVALUE(RTATimings[[#This Row],[Dep Tm Txt]])</f>
        <v>#VALUE!</v>
      </c>
      <c r="N45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94" spans="1:14" x14ac:dyDescent="0.35">
      <c r="A4594" s="113"/>
      <c r="B4594" s="119"/>
      <c r="C4594" s="119"/>
      <c r="D4594" s="185" t="e">
        <f>VLOOKUP(RTATimings[[#This Row],[Vehicle No.]], VehLicense,2,FALSE)</f>
        <v>#N/A</v>
      </c>
      <c r="E4594" s="126"/>
      <c r="F4594" s="185" t="e">
        <f>VLOOKUP(RTATimings[[#This Row],[Route Code]], TrueRouteCodes[], 2, FALSE)</f>
        <v>#N/A</v>
      </c>
      <c r="H4594" s="194" t="str">
        <f>REPLACE(SUBSTITUTE(SUBSTITUTE(SUBSTITUTE(SUBSTITUTE(SUBSTITUTE(TRIM(RTATimings[[#This Row],[Dep Txt]]), ": ",":"), "a.m", "AM",1), "p.m", "PM"),"  AM"," AM"),"  PM", " PM"), 9,100,"")</f>
        <v/>
      </c>
      <c r="I4594" s="195" t="e">
        <f>TIMEVALUE(RTATimings[[#This Row],[Dep Tm Txt]])</f>
        <v>#VALUE!</v>
      </c>
      <c r="N45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95" spans="1:14" x14ac:dyDescent="0.35">
      <c r="A4595" s="113"/>
      <c r="B4595" s="119"/>
      <c r="C4595" s="119"/>
      <c r="D4595" s="185" t="e">
        <f>VLOOKUP(RTATimings[[#This Row],[Vehicle No.]], VehLicense,2,FALSE)</f>
        <v>#N/A</v>
      </c>
      <c r="E4595" s="126"/>
      <c r="F4595" s="185" t="e">
        <f>VLOOKUP(RTATimings[[#This Row],[Route Code]], TrueRouteCodes[], 2, FALSE)</f>
        <v>#N/A</v>
      </c>
      <c r="H4595" s="194" t="str">
        <f>REPLACE(SUBSTITUTE(SUBSTITUTE(SUBSTITUTE(SUBSTITUTE(SUBSTITUTE(TRIM(RTATimings[[#This Row],[Dep Txt]]), ": ",":"), "a.m", "AM",1), "p.m", "PM"),"  AM"," AM"),"  PM", " PM"), 9,100,"")</f>
        <v/>
      </c>
      <c r="I4595" s="195" t="e">
        <f>TIMEVALUE(RTATimings[[#This Row],[Dep Tm Txt]])</f>
        <v>#VALUE!</v>
      </c>
      <c r="N45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96" spans="1:14" x14ac:dyDescent="0.35">
      <c r="A4596" s="113"/>
      <c r="B4596" s="119"/>
      <c r="C4596" s="119"/>
      <c r="D4596" s="185" t="e">
        <f>VLOOKUP(RTATimings[[#This Row],[Vehicle No.]], VehLicense,2,FALSE)</f>
        <v>#N/A</v>
      </c>
      <c r="E4596" s="126"/>
      <c r="F4596" s="185" t="e">
        <f>VLOOKUP(RTATimings[[#This Row],[Route Code]], TrueRouteCodes[], 2, FALSE)</f>
        <v>#N/A</v>
      </c>
      <c r="H4596" s="194" t="str">
        <f>REPLACE(SUBSTITUTE(SUBSTITUTE(SUBSTITUTE(SUBSTITUTE(SUBSTITUTE(TRIM(RTATimings[[#This Row],[Dep Txt]]), ": ",":"), "a.m", "AM",1), "p.m", "PM"),"  AM"," AM"),"  PM", " PM"), 9,100,"")</f>
        <v/>
      </c>
      <c r="I4596" s="195" t="e">
        <f>TIMEVALUE(RTATimings[[#This Row],[Dep Tm Txt]])</f>
        <v>#VALUE!</v>
      </c>
      <c r="N45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97" spans="1:14" x14ac:dyDescent="0.35">
      <c r="A4597" s="113"/>
      <c r="B4597" s="119"/>
      <c r="C4597" s="119"/>
      <c r="D4597" s="185" t="e">
        <f>VLOOKUP(RTATimings[[#This Row],[Vehicle No.]], VehLicense,2,FALSE)</f>
        <v>#N/A</v>
      </c>
      <c r="E4597" s="126"/>
      <c r="F4597" s="185" t="e">
        <f>VLOOKUP(RTATimings[[#This Row],[Route Code]], TrueRouteCodes[], 2, FALSE)</f>
        <v>#N/A</v>
      </c>
      <c r="H4597" s="194" t="str">
        <f>REPLACE(SUBSTITUTE(SUBSTITUTE(SUBSTITUTE(SUBSTITUTE(SUBSTITUTE(TRIM(RTATimings[[#This Row],[Dep Txt]]), ": ",":"), "a.m", "AM",1), "p.m", "PM"),"  AM"," AM"),"  PM", " PM"), 9,100,"")</f>
        <v/>
      </c>
      <c r="I4597" s="195" t="e">
        <f>TIMEVALUE(RTATimings[[#This Row],[Dep Tm Txt]])</f>
        <v>#VALUE!</v>
      </c>
      <c r="N45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98" spans="1:14" x14ac:dyDescent="0.35">
      <c r="A4598" s="113"/>
      <c r="B4598" s="119"/>
      <c r="C4598" s="119"/>
      <c r="D4598" s="185" t="e">
        <f>VLOOKUP(RTATimings[[#This Row],[Vehicle No.]], VehLicense,2,FALSE)</f>
        <v>#N/A</v>
      </c>
      <c r="E4598" s="126"/>
      <c r="F4598" s="185" t="e">
        <f>VLOOKUP(RTATimings[[#This Row],[Route Code]], TrueRouteCodes[], 2, FALSE)</f>
        <v>#N/A</v>
      </c>
      <c r="H4598" s="194" t="str">
        <f>REPLACE(SUBSTITUTE(SUBSTITUTE(SUBSTITUTE(SUBSTITUTE(SUBSTITUTE(TRIM(RTATimings[[#This Row],[Dep Txt]]), ": ",":"), "a.m", "AM",1), "p.m", "PM"),"  AM"," AM"),"  PM", " PM"), 9,100,"")</f>
        <v/>
      </c>
      <c r="I4598" s="195" t="e">
        <f>TIMEVALUE(RTATimings[[#This Row],[Dep Tm Txt]])</f>
        <v>#VALUE!</v>
      </c>
      <c r="N45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599" spans="1:14" x14ac:dyDescent="0.35">
      <c r="A4599" s="113"/>
      <c r="B4599" s="119"/>
      <c r="C4599" s="119"/>
      <c r="D4599" s="185" t="e">
        <f>VLOOKUP(RTATimings[[#This Row],[Vehicle No.]], VehLicense,2,FALSE)</f>
        <v>#N/A</v>
      </c>
      <c r="E4599" s="126"/>
      <c r="F4599" s="185" t="e">
        <f>VLOOKUP(RTATimings[[#This Row],[Route Code]], TrueRouteCodes[], 2, FALSE)</f>
        <v>#N/A</v>
      </c>
      <c r="H4599" s="194" t="str">
        <f>REPLACE(SUBSTITUTE(SUBSTITUTE(SUBSTITUTE(SUBSTITUTE(SUBSTITUTE(TRIM(RTATimings[[#This Row],[Dep Txt]]), ": ",":"), "a.m", "AM",1), "p.m", "PM"),"  AM"," AM"),"  PM", " PM"), 9,100,"")</f>
        <v/>
      </c>
      <c r="I4599" s="195" t="e">
        <f>TIMEVALUE(RTATimings[[#This Row],[Dep Tm Txt]])</f>
        <v>#VALUE!</v>
      </c>
      <c r="N45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00" spans="1:14" x14ac:dyDescent="0.35">
      <c r="A4600" s="113"/>
      <c r="B4600" s="119"/>
      <c r="C4600" s="119"/>
      <c r="D4600" s="185" t="e">
        <f>VLOOKUP(RTATimings[[#This Row],[Vehicle No.]], VehLicense,2,FALSE)</f>
        <v>#N/A</v>
      </c>
      <c r="E4600" s="126"/>
      <c r="F4600" s="185" t="e">
        <f>VLOOKUP(RTATimings[[#This Row],[Route Code]], TrueRouteCodes[], 2, FALSE)</f>
        <v>#N/A</v>
      </c>
      <c r="H4600" s="194" t="str">
        <f>REPLACE(SUBSTITUTE(SUBSTITUTE(SUBSTITUTE(SUBSTITUTE(SUBSTITUTE(TRIM(RTATimings[[#This Row],[Dep Txt]]), ": ",":"), "a.m", "AM",1), "p.m", "PM"),"  AM"," AM"),"  PM", " PM"), 9,100,"")</f>
        <v/>
      </c>
      <c r="I4600" s="195" t="e">
        <f>TIMEVALUE(RTATimings[[#This Row],[Dep Tm Txt]])</f>
        <v>#VALUE!</v>
      </c>
      <c r="N46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01" spans="1:14" x14ac:dyDescent="0.35">
      <c r="A4601" s="113"/>
      <c r="B4601" s="119"/>
      <c r="C4601" s="119"/>
      <c r="D4601" s="185" t="e">
        <f>VLOOKUP(RTATimings[[#This Row],[Vehicle No.]], VehLicense,2,FALSE)</f>
        <v>#N/A</v>
      </c>
      <c r="E4601" s="126"/>
      <c r="F4601" s="185" t="e">
        <f>VLOOKUP(RTATimings[[#This Row],[Route Code]], TrueRouteCodes[], 2, FALSE)</f>
        <v>#N/A</v>
      </c>
      <c r="H4601" s="194" t="str">
        <f>REPLACE(SUBSTITUTE(SUBSTITUTE(SUBSTITUTE(SUBSTITUTE(SUBSTITUTE(TRIM(RTATimings[[#This Row],[Dep Txt]]), ": ",":"), "a.m", "AM",1), "p.m", "PM"),"  AM"," AM"),"  PM", " PM"), 9,100,"")</f>
        <v/>
      </c>
      <c r="I4601" s="195" t="e">
        <f>TIMEVALUE(RTATimings[[#This Row],[Dep Tm Txt]])</f>
        <v>#VALUE!</v>
      </c>
      <c r="N46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02" spans="1:14" x14ac:dyDescent="0.35">
      <c r="A4602" s="113"/>
      <c r="B4602" s="119"/>
      <c r="C4602" s="119"/>
      <c r="D4602" s="185" t="e">
        <f>VLOOKUP(RTATimings[[#This Row],[Vehicle No.]], VehLicense,2,FALSE)</f>
        <v>#N/A</v>
      </c>
      <c r="E4602" s="126"/>
      <c r="F4602" s="185" t="e">
        <f>VLOOKUP(RTATimings[[#This Row],[Route Code]], TrueRouteCodes[], 2, FALSE)</f>
        <v>#N/A</v>
      </c>
      <c r="H4602" s="194" t="str">
        <f>REPLACE(SUBSTITUTE(SUBSTITUTE(SUBSTITUTE(SUBSTITUTE(SUBSTITUTE(TRIM(RTATimings[[#This Row],[Dep Txt]]), ": ",":"), "a.m", "AM",1), "p.m", "PM"),"  AM"," AM"),"  PM", " PM"), 9,100,"")</f>
        <v/>
      </c>
      <c r="I4602" s="195" t="e">
        <f>TIMEVALUE(RTATimings[[#This Row],[Dep Tm Txt]])</f>
        <v>#VALUE!</v>
      </c>
      <c r="N46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03" spans="1:14" x14ac:dyDescent="0.35">
      <c r="A4603" s="113"/>
      <c r="B4603" s="119"/>
      <c r="C4603" s="119"/>
      <c r="D4603" s="185" t="e">
        <f>VLOOKUP(RTATimings[[#This Row],[Vehicle No.]], VehLicense,2,FALSE)</f>
        <v>#N/A</v>
      </c>
      <c r="E4603" s="126"/>
      <c r="F4603" s="185" t="e">
        <f>VLOOKUP(RTATimings[[#This Row],[Route Code]], TrueRouteCodes[], 2, FALSE)</f>
        <v>#N/A</v>
      </c>
      <c r="H4603" s="194" t="str">
        <f>REPLACE(SUBSTITUTE(SUBSTITUTE(SUBSTITUTE(SUBSTITUTE(SUBSTITUTE(TRIM(RTATimings[[#This Row],[Dep Txt]]), ": ",":"), "a.m", "AM",1), "p.m", "PM"),"  AM"," AM"),"  PM", " PM"), 9,100,"")</f>
        <v/>
      </c>
      <c r="I4603" s="195" t="e">
        <f>TIMEVALUE(RTATimings[[#This Row],[Dep Tm Txt]])</f>
        <v>#VALUE!</v>
      </c>
      <c r="N46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04" spans="1:14" x14ac:dyDescent="0.35">
      <c r="A4604" s="113"/>
      <c r="B4604" s="119"/>
      <c r="C4604" s="119"/>
      <c r="D4604" s="185" t="e">
        <f>VLOOKUP(RTATimings[[#This Row],[Vehicle No.]], VehLicense,2,FALSE)</f>
        <v>#N/A</v>
      </c>
      <c r="E4604" s="126"/>
      <c r="F4604" s="185" t="e">
        <f>VLOOKUP(RTATimings[[#This Row],[Route Code]], TrueRouteCodes[], 2, FALSE)</f>
        <v>#N/A</v>
      </c>
      <c r="H4604" s="194" t="str">
        <f>REPLACE(SUBSTITUTE(SUBSTITUTE(SUBSTITUTE(SUBSTITUTE(SUBSTITUTE(TRIM(RTATimings[[#This Row],[Dep Txt]]), ": ",":"), "a.m", "AM",1), "p.m", "PM"),"  AM"," AM"),"  PM", " PM"), 9,100,"")</f>
        <v/>
      </c>
      <c r="I4604" s="195" t="e">
        <f>TIMEVALUE(RTATimings[[#This Row],[Dep Tm Txt]])</f>
        <v>#VALUE!</v>
      </c>
      <c r="N46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05" spans="1:14" x14ac:dyDescent="0.35">
      <c r="A4605" s="113"/>
      <c r="B4605" s="119"/>
      <c r="C4605" s="119"/>
      <c r="D4605" s="185" t="e">
        <f>VLOOKUP(RTATimings[[#This Row],[Vehicle No.]], VehLicense,2,FALSE)</f>
        <v>#N/A</v>
      </c>
      <c r="E4605" s="126"/>
      <c r="F4605" s="185" t="e">
        <f>VLOOKUP(RTATimings[[#This Row],[Route Code]], TrueRouteCodes[], 2, FALSE)</f>
        <v>#N/A</v>
      </c>
      <c r="H4605" s="194" t="str">
        <f>REPLACE(SUBSTITUTE(SUBSTITUTE(SUBSTITUTE(SUBSTITUTE(SUBSTITUTE(TRIM(RTATimings[[#This Row],[Dep Txt]]), ": ",":"), "a.m", "AM",1), "p.m", "PM"),"  AM"," AM"),"  PM", " PM"), 9,100,"")</f>
        <v/>
      </c>
      <c r="I4605" s="195" t="e">
        <f>TIMEVALUE(RTATimings[[#This Row],[Dep Tm Txt]])</f>
        <v>#VALUE!</v>
      </c>
      <c r="N46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06" spans="1:14" x14ac:dyDescent="0.35">
      <c r="A4606" s="113"/>
      <c r="B4606" s="119"/>
      <c r="C4606" s="119"/>
      <c r="D4606" s="185" t="e">
        <f>VLOOKUP(RTATimings[[#This Row],[Vehicle No.]], VehLicense,2,FALSE)</f>
        <v>#N/A</v>
      </c>
      <c r="E4606" s="126"/>
      <c r="F4606" s="185" t="e">
        <f>VLOOKUP(RTATimings[[#This Row],[Route Code]], TrueRouteCodes[], 2, FALSE)</f>
        <v>#N/A</v>
      </c>
      <c r="H4606" s="194" t="str">
        <f>REPLACE(SUBSTITUTE(SUBSTITUTE(SUBSTITUTE(SUBSTITUTE(SUBSTITUTE(TRIM(RTATimings[[#This Row],[Dep Txt]]), ": ",":"), "a.m", "AM",1), "p.m", "PM"),"  AM"," AM"),"  PM", " PM"), 9,100,"")</f>
        <v/>
      </c>
      <c r="I4606" s="195" t="e">
        <f>TIMEVALUE(RTATimings[[#This Row],[Dep Tm Txt]])</f>
        <v>#VALUE!</v>
      </c>
      <c r="N46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07" spans="1:14" x14ac:dyDescent="0.35">
      <c r="A4607" s="113"/>
      <c r="B4607" s="119"/>
      <c r="C4607" s="119"/>
      <c r="D4607" s="185" t="e">
        <f>VLOOKUP(RTATimings[[#This Row],[Vehicle No.]], VehLicense,2,FALSE)</f>
        <v>#N/A</v>
      </c>
      <c r="E4607" s="126"/>
      <c r="F4607" s="185" t="e">
        <f>VLOOKUP(RTATimings[[#This Row],[Route Code]], TrueRouteCodes[], 2, FALSE)</f>
        <v>#N/A</v>
      </c>
      <c r="H4607" s="194" t="str">
        <f>REPLACE(SUBSTITUTE(SUBSTITUTE(SUBSTITUTE(SUBSTITUTE(SUBSTITUTE(TRIM(RTATimings[[#This Row],[Dep Txt]]), ": ",":"), "a.m", "AM",1), "p.m", "PM"),"  AM"," AM"),"  PM", " PM"), 9,100,"")</f>
        <v/>
      </c>
      <c r="I4607" s="195" t="e">
        <f>TIMEVALUE(RTATimings[[#This Row],[Dep Tm Txt]])</f>
        <v>#VALUE!</v>
      </c>
      <c r="N46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08" spans="1:14" x14ac:dyDescent="0.35">
      <c r="A4608" s="113"/>
      <c r="B4608" s="119"/>
      <c r="C4608" s="119"/>
      <c r="D4608" s="185" t="e">
        <f>VLOOKUP(RTATimings[[#This Row],[Vehicle No.]], VehLicense,2,FALSE)</f>
        <v>#N/A</v>
      </c>
      <c r="E4608" s="126"/>
      <c r="F4608" s="185" t="e">
        <f>VLOOKUP(RTATimings[[#This Row],[Route Code]], TrueRouteCodes[], 2, FALSE)</f>
        <v>#N/A</v>
      </c>
      <c r="H4608" s="194" t="str">
        <f>REPLACE(SUBSTITUTE(SUBSTITUTE(SUBSTITUTE(SUBSTITUTE(SUBSTITUTE(TRIM(RTATimings[[#This Row],[Dep Txt]]), ": ",":"), "a.m", "AM",1), "p.m", "PM"),"  AM"," AM"),"  PM", " PM"), 9,100,"")</f>
        <v/>
      </c>
      <c r="I4608" s="195" t="e">
        <f>TIMEVALUE(RTATimings[[#This Row],[Dep Tm Txt]])</f>
        <v>#VALUE!</v>
      </c>
      <c r="N46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09" spans="1:14" x14ac:dyDescent="0.35">
      <c r="A4609" s="113"/>
      <c r="B4609" s="119"/>
      <c r="C4609" s="119"/>
      <c r="D4609" s="185" t="e">
        <f>VLOOKUP(RTATimings[[#This Row],[Vehicle No.]], VehLicense,2,FALSE)</f>
        <v>#N/A</v>
      </c>
      <c r="E4609" s="126"/>
      <c r="F4609" s="185" t="e">
        <f>VLOOKUP(RTATimings[[#This Row],[Route Code]], TrueRouteCodes[], 2, FALSE)</f>
        <v>#N/A</v>
      </c>
      <c r="H4609" s="194" t="str">
        <f>REPLACE(SUBSTITUTE(SUBSTITUTE(SUBSTITUTE(SUBSTITUTE(SUBSTITUTE(TRIM(RTATimings[[#This Row],[Dep Txt]]), ": ",":"), "a.m", "AM",1), "p.m", "PM"),"  AM"," AM"),"  PM", " PM"), 9,100,"")</f>
        <v/>
      </c>
      <c r="I4609" s="195" t="e">
        <f>TIMEVALUE(RTATimings[[#This Row],[Dep Tm Txt]])</f>
        <v>#VALUE!</v>
      </c>
      <c r="N46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10" spans="1:14" x14ac:dyDescent="0.35">
      <c r="A4610" s="113"/>
      <c r="B4610" s="119"/>
      <c r="C4610" s="119"/>
      <c r="D4610" s="185" t="e">
        <f>VLOOKUP(RTATimings[[#This Row],[Vehicle No.]], VehLicense,2,FALSE)</f>
        <v>#N/A</v>
      </c>
      <c r="E4610" s="126"/>
      <c r="F4610" s="185" t="e">
        <f>VLOOKUP(RTATimings[[#This Row],[Route Code]], TrueRouteCodes[], 2, FALSE)</f>
        <v>#N/A</v>
      </c>
      <c r="H4610" s="194" t="str">
        <f>REPLACE(SUBSTITUTE(SUBSTITUTE(SUBSTITUTE(SUBSTITUTE(SUBSTITUTE(TRIM(RTATimings[[#This Row],[Dep Txt]]), ": ",":"), "a.m", "AM",1), "p.m", "PM"),"  AM"," AM"),"  PM", " PM"), 9,100,"")</f>
        <v/>
      </c>
      <c r="I4610" s="195" t="e">
        <f>TIMEVALUE(RTATimings[[#This Row],[Dep Tm Txt]])</f>
        <v>#VALUE!</v>
      </c>
      <c r="N46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11" spans="1:14" x14ac:dyDescent="0.35">
      <c r="A4611" s="113"/>
      <c r="B4611" s="119"/>
      <c r="C4611" s="119"/>
      <c r="D4611" s="185" t="e">
        <f>VLOOKUP(RTATimings[[#This Row],[Vehicle No.]], VehLicense,2,FALSE)</f>
        <v>#N/A</v>
      </c>
      <c r="E4611" s="126"/>
      <c r="F4611" s="185" t="e">
        <f>VLOOKUP(RTATimings[[#This Row],[Route Code]], TrueRouteCodes[], 2, FALSE)</f>
        <v>#N/A</v>
      </c>
      <c r="H4611" s="194" t="str">
        <f>REPLACE(SUBSTITUTE(SUBSTITUTE(SUBSTITUTE(SUBSTITUTE(SUBSTITUTE(TRIM(RTATimings[[#This Row],[Dep Txt]]), ": ",":"), "a.m", "AM",1), "p.m", "PM"),"  AM"," AM"),"  PM", " PM"), 9,100,"")</f>
        <v/>
      </c>
      <c r="I4611" s="195" t="e">
        <f>TIMEVALUE(RTATimings[[#This Row],[Dep Tm Txt]])</f>
        <v>#VALUE!</v>
      </c>
      <c r="N46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12" spans="1:14" x14ac:dyDescent="0.35">
      <c r="A4612" s="113"/>
      <c r="B4612" s="119"/>
      <c r="C4612" s="119"/>
      <c r="D4612" s="185" t="e">
        <f>VLOOKUP(RTATimings[[#This Row],[Vehicle No.]], VehLicense,2,FALSE)</f>
        <v>#N/A</v>
      </c>
      <c r="E4612" s="126"/>
      <c r="F4612" s="185" t="e">
        <f>VLOOKUP(RTATimings[[#This Row],[Route Code]], TrueRouteCodes[], 2, FALSE)</f>
        <v>#N/A</v>
      </c>
      <c r="H4612" s="194" t="str">
        <f>REPLACE(SUBSTITUTE(SUBSTITUTE(SUBSTITUTE(SUBSTITUTE(SUBSTITUTE(TRIM(RTATimings[[#This Row],[Dep Txt]]), ": ",":"), "a.m", "AM",1), "p.m", "PM"),"  AM"," AM"),"  PM", " PM"), 9,100,"")</f>
        <v/>
      </c>
      <c r="I4612" s="195" t="e">
        <f>TIMEVALUE(RTATimings[[#This Row],[Dep Tm Txt]])</f>
        <v>#VALUE!</v>
      </c>
      <c r="N46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13" spans="1:14" x14ac:dyDescent="0.35">
      <c r="A4613" s="113"/>
      <c r="B4613" s="119"/>
      <c r="C4613" s="119"/>
      <c r="D4613" s="185" t="e">
        <f>VLOOKUP(RTATimings[[#This Row],[Vehicle No.]], VehLicense,2,FALSE)</f>
        <v>#N/A</v>
      </c>
      <c r="E4613" s="126"/>
      <c r="F4613" s="185" t="e">
        <f>VLOOKUP(RTATimings[[#This Row],[Route Code]], TrueRouteCodes[], 2, FALSE)</f>
        <v>#N/A</v>
      </c>
      <c r="H4613" s="194" t="str">
        <f>REPLACE(SUBSTITUTE(SUBSTITUTE(SUBSTITUTE(SUBSTITUTE(SUBSTITUTE(TRIM(RTATimings[[#This Row],[Dep Txt]]), ": ",":"), "a.m", "AM",1), "p.m", "PM"),"  AM"," AM"),"  PM", " PM"), 9,100,"")</f>
        <v/>
      </c>
      <c r="I4613" s="195" t="e">
        <f>TIMEVALUE(RTATimings[[#This Row],[Dep Tm Txt]])</f>
        <v>#VALUE!</v>
      </c>
      <c r="N46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14" spans="1:14" x14ac:dyDescent="0.35">
      <c r="A4614" s="113"/>
      <c r="B4614" s="119"/>
      <c r="C4614" s="119"/>
      <c r="D4614" s="185" t="e">
        <f>VLOOKUP(RTATimings[[#This Row],[Vehicle No.]], VehLicense,2,FALSE)</f>
        <v>#N/A</v>
      </c>
      <c r="E4614" s="126"/>
      <c r="F4614" s="185" t="e">
        <f>VLOOKUP(RTATimings[[#This Row],[Route Code]], TrueRouteCodes[], 2, FALSE)</f>
        <v>#N/A</v>
      </c>
      <c r="H4614" s="194" t="str">
        <f>REPLACE(SUBSTITUTE(SUBSTITUTE(SUBSTITUTE(SUBSTITUTE(SUBSTITUTE(TRIM(RTATimings[[#This Row],[Dep Txt]]), ": ",":"), "a.m", "AM",1), "p.m", "PM"),"  AM"," AM"),"  PM", " PM"), 9,100,"")</f>
        <v/>
      </c>
      <c r="I4614" s="195" t="e">
        <f>TIMEVALUE(RTATimings[[#This Row],[Dep Tm Txt]])</f>
        <v>#VALUE!</v>
      </c>
      <c r="N46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15" spans="1:14" x14ac:dyDescent="0.35">
      <c r="A4615" s="113"/>
      <c r="B4615" s="119"/>
      <c r="C4615" s="119"/>
      <c r="D4615" s="185" t="e">
        <f>VLOOKUP(RTATimings[[#This Row],[Vehicle No.]], VehLicense,2,FALSE)</f>
        <v>#N/A</v>
      </c>
      <c r="E4615" s="126"/>
      <c r="F4615" s="185" t="e">
        <f>VLOOKUP(RTATimings[[#This Row],[Route Code]], TrueRouteCodes[], 2, FALSE)</f>
        <v>#N/A</v>
      </c>
      <c r="H4615" s="194" t="str">
        <f>REPLACE(SUBSTITUTE(SUBSTITUTE(SUBSTITUTE(SUBSTITUTE(SUBSTITUTE(TRIM(RTATimings[[#This Row],[Dep Txt]]), ": ",":"), "a.m", "AM",1), "p.m", "PM"),"  AM"," AM"),"  PM", " PM"), 9,100,"")</f>
        <v/>
      </c>
      <c r="I4615" s="195" t="e">
        <f>TIMEVALUE(RTATimings[[#This Row],[Dep Tm Txt]])</f>
        <v>#VALUE!</v>
      </c>
      <c r="N46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16" spans="1:14" x14ac:dyDescent="0.35">
      <c r="A4616" s="113"/>
      <c r="B4616" s="119"/>
      <c r="C4616" s="119"/>
      <c r="D4616" s="185" t="e">
        <f>VLOOKUP(RTATimings[[#This Row],[Vehicle No.]], VehLicense,2,FALSE)</f>
        <v>#N/A</v>
      </c>
      <c r="E4616" s="126"/>
      <c r="F4616" s="185" t="e">
        <f>VLOOKUP(RTATimings[[#This Row],[Route Code]], TrueRouteCodes[], 2, FALSE)</f>
        <v>#N/A</v>
      </c>
      <c r="H4616" s="194" t="str">
        <f>REPLACE(SUBSTITUTE(SUBSTITUTE(SUBSTITUTE(SUBSTITUTE(SUBSTITUTE(TRIM(RTATimings[[#This Row],[Dep Txt]]), ": ",":"), "a.m", "AM",1), "p.m", "PM"),"  AM"," AM"),"  PM", " PM"), 9,100,"")</f>
        <v/>
      </c>
      <c r="I4616" s="195" t="e">
        <f>TIMEVALUE(RTATimings[[#This Row],[Dep Tm Txt]])</f>
        <v>#VALUE!</v>
      </c>
      <c r="N46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17" spans="1:14" x14ac:dyDescent="0.35">
      <c r="A4617" s="113"/>
      <c r="B4617" s="119"/>
      <c r="C4617" s="119"/>
      <c r="D4617" s="185" t="e">
        <f>VLOOKUP(RTATimings[[#This Row],[Vehicle No.]], VehLicense,2,FALSE)</f>
        <v>#N/A</v>
      </c>
      <c r="E4617" s="126"/>
      <c r="F4617" s="185" t="e">
        <f>VLOOKUP(RTATimings[[#This Row],[Route Code]], TrueRouteCodes[], 2, FALSE)</f>
        <v>#N/A</v>
      </c>
      <c r="H4617" s="194" t="str">
        <f>REPLACE(SUBSTITUTE(SUBSTITUTE(SUBSTITUTE(SUBSTITUTE(SUBSTITUTE(TRIM(RTATimings[[#This Row],[Dep Txt]]), ": ",":"), "a.m", "AM",1), "p.m", "PM"),"  AM"," AM"),"  PM", " PM"), 9,100,"")</f>
        <v/>
      </c>
      <c r="I4617" s="195" t="e">
        <f>TIMEVALUE(RTATimings[[#This Row],[Dep Tm Txt]])</f>
        <v>#VALUE!</v>
      </c>
      <c r="N46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18" spans="1:14" x14ac:dyDescent="0.35">
      <c r="A4618" s="113"/>
      <c r="B4618" s="119"/>
      <c r="C4618" s="119"/>
      <c r="D4618" s="185" t="e">
        <f>VLOOKUP(RTATimings[[#This Row],[Vehicle No.]], VehLicense,2,FALSE)</f>
        <v>#N/A</v>
      </c>
      <c r="E4618" s="126"/>
      <c r="F4618" s="185" t="e">
        <f>VLOOKUP(RTATimings[[#This Row],[Route Code]], TrueRouteCodes[], 2, FALSE)</f>
        <v>#N/A</v>
      </c>
      <c r="H4618" s="194" t="str">
        <f>REPLACE(SUBSTITUTE(SUBSTITUTE(SUBSTITUTE(SUBSTITUTE(SUBSTITUTE(TRIM(RTATimings[[#This Row],[Dep Txt]]), ": ",":"), "a.m", "AM",1), "p.m", "PM"),"  AM"," AM"),"  PM", " PM"), 9,100,"")</f>
        <v/>
      </c>
      <c r="I4618" s="195" t="e">
        <f>TIMEVALUE(RTATimings[[#This Row],[Dep Tm Txt]])</f>
        <v>#VALUE!</v>
      </c>
      <c r="N46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19" spans="1:14" x14ac:dyDescent="0.35">
      <c r="A4619" s="113"/>
      <c r="B4619" s="119"/>
      <c r="C4619" s="119"/>
      <c r="D4619" s="185" t="e">
        <f>VLOOKUP(RTATimings[[#This Row],[Vehicle No.]], VehLicense,2,FALSE)</f>
        <v>#N/A</v>
      </c>
      <c r="E4619" s="126"/>
      <c r="F4619" s="185" t="e">
        <f>VLOOKUP(RTATimings[[#This Row],[Route Code]], TrueRouteCodes[], 2, FALSE)</f>
        <v>#N/A</v>
      </c>
      <c r="H4619" s="194" t="str">
        <f>REPLACE(SUBSTITUTE(SUBSTITUTE(SUBSTITUTE(SUBSTITUTE(SUBSTITUTE(TRIM(RTATimings[[#This Row],[Dep Txt]]), ": ",":"), "a.m", "AM",1), "p.m", "PM"),"  AM"," AM"),"  PM", " PM"), 9,100,"")</f>
        <v/>
      </c>
      <c r="I4619" s="195" t="e">
        <f>TIMEVALUE(RTATimings[[#This Row],[Dep Tm Txt]])</f>
        <v>#VALUE!</v>
      </c>
      <c r="N46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20" spans="1:14" x14ac:dyDescent="0.35">
      <c r="A4620" s="113"/>
      <c r="B4620" s="119"/>
      <c r="C4620" s="119"/>
      <c r="D4620" s="185" t="e">
        <f>VLOOKUP(RTATimings[[#This Row],[Vehicle No.]], VehLicense,2,FALSE)</f>
        <v>#N/A</v>
      </c>
      <c r="E4620" s="126"/>
      <c r="F4620" s="185" t="e">
        <f>VLOOKUP(RTATimings[[#This Row],[Route Code]], TrueRouteCodes[], 2, FALSE)</f>
        <v>#N/A</v>
      </c>
      <c r="H4620" s="194" t="str">
        <f>REPLACE(SUBSTITUTE(SUBSTITUTE(SUBSTITUTE(SUBSTITUTE(SUBSTITUTE(TRIM(RTATimings[[#This Row],[Dep Txt]]), ": ",":"), "a.m", "AM",1), "p.m", "PM"),"  AM"," AM"),"  PM", " PM"), 9,100,"")</f>
        <v/>
      </c>
      <c r="I4620" s="195" t="e">
        <f>TIMEVALUE(RTATimings[[#This Row],[Dep Tm Txt]])</f>
        <v>#VALUE!</v>
      </c>
      <c r="N46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21" spans="1:14" x14ac:dyDescent="0.35">
      <c r="A4621" s="113"/>
      <c r="B4621" s="119"/>
      <c r="C4621" s="119"/>
      <c r="D4621" s="185" t="e">
        <f>VLOOKUP(RTATimings[[#This Row],[Vehicle No.]], VehLicense,2,FALSE)</f>
        <v>#N/A</v>
      </c>
      <c r="E4621" s="126"/>
      <c r="F4621" s="185" t="e">
        <f>VLOOKUP(RTATimings[[#This Row],[Route Code]], TrueRouteCodes[], 2, FALSE)</f>
        <v>#N/A</v>
      </c>
      <c r="H4621" s="194" t="str">
        <f>REPLACE(SUBSTITUTE(SUBSTITUTE(SUBSTITUTE(SUBSTITUTE(SUBSTITUTE(TRIM(RTATimings[[#This Row],[Dep Txt]]), ": ",":"), "a.m", "AM",1), "p.m", "PM"),"  AM"," AM"),"  PM", " PM"), 9,100,"")</f>
        <v/>
      </c>
      <c r="I4621" s="195" t="e">
        <f>TIMEVALUE(RTATimings[[#This Row],[Dep Tm Txt]])</f>
        <v>#VALUE!</v>
      </c>
      <c r="N46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22" spans="1:14" x14ac:dyDescent="0.35">
      <c r="A4622" s="113"/>
      <c r="B4622" s="119"/>
      <c r="C4622" s="119"/>
      <c r="D4622" s="185" t="e">
        <f>VLOOKUP(RTATimings[[#This Row],[Vehicle No.]], VehLicense,2,FALSE)</f>
        <v>#N/A</v>
      </c>
      <c r="E4622" s="126"/>
      <c r="F4622" s="185" t="e">
        <f>VLOOKUP(RTATimings[[#This Row],[Route Code]], TrueRouteCodes[], 2, FALSE)</f>
        <v>#N/A</v>
      </c>
      <c r="H4622" s="194" t="str">
        <f>REPLACE(SUBSTITUTE(SUBSTITUTE(SUBSTITUTE(SUBSTITUTE(SUBSTITUTE(TRIM(RTATimings[[#This Row],[Dep Txt]]), ": ",":"), "a.m", "AM",1), "p.m", "PM"),"  AM"," AM"),"  PM", " PM"), 9,100,"")</f>
        <v/>
      </c>
      <c r="I4622" s="195" t="e">
        <f>TIMEVALUE(RTATimings[[#This Row],[Dep Tm Txt]])</f>
        <v>#VALUE!</v>
      </c>
      <c r="N46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23" spans="1:14" x14ac:dyDescent="0.35">
      <c r="A4623" s="113"/>
      <c r="B4623" s="119"/>
      <c r="C4623" s="119"/>
      <c r="D4623" s="185" t="e">
        <f>VLOOKUP(RTATimings[[#This Row],[Vehicle No.]], VehLicense,2,FALSE)</f>
        <v>#N/A</v>
      </c>
      <c r="E4623" s="126"/>
      <c r="F4623" s="185" t="e">
        <f>VLOOKUP(RTATimings[[#This Row],[Route Code]], TrueRouteCodes[], 2, FALSE)</f>
        <v>#N/A</v>
      </c>
      <c r="H4623" s="194" t="str">
        <f>REPLACE(SUBSTITUTE(SUBSTITUTE(SUBSTITUTE(SUBSTITUTE(SUBSTITUTE(TRIM(RTATimings[[#This Row],[Dep Txt]]), ": ",":"), "a.m", "AM",1), "p.m", "PM"),"  AM"," AM"),"  PM", " PM"), 9,100,"")</f>
        <v/>
      </c>
      <c r="I4623" s="195" t="e">
        <f>TIMEVALUE(RTATimings[[#This Row],[Dep Tm Txt]])</f>
        <v>#VALUE!</v>
      </c>
      <c r="N46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24" spans="1:14" x14ac:dyDescent="0.35">
      <c r="A4624" s="113"/>
      <c r="B4624" s="119"/>
      <c r="C4624" s="119"/>
      <c r="D4624" s="185" t="e">
        <f>VLOOKUP(RTATimings[[#This Row],[Vehicle No.]], VehLicense,2,FALSE)</f>
        <v>#N/A</v>
      </c>
      <c r="E4624" s="126"/>
      <c r="F4624" s="185" t="e">
        <f>VLOOKUP(RTATimings[[#This Row],[Route Code]], TrueRouteCodes[], 2, FALSE)</f>
        <v>#N/A</v>
      </c>
      <c r="H4624" s="194" t="str">
        <f>REPLACE(SUBSTITUTE(SUBSTITUTE(SUBSTITUTE(SUBSTITUTE(SUBSTITUTE(TRIM(RTATimings[[#This Row],[Dep Txt]]), ": ",":"), "a.m", "AM",1), "p.m", "PM"),"  AM"," AM"),"  PM", " PM"), 9,100,"")</f>
        <v/>
      </c>
      <c r="I4624" s="195" t="e">
        <f>TIMEVALUE(RTATimings[[#This Row],[Dep Tm Txt]])</f>
        <v>#VALUE!</v>
      </c>
      <c r="N46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25" spans="1:14" x14ac:dyDescent="0.35">
      <c r="A4625" s="113"/>
      <c r="B4625" s="119"/>
      <c r="C4625" s="119"/>
      <c r="D4625" s="185" t="e">
        <f>VLOOKUP(RTATimings[[#This Row],[Vehicle No.]], VehLicense,2,FALSE)</f>
        <v>#N/A</v>
      </c>
      <c r="E4625" s="126"/>
      <c r="F4625" s="185" t="e">
        <f>VLOOKUP(RTATimings[[#This Row],[Route Code]], TrueRouteCodes[], 2, FALSE)</f>
        <v>#N/A</v>
      </c>
      <c r="H4625" s="194" t="str">
        <f>REPLACE(SUBSTITUTE(SUBSTITUTE(SUBSTITUTE(SUBSTITUTE(SUBSTITUTE(TRIM(RTATimings[[#This Row],[Dep Txt]]), ": ",":"), "a.m", "AM",1), "p.m", "PM"),"  AM"," AM"),"  PM", " PM"), 9,100,"")</f>
        <v/>
      </c>
      <c r="I4625" s="195" t="e">
        <f>TIMEVALUE(RTATimings[[#This Row],[Dep Tm Txt]])</f>
        <v>#VALUE!</v>
      </c>
      <c r="N46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26" spans="1:14" x14ac:dyDescent="0.35">
      <c r="A4626" s="113"/>
      <c r="B4626" s="119"/>
      <c r="C4626" s="119"/>
      <c r="D4626" s="185" t="e">
        <f>VLOOKUP(RTATimings[[#This Row],[Vehicle No.]], VehLicense,2,FALSE)</f>
        <v>#N/A</v>
      </c>
      <c r="E4626" s="126"/>
      <c r="F4626" s="185" t="e">
        <f>VLOOKUP(RTATimings[[#This Row],[Route Code]], TrueRouteCodes[], 2, FALSE)</f>
        <v>#N/A</v>
      </c>
      <c r="H4626" s="194" t="str">
        <f>REPLACE(SUBSTITUTE(SUBSTITUTE(SUBSTITUTE(SUBSTITUTE(SUBSTITUTE(TRIM(RTATimings[[#This Row],[Dep Txt]]), ": ",":"), "a.m", "AM",1), "p.m", "PM"),"  AM"," AM"),"  PM", " PM"), 9,100,"")</f>
        <v/>
      </c>
      <c r="I4626" s="195" t="e">
        <f>TIMEVALUE(RTATimings[[#This Row],[Dep Tm Txt]])</f>
        <v>#VALUE!</v>
      </c>
      <c r="N46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27" spans="1:14" x14ac:dyDescent="0.35">
      <c r="A4627" s="113"/>
      <c r="B4627" s="119"/>
      <c r="C4627" s="119"/>
      <c r="D4627" s="185" t="e">
        <f>VLOOKUP(RTATimings[[#This Row],[Vehicle No.]], VehLicense,2,FALSE)</f>
        <v>#N/A</v>
      </c>
      <c r="E4627" s="126"/>
      <c r="F4627" s="185" t="e">
        <f>VLOOKUP(RTATimings[[#This Row],[Route Code]], TrueRouteCodes[], 2, FALSE)</f>
        <v>#N/A</v>
      </c>
      <c r="H4627" s="194" t="str">
        <f>REPLACE(SUBSTITUTE(SUBSTITUTE(SUBSTITUTE(SUBSTITUTE(SUBSTITUTE(TRIM(RTATimings[[#This Row],[Dep Txt]]), ": ",":"), "a.m", "AM",1), "p.m", "PM"),"  AM"," AM"),"  PM", " PM"), 9,100,"")</f>
        <v/>
      </c>
      <c r="I4627" s="195" t="e">
        <f>TIMEVALUE(RTATimings[[#This Row],[Dep Tm Txt]])</f>
        <v>#VALUE!</v>
      </c>
      <c r="N46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28" spans="1:14" x14ac:dyDescent="0.35">
      <c r="A4628" s="113"/>
      <c r="B4628" s="119"/>
      <c r="C4628" s="119"/>
      <c r="D4628" s="185" t="e">
        <f>VLOOKUP(RTATimings[[#This Row],[Vehicle No.]], VehLicense,2,FALSE)</f>
        <v>#N/A</v>
      </c>
      <c r="E4628" s="126"/>
      <c r="F4628" s="185" t="e">
        <f>VLOOKUP(RTATimings[[#This Row],[Route Code]], TrueRouteCodes[], 2, FALSE)</f>
        <v>#N/A</v>
      </c>
      <c r="H4628" s="194" t="str">
        <f>REPLACE(SUBSTITUTE(SUBSTITUTE(SUBSTITUTE(SUBSTITUTE(SUBSTITUTE(TRIM(RTATimings[[#This Row],[Dep Txt]]), ": ",":"), "a.m", "AM",1), "p.m", "PM"),"  AM"," AM"),"  PM", " PM"), 9,100,"")</f>
        <v/>
      </c>
      <c r="I4628" s="195" t="e">
        <f>TIMEVALUE(RTATimings[[#This Row],[Dep Tm Txt]])</f>
        <v>#VALUE!</v>
      </c>
      <c r="N46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29" spans="1:14" x14ac:dyDescent="0.35">
      <c r="A4629" s="113"/>
      <c r="B4629" s="119"/>
      <c r="C4629" s="119"/>
      <c r="D4629" s="185" t="e">
        <f>VLOOKUP(RTATimings[[#This Row],[Vehicle No.]], VehLicense,2,FALSE)</f>
        <v>#N/A</v>
      </c>
      <c r="E4629" s="126"/>
      <c r="F4629" s="185" t="e">
        <f>VLOOKUP(RTATimings[[#This Row],[Route Code]], TrueRouteCodes[], 2, FALSE)</f>
        <v>#N/A</v>
      </c>
      <c r="H4629" s="194" t="str">
        <f>REPLACE(SUBSTITUTE(SUBSTITUTE(SUBSTITUTE(SUBSTITUTE(SUBSTITUTE(TRIM(RTATimings[[#This Row],[Dep Txt]]), ": ",":"), "a.m", "AM",1), "p.m", "PM"),"  AM"," AM"),"  PM", " PM"), 9,100,"")</f>
        <v/>
      </c>
      <c r="I4629" s="195" t="e">
        <f>TIMEVALUE(RTATimings[[#This Row],[Dep Tm Txt]])</f>
        <v>#VALUE!</v>
      </c>
      <c r="N46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30" spans="1:14" x14ac:dyDescent="0.35">
      <c r="A4630" s="113"/>
      <c r="B4630" s="119"/>
      <c r="C4630" s="119"/>
      <c r="D4630" s="185" t="e">
        <f>VLOOKUP(RTATimings[[#This Row],[Vehicle No.]], VehLicense,2,FALSE)</f>
        <v>#N/A</v>
      </c>
      <c r="E4630" s="126"/>
      <c r="F4630" s="185" t="e">
        <f>VLOOKUP(RTATimings[[#This Row],[Route Code]], TrueRouteCodes[], 2, FALSE)</f>
        <v>#N/A</v>
      </c>
      <c r="H4630" s="194" t="str">
        <f>REPLACE(SUBSTITUTE(SUBSTITUTE(SUBSTITUTE(SUBSTITUTE(SUBSTITUTE(TRIM(RTATimings[[#This Row],[Dep Txt]]), ": ",":"), "a.m", "AM",1), "p.m", "PM"),"  AM"," AM"),"  PM", " PM"), 9,100,"")</f>
        <v/>
      </c>
      <c r="I4630" s="195" t="e">
        <f>TIMEVALUE(RTATimings[[#This Row],[Dep Tm Txt]])</f>
        <v>#VALUE!</v>
      </c>
      <c r="N46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31" spans="1:14" x14ac:dyDescent="0.35">
      <c r="A4631" s="113"/>
      <c r="B4631" s="119"/>
      <c r="C4631" s="119"/>
      <c r="D4631" s="185" t="e">
        <f>VLOOKUP(RTATimings[[#This Row],[Vehicle No.]], VehLicense,2,FALSE)</f>
        <v>#N/A</v>
      </c>
      <c r="E4631" s="126"/>
      <c r="F4631" s="185" t="e">
        <f>VLOOKUP(RTATimings[[#This Row],[Route Code]], TrueRouteCodes[], 2, FALSE)</f>
        <v>#N/A</v>
      </c>
      <c r="H4631" s="194" t="str">
        <f>REPLACE(SUBSTITUTE(SUBSTITUTE(SUBSTITUTE(SUBSTITUTE(SUBSTITUTE(TRIM(RTATimings[[#This Row],[Dep Txt]]), ": ",":"), "a.m", "AM",1), "p.m", "PM"),"  AM"," AM"),"  PM", " PM"), 9,100,"")</f>
        <v/>
      </c>
      <c r="I4631" s="195" t="e">
        <f>TIMEVALUE(RTATimings[[#This Row],[Dep Tm Txt]])</f>
        <v>#VALUE!</v>
      </c>
      <c r="N46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32" spans="1:14" x14ac:dyDescent="0.35">
      <c r="A4632" s="113"/>
      <c r="B4632" s="119"/>
      <c r="C4632" s="119"/>
      <c r="D4632" s="185" t="e">
        <f>VLOOKUP(RTATimings[[#This Row],[Vehicle No.]], VehLicense,2,FALSE)</f>
        <v>#N/A</v>
      </c>
      <c r="E4632" s="126"/>
      <c r="F4632" s="185" t="e">
        <f>VLOOKUP(RTATimings[[#This Row],[Route Code]], TrueRouteCodes[], 2, FALSE)</f>
        <v>#N/A</v>
      </c>
      <c r="H4632" s="194" t="str">
        <f>REPLACE(SUBSTITUTE(SUBSTITUTE(SUBSTITUTE(SUBSTITUTE(SUBSTITUTE(TRIM(RTATimings[[#This Row],[Dep Txt]]), ": ",":"), "a.m", "AM",1), "p.m", "PM"),"  AM"," AM"),"  PM", " PM"), 9,100,"")</f>
        <v/>
      </c>
      <c r="I4632" s="195" t="e">
        <f>TIMEVALUE(RTATimings[[#This Row],[Dep Tm Txt]])</f>
        <v>#VALUE!</v>
      </c>
      <c r="N46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33" spans="1:14" x14ac:dyDescent="0.35">
      <c r="A4633" s="113"/>
      <c r="B4633" s="119"/>
      <c r="C4633" s="119"/>
      <c r="D4633" s="185" t="e">
        <f>VLOOKUP(RTATimings[[#This Row],[Vehicle No.]], VehLicense,2,FALSE)</f>
        <v>#N/A</v>
      </c>
      <c r="E4633" s="126"/>
      <c r="F4633" s="185" t="e">
        <f>VLOOKUP(RTATimings[[#This Row],[Route Code]], TrueRouteCodes[], 2, FALSE)</f>
        <v>#N/A</v>
      </c>
      <c r="H4633" s="194" t="str">
        <f>REPLACE(SUBSTITUTE(SUBSTITUTE(SUBSTITUTE(SUBSTITUTE(SUBSTITUTE(TRIM(RTATimings[[#This Row],[Dep Txt]]), ": ",":"), "a.m", "AM",1), "p.m", "PM"),"  AM"," AM"),"  PM", " PM"), 9,100,"")</f>
        <v/>
      </c>
      <c r="I4633" s="195" t="e">
        <f>TIMEVALUE(RTATimings[[#This Row],[Dep Tm Txt]])</f>
        <v>#VALUE!</v>
      </c>
      <c r="N46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34" spans="1:14" x14ac:dyDescent="0.35">
      <c r="A4634" s="113"/>
      <c r="B4634" s="119"/>
      <c r="C4634" s="119"/>
      <c r="D4634" s="185" t="e">
        <f>VLOOKUP(RTATimings[[#This Row],[Vehicle No.]], VehLicense,2,FALSE)</f>
        <v>#N/A</v>
      </c>
      <c r="E4634" s="126"/>
      <c r="F4634" s="185" t="e">
        <f>VLOOKUP(RTATimings[[#This Row],[Route Code]], TrueRouteCodes[], 2, FALSE)</f>
        <v>#N/A</v>
      </c>
      <c r="H4634" s="194" t="str">
        <f>REPLACE(SUBSTITUTE(SUBSTITUTE(SUBSTITUTE(SUBSTITUTE(SUBSTITUTE(TRIM(RTATimings[[#This Row],[Dep Txt]]), ": ",":"), "a.m", "AM",1), "p.m", "PM"),"  AM"," AM"),"  PM", " PM"), 9,100,"")</f>
        <v/>
      </c>
      <c r="I4634" s="195" t="e">
        <f>TIMEVALUE(RTATimings[[#This Row],[Dep Tm Txt]])</f>
        <v>#VALUE!</v>
      </c>
      <c r="N46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35" spans="1:14" x14ac:dyDescent="0.35">
      <c r="A4635" s="113"/>
      <c r="B4635" s="119"/>
      <c r="C4635" s="119"/>
      <c r="D4635" s="185" t="e">
        <f>VLOOKUP(RTATimings[[#This Row],[Vehicle No.]], VehLicense,2,FALSE)</f>
        <v>#N/A</v>
      </c>
      <c r="E4635" s="126"/>
      <c r="F4635" s="185" t="e">
        <f>VLOOKUP(RTATimings[[#This Row],[Route Code]], TrueRouteCodes[], 2, FALSE)</f>
        <v>#N/A</v>
      </c>
      <c r="H4635" s="194" t="str">
        <f>REPLACE(SUBSTITUTE(SUBSTITUTE(SUBSTITUTE(SUBSTITUTE(SUBSTITUTE(TRIM(RTATimings[[#This Row],[Dep Txt]]), ": ",":"), "a.m", "AM",1), "p.m", "PM"),"  AM"," AM"),"  PM", " PM"), 9,100,"")</f>
        <v/>
      </c>
      <c r="I4635" s="195" t="e">
        <f>TIMEVALUE(RTATimings[[#This Row],[Dep Tm Txt]])</f>
        <v>#VALUE!</v>
      </c>
      <c r="N46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36" spans="1:14" x14ac:dyDescent="0.35">
      <c r="A4636" s="113"/>
      <c r="B4636" s="119"/>
      <c r="C4636" s="119"/>
      <c r="D4636" s="185" t="e">
        <f>VLOOKUP(RTATimings[[#This Row],[Vehicle No.]], VehLicense,2,FALSE)</f>
        <v>#N/A</v>
      </c>
      <c r="E4636" s="126"/>
      <c r="F4636" s="185" t="e">
        <f>VLOOKUP(RTATimings[[#This Row],[Route Code]], TrueRouteCodes[], 2, FALSE)</f>
        <v>#N/A</v>
      </c>
      <c r="H4636" s="194" t="str">
        <f>REPLACE(SUBSTITUTE(SUBSTITUTE(SUBSTITUTE(SUBSTITUTE(SUBSTITUTE(TRIM(RTATimings[[#This Row],[Dep Txt]]), ": ",":"), "a.m", "AM",1), "p.m", "PM"),"  AM"," AM"),"  PM", " PM"), 9,100,"")</f>
        <v/>
      </c>
      <c r="I4636" s="195" t="e">
        <f>TIMEVALUE(RTATimings[[#This Row],[Dep Tm Txt]])</f>
        <v>#VALUE!</v>
      </c>
      <c r="N46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37" spans="1:14" x14ac:dyDescent="0.35">
      <c r="A4637" s="113"/>
      <c r="B4637" s="119"/>
      <c r="C4637" s="119"/>
      <c r="D4637" s="185" t="e">
        <f>VLOOKUP(RTATimings[[#This Row],[Vehicle No.]], VehLicense,2,FALSE)</f>
        <v>#N/A</v>
      </c>
      <c r="E4637" s="126"/>
      <c r="F4637" s="185" t="e">
        <f>VLOOKUP(RTATimings[[#This Row],[Route Code]], TrueRouteCodes[], 2, FALSE)</f>
        <v>#N/A</v>
      </c>
      <c r="H4637" s="194" t="str">
        <f>REPLACE(SUBSTITUTE(SUBSTITUTE(SUBSTITUTE(SUBSTITUTE(SUBSTITUTE(TRIM(RTATimings[[#This Row],[Dep Txt]]), ": ",":"), "a.m", "AM",1), "p.m", "PM"),"  AM"," AM"),"  PM", " PM"), 9,100,"")</f>
        <v/>
      </c>
      <c r="I4637" s="195" t="e">
        <f>TIMEVALUE(RTATimings[[#This Row],[Dep Tm Txt]])</f>
        <v>#VALUE!</v>
      </c>
      <c r="N46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38" spans="1:14" x14ac:dyDescent="0.35">
      <c r="A4638" s="113"/>
      <c r="B4638" s="119"/>
      <c r="C4638" s="119"/>
      <c r="D4638" s="185" t="e">
        <f>VLOOKUP(RTATimings[[#This Row],[Vehicle No.]], VehLicense,2,FALSE)</f>
        <v>#N/A</v>
      </c>
      <c r="E4638" s="126"/>
      <c r="F4638" s="185" t="e">
        <f>VLOOKUP(RTATimings[[#This Row],[Route Code]], TrueRouteCodes[], 2, FALSE)</f>
        <v>#N/A</v>
      </c>
      <c r="H4638" s="194" t="str">
        <f>REPLACE(SUBSTITUTE(SUBSTITUTE(SUBSTITUTE(SUBSTITUTE(SUBSTITUTE(TRIM(RTATimings[[#This Row],[Dep Txt]]), ": ",":"), "a.m", "AM",1), "p.m", "PM"),"  AM"," AM"),"  PM", " PM"), 9,100,"")</f>
        <v/>
      </c>
      <c r="I4638" s="195" t="e">
        <f>TIMEVALUE(RTATimings[[#This Row],[Dep Tm Txt]])</f>
        <v>#VALUE!</v>
      </c>
      <c r="N46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39" spans="1:14" x14ac:dyDescent="0.35">
      <c r="A4639" s="113"/>
      <c r="B4639" s="119"/>
      <c r="C4639" s="119"/>
      <c r="D4639" s="185" t="e">
        <f>VLOOKUP(RTATimings[[#This Row],[Vehicle No.]], VehLicense,2,FALSE)</f>
        <v>#N/A</v>
      </c>
      <c r="E4639" s="126"/>
      <c r="F4639" s="185" t="e">
        <f>VLOOKUP(RTATimings[[#This Row],[Route Code]], TrueRouteCodes[], 2, FALSE)</f>
        <v>#N/A</v>
      </c>
      <c r="H4639" s="194" t="str">
        <f>REPLACE(SUBSTITUTE(SUBSTITUTE(SUBSTITUTE(SUBSTITUTE(SUBSTITUTE(TRIM(RTATimings[[#This Row],[Dep Txt]]), ": ",":"), "a.m", "AM",1), "p.m", "PM"),"  AM"," AM"),"  PM", " PM"), 9,100,"")</f>
        <v/>
      </c>
      <c r="I4639" s="195" t="e">
        <f>TIMEVALUE(RTATimings[[#This Row],[Dep Tm Txt]])</f>
        <v>#VALUE!</v>
      </c>
      <c r="N46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40" spans="1:14" x14ac:dyDescent="0.35">
      <c r="A4640" s="113"/>
      <c r="B4640" s="119"/>
      <c r="C4640" s="119"/>
      <c r="D4640" s="185" t="e">
        <f>VLOOKUP(RTATimings[[#This Row],[Vehicle No.]], VehLicense,2,FALSE)</f>
        <v>#N/A</v>
      </c>
      <c r="E4640" s="126"/>
      <c r="F4640" s="185" t="e">
        <f>VLOOKUP(RTATimings[[#This Row],[Route Code]], TrueRouteCodes[], 2, FALSE)</f>
        <v>#N/A</v>
      </c>
      <c r="H4640" s="194" t="str">
        <f>REPLACE(SUBSTITUTE(SUBSTITUTE(SUBSTITUTE(SUBSTITUTE(SUBSTITUTE(TRIM(RTATimings[[#This Row],[Dep Txt]]), ": ",":"), "a.m", "AM",1), "p.m", "PM"),"  AM"," AM"),"  PM", " PM"), 9,100,"")</f>
        <v/>
      </c>
      <c r="I4640" s="195" t="e">
        <f>TIMEVALUE(RTATimings[[#This Row],[Dep Tm Txt]])</f>
        <v>#VALUE!</v>
      </c>
      <c r="N46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41" spans="1:14" x14ac:dyDescent="0.35">
      <c r="A4641" s="113"/>
      <c r="B4641" s="119"/>
      <c r="C4641" s="119"/>
      <c r="D4641" s="185" t="e">
        <f>VLOOKUP(RTATimings[[#This Row],[Vehicle No.]], VehLicense,2,FALSE)</f>
        <v>#N/A</v>
      </c>
      <c r="E4641" s="126"/>
      <c r="F4641" s="185" t="e">
        <f>VLOOKUP(RTATimings[[#This Row],[Route Code]], TrueRouteCodes[], 2, FALSE)</f>
        <v>#N/A</v>
      </c>
      <c r="H4641" s="194" t="str">
        <f>REPLACE(SUBSTITUTE(SUBSTITUTE(SUBSTITUTE(SUBSTITUTE(SUBSTITUTE(TRIM(RTATimings[[#This Row],[Dep Txt]]), ": ",":"), "a.m", "AM",1), "p.m", "PM"),"  AM"," AM"),"  PM", " PM"), 9,100,"")</f>
        <v/>
      </c>
      <c r="I4641" s="195" t="e">
        <f>TIMEVALUE(RTATimings[[#This Row],[Dep Tm Txt]])</f>
        <v>#VALUE!</v>
      </c>
      <c r="N46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42" spans="1:14" x14ac:dyDescent="0.35">
      <c r="A4642" s="113"/>
      <c r="B4642" s="119"/>
      <c r="C4642" s="119"/>
      <c r="D4642" s="185" t="e">
        <f>VLOOKUP(RTATimings[[#This Row],[Vehicle No.]], VehLicense,2,FALSE)</f>
        <v>#N/A</v>
      </c>
      <c r="E4642" s="126"/>
      <c r="F4642" s="185" t="e">
        <f>VLOOKUP(RTATimings[[#This Row],[Route Code]], TrueRouteCodes[], 2, FALSE)</f>
        <v>#N/A</v>
      </c>
      <c r="H4642" s="194" t="str">
        <f>REPLACE(SUBSTITUTE(SUBSTITUTE(SUBSTITUTE(SUBSTITUTE(SUBSTITUTE(TRIM(RTATimings[[#This Row],[Dep Txt]]), ": ",":"), "a.m", "AM",1), "p.m", "PM"),"  AM"," AM"),"  PM", " PM"), 9,100,"")</f>
        <v/>
      </c>
      <c r="I4642" s="195" t="e">
        <f>TIMEVALUE(RTATimings[[#This Row],[Dep Tm Txt]])</f>
        <v>#VALUE!</v>
      </c>
      <c r="N46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43" spans="1:14" x14ac:dyDescent="0.35">
      <c r="A4643" s="113"/>
      <c r="B4643" s="119"/>
      <c r="C4643" s="119"/>
      <c r="D4643" s="185" t="e">
        <f>VLOOKUP(RTATimings[[#This Row],[Vehicle No.]], VehLicense,2,FALSE)</f>
        <v>#N/A</v>
      </c>
      <c r="E4643" s="126"/>
      <c r="F4643" s="185" t="e">
        <f>VLOOKUP(RTATimings[[#This Row],[Route Code]], TrueRouteCodes[], 2, FALSE)</f>
        <v>#N/A</v>
      </c>
      <c r="H4643" s="194" t="str">
        <f>REPLACE(SUBSTITUTE(SUBSTITUTE(SUBSTITUTE(SUBSTITUTE(SUBSTITUTE(TRIM(RTATimings[[#This Row],[Dep Txt]]), ": ",":"), "a.m", "AM",1), "p.m", "PM"),"  AM"," AM"),"  PM", " PM"), 9,100,"")</f>
        <v/>
      </c>
      <c r="I4643" s="195" t="e">
        <f>TIMEVALUE(RTATimings[[#This Row],[Dep Tm Txt]])</f>
        <v>#VALUE!</v>
      </c>
      <c r="N46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44" spans="1:14" x14ac:dyDescent="0.35">
      <c r="A4644" s="113"/>
      <c r="B4644" s="119"/>
      <c r="C4644" s="119"/>
      <c r="D4644" s="185" t="e">
        <f>VLOOKUP(RTATimings[[#This Row],[Vehicle No.]], VehLicense,2,FALSE)</f>
        <v>#N/A</v>
      </c>
      <c r="E4644" s="126"/>
      <c r="F4644" s="185" t="e">
        <f>VLOOKUP(RTATimings[[#This Row],[Route Code]], TrueRouteCodes[], 2, FALSE)</f>
        <v>#N/A</v>
      </c>
      <c r="H4644" s="194" t="str">
        <f>REPLACE(SUBSTITUTE(SUBSTITUTE(SUBSTITUTE(SUBSTITUTE(SUBSTITUTE(TRIM(RTATimings[[#This Row],[Dep Txt]]), ": ",":"), "a.m", "AM",1), "p.m", "PM"),"  AM"," AM"),"  PM", " PM"), 9,100,"")</f>
        <v/>
      </c>
      <c r="I4644" s="195" t="e">
        <f>TIMEVALUE(RTATimings[[#This Row],[Dep Tm Txt]])</f>
        <v>#VALUE!</v>
      </c>
      <c r="N46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45" spans="1:14" x14ac:dyDescent="0.35">
      <c r="A4645" s="113"/>
      <c r="B4645" s="119"/>
      <c r="C4645" s="119"/>
      <c r="D4645" s="185" t="e">
        <f>VLOOKUP(RTATimings[[#This Row],[Vehicle No.]], VehLicense,2,FALSE)</f>
        <v>#N/A</v>
      </c>
      <c r="E4645" s="126"/>
      <c r="F4645" s="185" t="e">
        <f>VLOOKUP(RTATimings[[#This Row],[Route Code]], TrueRouteCodes[], 2, FALSE)</f>
        <v>#N/A</v>
      </c>
      <c r="H4645" s="194" t="str">
        <f>REPLACE(SUBSTITUTE(SUBSTITUTE(SUBSTITUTE(SUBSTITUTE(SUBSTITUTE(TRIM(RTATimings[[#This Row],[Dep Txt]]), ": ",":"), "a.m", "AM",1), "p.m", "PM"),"  AM"," AM"),"  PM", " PM"), 9,100,"")</f>
        <v/>
      </c>
      <c r="I4645" s="195" t="e">
        <f>TIMEVALUE(RTATimings[[#This Row],[Dep Tm Txt]])</f>
        <v>#VALUE!</v>
      </c>
      <c r="N46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46" spans="1:14" x14ac:dyDescent="0.35">
      <c r="A4646" s="113"/>
      <c r="B4646" s="119"/>
      <c r="C4646" s="119"/>
      <c r="D4646" s="185" t="e">
        <f>VLOOKUP(RTATimings[[#This Row],[Vehicle No.]], VehLicense,2,FALSE)</f>
        <v>#N/A</v>
      </c>
      <c r="E4646" s="126"/>
      <c r="F4646" s="185" t="e">
        <f>VLOOKUP(RTATimings[[#This Row],[Route Code]], TrueRouteCodes[], 2, FALSE)</f>
        <v>#N/A</v>
      </c>
      <c r="H4646" s="194" t="str">
        <f>REPLACE(SUBSTITUTE(SUBSTITUTE(SUBSTITUTE(SUBSTITUTE(SUBSTITUTE(TRIM(RTATimings[[#This Row],[Dep Txt]]), ": ",":"), "a.m", "AM",1), "p.m", "PM"),"  AM"," AM"),"  PM", " PM"), 9,100,"")</f>
        <v/>
      </c>
      <c r="I4646" s="195" t="e">
        <f>TIMEVALUE(RTATimings[[#This Row],[Dep Tm Txt]])</f>
        <v>#VALUE!</v>
      </c>
      <c r="N46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47" spans="1:14" x14ac:dyDescent="0.35">
      <c r="A4647" s="113"/>
      <c r="B4647" s="119"/>
      <c r="C4647" s="119"/>
      <c r="D4647" s="185" t="e">
        <f>VLOOKUP(RTATimings[[#This Row],[Vehicle No.]], VehLicense,2,FALSE)</f>
        <v>#N/A</v>
      </c>
      <c r="E4647" s="126"/>
      <c r="F4647" s="185" t="e">
        <f>VLOOKUP(RTATimings[[#This Row],[Route Code]], TrueRouteCodes[], 2, FALSE)</f>
        <v>#N/A</v>
      </c>
      <c r="H4647" s="194" t="str">
        <f>REPLACE(SUBSTITUTE(SUBSTITUTE(SUBSTITUTE(SUBSTITUTE(SUBSTITUTE(TRIM(RTATimings[[#This Row],[Dep Txt]]), ": ",":"), "a.m", "AM",1), "p.m", "PM"),"  AM"," AM"),"  PM", " PM"), 9,100,"")</f>
        <v/>
      </c>
      <c r="I4647" s="195" t="e">
        <f>TIMEVALUE(RTATimings[[#This Row],[Dep Tm Txt]])</f>
        <v>#VALUE!</v>
      </c>
      <c r="N46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48" spans="1:14" x14ac:dyDescent="0.35">
      <c r="A4648" s="113"/>
      <c r="B4648" s="119"/>
      <c r="C4648" s="119"/>
      <c r="D4648" s="185" t="e">
        <f>VLOOKUP(RTATimings[[#This Row],[Vehicle No.]], VehLicense,2,FALSE)</f>
        <v>#N/A</v>
      </c>
      <c r="E4648" s="126"/>
      <c r="F4648" s="185" t="e">
        <f>VLOOKUP(RTATimings[[#This Row],[Route Code]], TrueRouteCodes[], 2, FALSE)</f>
        <v>#N/A</v>
      </c>
      <c r="H4648" s="194" t="str">
        <f>REPLACE(SUBSTITUTE(SUBSTITUTE(SUBSTITUTE(SUBSTITUTE(SUBSTITUTE(TRIM(RTATimings[[#This Row],[Dep Txt]]), ": ",":"), "a.m", "AM",1), "p.m", "PM"),"  AM"," AM"),"  PM", " PM"), 9,100,"")</f>
        <v/>
      </c>
      <c r="I4648" s="195" t="e">
        <f>TIMEVALUE(RTATimings[[#This Row],[Dep Tm Txt]])</f>
        <v>#VALUE!</v>
      </c>
      <c r="N46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49" spans="1:14" x14ac:dyDescent="0.35">
      <c r="A4649" s="113"/>
      <c r="B4649" s="119"/>
      <c r="C4649" s="119"/>
      <c r="D4649" s="185" t="e">
        <f>VLOOKUP(RTATimings[[#This Row],[Vehicle No.]], VehLicense,2,FALSE)</f>
        <v>#N/A</v>
      </c>
      <c r="E4649" s="126"/>
      <c r="F4649" s="185" t="e">
        <f>VLOOKUP(RTATimings[[#This Row],[Route Code]], TrueRouteCodes[], 2, FALSE)</f>
        <v>#N/A</v>
      </c>
      <c r="H4649" s="194" t="str">
        <f>REPLACE(SUBSTITUTE(SUBSTITUTE(SUBSTITUTE(SUBSTITUTE(SUBSTITUTE(TRIM(RTATimings[[#This Row],[Dep Txt]]), ": ",":"), "a.m", "AM",1), "p.m", "PM"),"  AM"," AM"),"  PM", " PM"), 9,100,"")</f>
        <v/>
      </c>
      <c r="I4649" s="195" t="e">
        <f>TIMEVALUE(RTATimings[[#This Row],[Dep Tm Txt]])</f>
        <v>#VALUE!</v>
      </c>
      <c r="N46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50" spans="1:14" x14ac:dyDescent="0.35">
      <c r="A4650" s="113"/>
      <c r="B4650" s="119"/>
      <c r="C4650" s="119"/>
      <c r="D4650" s="185" t="e">
        <f>VLOOKUP(RTATimings[[#This Row],[Vehicle No.]], VehLicense,2,FALSE)</f>
        <v>#N/A</v>
      </c>
      <c r="E4650" s="126"/>
      <c r="F4650" s="185" t="e">
        <f>VLOOKUP(RTATimings[[#This Row],[Route Code]], TrueRouteCodes[], 2, FALSE)</f>
        <v>#N/A</v>
      </c>
      <c r="H4650" s="194" t="str">
        <f>REPLACE(SUBSTITUTE(SUBSTITUTE(SUBSTITUTE(SUBSTITUTE(SUBSTITUTE(TRIM(RTATimings[[#This Row],[Dep Txt]]), ": ",":"), "a.m", "AM",1), "p.m", "PM"),"  AM"," AM"),"  PM", " PM"), 9,100,"")</f>
        <v/>
      </c>
      <c r="I4650" s="195" t="e">
        <f>TIMEVALUE(RTATimings[[#This Row],[Dep Tm Txt]])</f>
        <v>#VALUE!</v>
      </c>
      <c r="N46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51" spans="1:14" x14ac:dyDescent="0.35">
      <c r="A4651" s="113"/>
      <c r="B4651" s="119"/>
      <c r="C4651" s="119"/>
      <c r="D4651" s="185" t="e">
        <f>VLOOKUP(RTATimings[[#This Row],[Vehicle No.]], VehLicense,2,FALSE)</f>
        <v>#N/A</v>
      </c>
      <c r="E4651" s="126"/>
      <c r="F4651" s="185" t="e">
        <f>VLOOKUP(RTATimings[[#This Row],[Route Code]], TrueRouteCodes[], 2, FALSE)</f>
        <v>#N/A</v>
      </c>
      <c r="H4651" s="194" t="str">
        <f>REPLACE(SUBSTITUTE(SUBSTITUTE(SUBSTITUTE(SUBSTITUTE(SUBSTITUTE(TRIM(RTATimings[[#This Row],[Dep Txt]]), ": ",":"), "a.m", "AM",1), "p.m", "PM"),"  AM"," AM"),"  PM", " PM"), 9,100,"")</f>
        <v/>
      </c>
      <c r="I4651" s="195" t="e">
        <f>TIMEVALUE(RTATimings[[#This Row],[Dep Tm Txt]])</f>
        <v>#VALUE!</v>
      </c>
      <c r="N46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52" spans="1:14" x14ac:dyDescent="0.35">
      <c r="A4652" s="113"/>
      <c r="B4652" s="119"/>
      <c r="C4652" s="119"/>
      <c r="D4652" s="185" t="e">
        <f>VLOOKUP(RTATimings[[#This Row],[Vehicle No.]], VehLicense,2,FALSE)</f>
        <v>#N/A</v>
      </c>
      <c r="E4652" s="126"/>
      <c r="F4652" s="185" t="e">
        <f>VLOOKUP(RTATimings[[#This Row],[Route Code]], TrueRouteCodes[], 2, FALSE)</f>
        <v>#N/A</v>
      </c>
      <c r="H4652" s="194" t="str">
        <f>REPLACE(SUBSTITUTE(SUBSTITUTE(SUBSTITUTE(SUBSTITUTE(SUBSTITUTE(TRIM(RTATimings[[#This Row],[Dep Txt]]), ": ",":"), "a.m", "AM",1), "p.m", "PM"),"  AM"," AM"),"  PM", " PM"), 9,100,"")</f>
        <v/>
      </c>
      <c r="I4652" s="195" t="e">
        <f>TIMEVALUE(RTATimings[[#This Row],[Dep Tm Txt]])</f>
        <v>#VALUE!</v>
      </c>
      <c r="N46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53" spans="1:14" x14ac:dyDescent="0.35">
      <c r="A4653" s="113"/>
      <c r="B4653" s="119"/>
      <c r="C4653" s="119"/>
      <c r="D4653" s="185" t="e">
        <f>VLOOKUP(RTATimings[[#This Row],[Vehicle No.]], VehLicense,2,FALSE)</f>
        <v>#N/A</v>
      </c>
      <c r="E4653" s="126"/>
      <c r="F4653" s="185" t="e">
        <f>VLOOKUP(RTATimings[[#This Row],[Route Code]], TrueRouteCodes[], 2, FALSE)</f>
        <v>#N/A</v>
      </c>
      <c r="H4653" s="194" t="str">
        <f>REPLACE(SUBSTITUTE(SUBSTITUTE(SUBSTITUTE(SUBSTITUTE(SUBSTITUTE(TRIM(RTATimings[[#This Row],[Dep Txt]]), ": ",":"), "a.m", "AM",1), "p.m", "PM"),"  AM"," AM"),"  PM", " PM"), 9,100,"")</f>
        <v/>
      </c>
      <c r="I4653" s="195" t="e">
        <f>TIMEVALUE(RTATimings[[#This Row],[Dep Tm Txt]])</f>
        <v>#VALUE!</v>
      </c>
      <c r="N46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54" spans="1:14" x14ac:dyDescent="0.35">
      <c r="A4654" s="113"/>
      <c r="B4654" s="119"/>
      <c r="C4654" s="119"/>
      <c r="D4654" s="185" t="e">
        <f>VLOOKUP(RTATimings[[#This Row],[Vehicle No.]], VehLicense,2,FALSE)</f>
        <v>#N/A</v>
      </c>
      <c r="E4654" s="126"/>
      <c r="F4654" s="185" t="e">
        <f>VLOOKUP(RTATimings[[#This Row],[Route Code]], TrueRouteCodes[], 2, FALSE)</f>
        <v>#N/A</v>
      </c>
      <c r="H4654" s="194" t="str">
        <f>REPLACE(SUBSTITUTE(SUBSTITUTE(SUBSTITUTE(SUBSTITUTE(SUBSTITUTE(TRIM(RTATimings[[#This Row],[Dep Txt]]), ": ",":"), "a.m", "AM",1), "p.m", "PM"),"  AM"," AM"),"  PM", " PM"), 9,100,"")</f>
        <v/>
      </c>
      <c r="I4654" s="195" t="e">
        <f>TIMEVALUE(RTATimings[[#This Row],[Dep Tm Txt]])</f>
        <v>#VALUE!</v>
      </c>
      <c r="N46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55" spans="1:14" x14ac:dyDescent="0.35">
      <c r="A4655" s="113"/>
      <c r="B4655" s="119"/>
      <c r="C4655" s="119"/>
      <c r="D4655" s="185" t="e">
        <f>VLOOKUP(RTATimings[[#This Row],[Vehicle No.]], VehLicense,2,FALSE)</f>
        <v>#N/A</v>
      </c>
      <c r="E4655" s="126"/>
      <c r="F4655" s="185" t="e">
        <f>VLOOKUP(RTATimings[[#This Row],[Route Code]], TrueRouteCodes[], 2, FALSE)</f>
        <v>#N/A</v>
      </c>
      <c r="H4655" s="194" t="str">
        <f>REPLACE(SUBSTITUTE(SUBSTITUTE(SUBSTITUTE(SUBSTITUTE(SUBSTITUTE(TRIM(RTATimings[[#This Row],[Dep Txt]]), ": ",":"), "a.m", "AM",1), "p.m", "PM"),"  AM"," AM"),"  PM", " PM"), 9,100,"")</f>
        <v/>
      </c>
      <c r="I4655" s="195" t="e">
        <f>TIMEVALUE(RTATimings[[#This Row],[Dep Tm Txt]])</f>
        <v>#VALUE!</v>
      </c>
      <c r="N46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56" spans="1:14" x14ac:dyDescent="0.35">
      <c r="A4656" s="113"/>
      <c r="B4656" s="119"/>
      <c r="C4656" s="119"/>
      <c r="D4656" s="185" t="e">
        <f>VLOOKUP(RTATimings[[#This Row],[Vehicle No.]], VehLicense,2,FALSE)</f>
        <v>#N/A</v>
      </c>
      <c r="E4656" s="126"/>
      <c r="F4656" s="185" t="e">
        <f>VLOOKUP(RTATimings[[#This Row],[Route Code]], TrueRouteCodes[], 2, FALSE)</f>
        <v>#N/A</v>
      </c>
      <c r="H4656" s="194" t="str">
        <f>REPLACE(SUBSTITUTE(SUBSTITUTE(SUBSTITUTE(SUBSTITUTE(SUBSTITUTE(TRIM(RTATimings[[#This Row],[Dep Txt]]), ": ",":"), "a.m", "AM",1), "p.m", "PM"),"  AM"," AM"),"  PM", " PM"), 9,100,"")</f>
        <v/>
      </c>
      <c r="I4656" s="195" t="e">
        <f>TIMEVALUE(RTATimings[[#This Row],[Dep Tm Txt]])</f>
        <v>#VALUE!</v>
      </c>
      <c r="N46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57" spans="1:14" x14ac:dyDescent="0.35">
      <c r="A4657" s="113"/>
      <c r="B4657" s="119"/>
      <c r="C4657" s="119"/>
      <c r="D4657" s="185" t="e">
        <f>VLOOKUP(RTATimings[[#This Row],[Vehicle No.]], VehLicense,2,FALSE)</f>
        <v>#N/A</v>
      </c>
      <c r="E4657" s="126"/>
      <c r="F4657" s="185" t="e">
        <f>VLOOKUP(RTATimings[[#This Row],[Route Code]], TrueRouteCodes[], 2, FALSE)</f>
        <v>#N/A</v>
      </c>
      <c r="H4657" s="194" t="str">
        <f>REPLACE(SUBSTITUTE(SUBSTITUTE(SUBSTITUTE(SUBSTITUTE(SUBSTITUTE(TRIM(RTATimings[[#This Row],[Dep Txt]]), ": ",":"), "a.m", "AM",1), "p.m", "PM"),"  AM"," AM"),"  PM", " PM"), 9,100,"")</f>
        <v/>
      </c>
      <c r="I4657" s="195" t="e">
        <f>TIMEVALUE(RTATimings[[#This Row],[Dep Tm Txt]])</f>
        <v>#VALUE!</v>
      </c>
      <c r="N46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58" spans="1:14" x14ac:dyDescent="0.35">
      <c r="A4658" s="113"/>
      <c r="B4658" s="119"/>
      <c r="C4658" s="119"/>
      <c r="D4658" s="185" t="e">
        <f>VLOOKUP(RTATimings[[#This Row],[Vehicle No.]], VehLicense,2,FALSE)</f>
        <v>#N/A</v>
      </c>
      <c r="E4658" s="126"/>
      <c r="F4658" s="185" t="e">
        <f>VLOOKUP(RTATimings[[#This Row],[Route Code]], TrueRouteCodes[], 2, FALSE)</f>
        <v>#N/A</v>
      </c>
      <c r="H4658" s="194" t="str">
        <f>REPLACE(SUBSTITUTE(SUBSTITUTE(SUBSTITUTE(SUBSTITUTE(SUBSTITUTE(TRIM(RTATimings[[#This Row],[Dep Txt]]), ": ",":"), "a.m", "AM",1), "p.m", "PM"),"  AM"," AM"),"  PM", " PM"), 9,100,"")</f>
        <v/>
      </c>
      <c r="I4658" s="195" t="e">
        <f>TIMEVALUE(RTATimings[[#This Row],[Dep Tm Txt]])</f>
        <v>#VALUE!</v>
      </c>
      <c r="N46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59" spans="1:14" x14ac:dyDescent="0.35">
      <c r="A4659" s="113"/>
      <c r="B4659" s="119"/>
      <c r="C4659" s="119"/>
      <c r="D4659" s="185" t="e">
        <f>VLOOKUP(RTATimings[[#This Row],[Vehicle No.]], VehLicense,2,FALSE)</f>
        <v>#N/A</v>
      </c>
      <c r="E4659" s="126"/>
      <c r="F4659" s="185" t="e">
        <f>VLOOKUP(RTATimings[[#This Row],[Route Code]], TrueRouteCodes[], 2, FALSE)</f>
        <v>#N/A</v>
      </c>
      <c r="H4659" s="194" t="str">
        <f>REPLACE(SUBSTITUTE(SUBSTITUTE(SUBSTITUTE(SUBSTITUTE(SUBSTITUTE(TRIM(RTATimings[[#This Row],[Dep Txt]]), ": ",":"), "a.m", "AM",1), "p.m", "PM"),"  AM"," AM"),"  PM", " PM"), 9,100,"")</f>
        <v/>
      </c>
      <c r="I4659" s="195" t="e">
        <f>TIMEVALUE(RTATimings[[#This Row],[Dep Tm Txt]])</f>
        <v>#VALUE!</v>
      </c>
      <c r="N46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60" spans="1:14" x14ac:dyDescent="0.35">
      <c r="A4660" s="113"/>
      <c r="B4660" s="119"/>
      <c r="C4660" s="119"/>
      <c r="D4660" s="185" t="e">
        <f>VLOOKUP(RTATimings[[#This Row],[Vehicle No.]], VehLicense,2,FALSE)</f>
        <v>#N/A</v>
      </c>
      <c r="E4660" s="126"/>
      <c r="F4660" s="185" t="e">
        <f>VLOOKUP(RTATimings[[#This Row],[Route Code]], TrueRouteCodes[], 2, FALSE)</f>
        <v>#N/A</v>
      </c>
      <c r="H4660" s="194" t="str">
        <f>REPLACE(SUBSTITUTE(SUBSTITUTE(SUBSTITUTE(SUBSTITUTE(SUBSTITUTE(TRIM(RTATimings[[#This Row],[Dep Txt]]), ": ",":"), "a.m", "AM",1), "p.m", "PM"),"  AM"," AM"),"  PM", " PM"), 9,100,"")</f>
        <v/>
      </c>
      <c r="I4660" s="195" t="e">
        <f>TIMEVALUE(RTATimings[[#This Row],[Dep Tm Txt]])</f>
        <v>#VALUE!</v>
      </c>
      <c r="N46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61" spans="1:14" x14ac:dyDescent="0.35">
      <c r="A4661" s="113"/>
      <c r="B4661" s="119"/>
      <c r="C4661" s="119"/>
      <c r="D4661" s="185" t="e">
        <f>VLOOKUP(RTATimings[[#This Row],[Vehicle No.]], VehLicense,2,FALSE)</f>
        <v>#N/A</v>
      </c>
      <c r="E4661" s="126"/>
      <c r="F4661" s="185" t="e">
        <f>VLOOKUP(RTATimings[[#This Row],[Route Code]], TrueRouteCodes[], 2, FALSE)</f>
        <v>#N/A</v>
      </c>
      <c r="H4661" s="194" t="str">
        <f>REPLACE(SUBSTITUTE(SUBSTITUTE(SUBSTITUTE(SUBSTITUTE(SUBSTITUTE(TRIM(RTATimings[[#This Row],[Dep Txt]]), ": ",":"), "a.m", "AM",1), "p.m", "PM"),"  AM"," AM"),"  PM", " PM"), 9,100,"")</f>
        <v/>
      </c>
      <c r="I4661" s="195" t="e">
        <f>TIMEVALUE(RTATimings[[#This Row],[Dep Tm Txt]])</f>
        <v>#VALUE!</v>
      </c>
      <c r="N46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62" spans="1:14" x14ac:dyDescent="0.35">
      <c r="A4662" s="113"/>
      <c r="B4662" s="119"/>
      <c r="C4662" s="119"/>
      <c r="D4662" s="185" t="e">
        <f>VLOOKUP(RTATimings[[#This Row],[Vehicle No.]], VehLicense,2,FALSE)</f>
        <v>#N/A</v>
      </c>
      <c r="E4662" s="126"/>
      <c r="F4662" s="185" t="e">
        <f>VLOOKUP(RTATimings[[#This Row],[Route Code]], TrueRouteCodes[], 2, FALSE)</f>
        <v>#N/A</v>
      </c>
      <c r="H4662" s="194" t="str">
        <f>REPLACE(SUBSTITUTE(SUBSTITUTE(SUBSTITUTE(SUBSTITUTE(SUBSTITUTE(TRIM(RTATimings[[#This Row],[Dep Txt]]), ": ",":"), "a.m", "AM",1), "p.m", "PM"),"  AM"," AM"),"  PM", " PM"), 9,100,"")</f>
        <v/>
      </c>
      <c r="I4662" s="195" t="e">
        <f>TIMEVALUE(RTATimings[[#This Row],[Dep Tm Txt]])</f>
        <v>#VALUE!</v>
      </c>
      <c r="N46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63" spans="1:14" x14ac:dyDescent="0.35">
      <c r="A4663" s="113"/>
      <c r="B4663" s="119"/>
      <c r="C4663" s="119"/>
      <c r="D4663" s="185" t="e">
        <f>VLOOKUP(RTATimings[[#This Row],[Vehicle No.]], VehLicense,2,FALSE)</f>
        <v>#N/A</v>
      </c>
      <c r="E4663" s="126"/>
      <c r="F4663" s="185" t="e">
        <f>VLOOKUP(RTATimings[[#This Row],[Route Code]], TrueRouteCodes[], 2, FALSE)</f>
        <v>#N/A</v>
      </c>
      <c r="H4663" s="194" t="str">
        <f>REPLACE(SUBSTITUTE(SUBSTITUTE(SUBSTITUTE(SUBSTITUTE(SUBSTITUTE(TRIM(RTATimings[[#This Row],[Dep Txt]]), ": ",":"), "a.m", "AM",1), "p.m", "PM"),"  AM"," AM"),"  PM", " PM"), 9,100,"")</f>
        <v/>
      </c>
      <c r="I4663" s="195" t="e">
        <f>TIMEVALUE(RTATimings[[#This Row],[Dep Tm Txt]])</f>
        <v>#VALUE!</v>
      </c>
      <c r="N46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64" spans="1:14" x14ac:dyDescent="0.35">
      <c r="A4664" s="113"/>
      <c r="B4664" s="119"/>
      <c r="C4664" s="119"/>
      <c r="D4664" s="185" t="e">
        <f>VLOOKUP(RTATimings[[#This Row],[Vehicle No.]], VehLicense,2,FALSE)</f>
        <v>#N/A</v>
      </c>
      <c r="E4664" s="126"/>
      <c r="F4664" s="185" t="e">
        <f>VLOOKUP(RTATimings[[#This Row],[Route Code]], TrueRouteCodes[], 2, FALSE)</f>
        <v>#N/A</v>
      </c>
      <c r="H4664" s="194" t="str">
        <f>REPLACE(SUBSTITUTE(SUBSTITUTE(SUBSTITUTE(SUBSTITUTE(SUBSTITUTE(TRIM(RTATimings[[#This Row],[Dep Txt]]), ": ",":"), "a.m", "AM",1), "p.m", "PM"),"  AM"," AM"),"  PM", " PM"), 9,100,"")</f>
        <v/>
      </c>
      <c r="I4664" s="195" t="e">
        <f>TIMEVALUE(RTATimings[[#This Row],[Dep Tm Txt]])</f>
        <v>#VALUE!</v>
      </c>
      <c r="N46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65" spans="1:14" x14ac:dyDescent="0.35">
      <c r="A4665" s="113"/>
      <c r="B4665" s="119"/>
      <c r="C4665" s="119"/>
      <c r="D4665" s="185" t="e">
        <f>VLOOKUP(RTATimings[[#This Row],[Vehicle No.]], VehLicense,2,FALSE)</f>
        <v>#N/A</v>
      </c>
      <c r="E4665" s="126"/>
      <c r="F4665" s="185" t="e">
        <f>VLOOKUP(RTATimings[[#This Row],[Route Code]], TrueRouteCodes[], 2, FALSE)</f>
        <v>#N/A</v>
      </c>
      <c r="H4665" s="194" t="str">
        <f>REPLACE(SUBSTITUTE(SUBSTITUTE(SUBSTITUTE(SUBSTITUTE(SUBSTITUTE(TRIM(RTATimings[[#This Row],[Dep Txt]]), ": ",":"), "a.m", "AM",1), "p.m", "PM"),"  AM"," AM"),"  PM", " PM"), 9,100,"")</f>
        <v/>
      </c>
      <c r="I4665" s="195" t="e">
        <f>TIMEVALUE(RTATimings[[#This Row],[Dep Tm Txt]])</f>
        <v>#VALUE!</v>
      </c>
      <c r="N46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66" spans="1:14" x14ac:dyDescent="0.35">
      <c r="A4666" s="113"/>
      <c r="B4666" s="119"/>
      <c r="C4666" s="119"/>
      <c r="D4666" s="185" t="e">
        <f>VLOOKUP(RTATimings[[#This Row],[Vehicle No.]], VehLicense,2,FALSE)</f>
        <v>#N/A</v>
      </c>
      <c r="E4666" s="126"/>
      <c r="F4666" s="185" t="e">
        <f>VLOOKUP(RTATimings[[#This Row],[Route Code]], TrueRouteCodes[], 2, FALSE)</f>
        <v>#N/A</v>
      </c>
      <c r="H4666" s="194" t="str">
        <f>REPLACE(SUBSTITUTE(SUBSTITUTE(SUBSTITUTE(SUBSTITUTE(SUBSTITUTE(TRIM(RTATimings[[#This Row],[Dep Txt]]), ": ",":"), "a.m", "AM",1), "p.m", "PM"),"  AM"," AM"),"  PM", " PM"), 9,100,"")</f>
        <v/>
      </c>
      <c r="I4666" s="195" t="e">
        <f>TIMEVALUE(RTATimings[[#This Row],[Dep Tm Txt]])</f>
        <v>#VALUE!</v>
      </c>
      <c r="N46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67" spans="1:14" x14ac:dyDescent="0.35">
      <c r="A4667" s="113"/>
      <c r="B4667" s="119"/>
      <c r="C4667" s="119"/>
      <c r="D4667" s="185" t="e">
        <f>VLOOKUP(RTATimings[[#This Row],[Vehicle No.]], VehLicense,2,FALSE)</f>
        <v>#N/A</v>
      </c>
      <c r="E4667" s="126"/>
      <c r="F4667" s="185" t="e">
        <f>VLOOKUP(RTATimings[[#This Row],[Route Code]], TrueRouteCodes[], 2, FALSE)</f>
        <v>#N/A</v>
      </c>
      <c r="H4667" s="194" t="str">
        <f>REPLACE(SUBSTITUTE(SUBSTITUTE(SUBSTITUTE(SUBSTITUTE(SUBSTITUTE(TRIM(RTATimings[[#This Row],[Dep Txt]]), ": ",":"), "a.m", "AM",1), "p.m", "PM"),"  AM"," AM"),"  PM", " PM"), 9,100,"")</f>
        <v/>
      </c>
      <c r="I4667" s="195" t="e">
        <f>TIMEVALUE(RTATimings[[#This Row],[Dep Tm Txt]])</f>
        <v>#VALUE!</v>
      </c>
      <c r="N46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68" spans="1:14" x14ac:dyDescent="0.35">
      <c r="A4668" s="113"/>
      <c r="B4668" s="119"/>
      <c r="C4668" s="119"/>
      <c r="D4668" s="185" t="e">
        <f>VLOOKUP(RTATimings[[#This Row],[Vehicle No.]], VehLicense,2,FALSE)</f>
        <v>#N/A</v>
      </c>
      <c r="E4668" s="126"/>
      <c r="F4668" s="185" t="e">
        <f>VLOOKUP(RTATimings[[#This Row],[Route Code]], TrueRouteCodes[], 2, FALSE)</f>
        <v>#N/A</v>
      </c>
      <c r="H4668" s="194" t="str">
        <f>REPLACE(SUBSTITUTE(SUBSTITUTE(SUBSTITUTE(SUBSTITUTE(SUBSTITUTE(TRIM(RTATimings[[#This Row],[Dep Txt]]), ": ",":"), "a.m", "AM",1), "p.m", "PM"),"  AM"," AM"),"  PM", " PM"), 9,100,"")</f>
        <v/>
      </c>
      <c r="I4668" s="195" t="e">
        <f>TIMEVALUE(RTATimings[[#This Row],[Dep Tm Txt]])</f>
        <v>#VALUE!</v>
      </c>
      <c r="N46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69" spans="1:14" x14ac:dyDescent="0.35">
      <c r="A4669" s="113"/>
      <c r="B4669" s="119"/>
      <c r="C4669" s="119"/>
      <c r="D4669" s="185" t="e">
        <f>VLOOKUP(RTATimings[[#This Row],[Vehicle No.]], VehLicense,2,FALSE)</f>
        <v>#N/A</v>
      </c>
      <c r="E4669" s="126"/>
      <c r="F4669" s="185" t="e">
        <f>VLOOKUP(RTATimings[[#This Row],[Route Code]], TrueRouteCodes[], 2, FALSE)</f>
        <v>#N/A</v>
      </c>
      <c r="H4669" s="194" t="str">
        <f>REPLACE(SUBSTITUTE(SUBSTITUTE(SUBSTITUTE(SUBSTITUTE(SUBSTITUTE(TRIM(RTATimings[[#This Row],[Dep Txt]]), ": ",":"), "a.m", "AM",1), "p.m", "PM"),"  AM"," AM"),"  PM", " PM"), 9,100,"")</f>
        <v/>
      </c>
      <c r="I4669" s="195" t="e">
        <f>TIMEVALUE(RTATimings[[#This Row],[Dep Tm Txt]])</f>
        <v>#VALUE!</v>
      </c>
      <c r="N46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70" spans="1:14" x14ac:dyDescent="0.35">
      <c r="A4670" s="113"/>
      <c r="B4670" s="119"/>
      <c r="C4670" s="119"/>
      <c r="D4670" s="185" t="e">
        <f>VLOOKUP(RTATimings[[#This Row],[Vehicle No.]], VehLicense,2,FALSE)</f>
        <v>#N/A</v>
      </c>
      <c r="E4670" s="126"/>
      <c r="F4670" s="185" t="e">
        <f>VLOOKUP(RTATimings[[#This Row],[Route Code]], TrueRouteCodes[], 2, FALSE)</f>
        <v>#N/A</v>
      </c>
      <c r="H4670" s="194" t="str">
        <f>REPLACE(SUBSTITUTE(SUBSTITUTE(SUBSTITUTE(SUBSTITUTE(SUBSTITUTE(TRIM(RTATimings[[#This Row],[Dep Txt]]), ": ",":"), "a.m", "AM",1), "p.m", "PM"),"  AM"," AM"),"  PM", " PM"), 9,100,"")</f>
        <v/>
      </c>
      <c r="I4670" s="195" t="e">
        <f>TIMEVALUE(RTATimings[[#This Row],[Dep Tm Txt]])</f>
        <v>#VALUE!</v>
      </c>
      <c r="N46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71" spans="1:14" x14ac:dyDescent="0.35">
      <c r="A4671" s="113"/>
      <c r="B4671" s="119"/>
      <c r="C4671" s="119"/>
      <c r="D4671" s="185" t="e">
        <f>VLOOKUP(RTATimings[[#This Row],[Vehicle No.]], VehLicense,2,FALSE)</f>
        <v>#N/A</v>
      </c>
      <c r="E4671" s="126"/>
      <c r="F4671" s="185" t="e">
        <f>VLOOKUP(RTATimings[[#This Row],[Route Code]], TrueRouteCodes[], 2, FALSE)</f>
        <v>#N/A</v>
      </c>
      <c r="H4671" s="194" t="str">
        <f>REPLACE(SUBSTITUTE(SUBSTITUTE(SUBSTITUTE(SUBSTITUTE(SUBSTITUTE(TRIM(RTATimings[[#This Row],[Dep Txt]]), ": ",":"), "a.m", "AM",1), "p.m", "PM"),"  AM"," AM"),"  PM", " PM"), 9,100,"")</f>
        <v/>
      </c>
      <c r="I4671" s="195" t="e">
        <f>TIMEVALUE(RTATimings[[#This Row],[Dep Tm Txt]])</f>
        <v>#VALUE!</v>
      </c>
      <c r="N46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72" spans="1:14" x14ac:dyDescent="0.35">
      <c r="A4672" s="113"/>
      <c r="B4672" s="119"/>
      <c r="C4672" s="119"/>
      <c r="D4672" s="185" t="e">
        <f>VLOOKUP(RTATimings[[#This Row],[Vehicle No.]], VehLicense,2,FALSE)</f>
        <v>#N/A</v>
      </c>
      <c r="E4672" s="126"/>
      <c r="F4672" s="185" t="e">
        <f>VLOOKUP(RTATimings[[#This Row],[Route Code]], TrueRouteCodes[], 2, FALSE)</f>
        <v>#N/A</v>
      </c>
      <c r="H4672" s="194" t="str">
        <f>REPLACE(SUBSTITUTE(SUBSTITUTE(SUBSTITUTE(SUBSTITUTE(SUBSTITUTE(TRIM(RTATimings[[#This Row],[Dep Txt]]), ": ",":"), "a.m", "AM",1), "p.m", "PM"),"  AM"," AM"),"  PM", " PM"), 9,100,"")</f>
        <v/>
      </c>
      <c r="I4672" s="195" t="e">
        <f>TIMEVALUE(RTATimings[[#This Row],[Dep Tm Txt]])</f>
        <v>#VALUE!</v>
      </c>
      <c r="N46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73" spans="1:14" x14ac:dyDescent="0.35">
      <c r="A4673" s="113"/>
      <c r="B4673" s="119"/>
      <c r="C4673" s="119"/>
      <c r="D4673" s="185" t="e">
        <f>VLOOKUP(RTATimings[[#This Row],[Vehicle No.]], VehLicense,2,FALSE)</f>
        <v>#N/A</v>
      </c>
      <c r="E4673" s="126"/>
      <c r="F4673" s="185" t="e">
        <f>VLOOKUP(RTATimings[[#This Row],[Route Code]], TrueRouteCodes[], 2, FALSE)</f>
        <v>#N/A</v>
      </c>
      <c r="H4673" s="194" t="str">
        <f>REPLACE(SUBSTITUTE(SUBSTITUTE(SUBSTITUTE(SUBSTITUTE(SUBSTITUTE(TRIM(RTATimings[[#This Row],[Dep Txt]]), ": ",":"), "a.m", "AM",1), "p.m", "PM"),"  AM"," AM"),"  PM", " PM"), 9,100,"")</f>
        <v/>
      </c>
      <c r="I4673" s="195" t="e">
        <f>TIMEVALUE(RTATimings[[#This Row],[Dep Tm Txt]])</f>
        <v>#VALUE!</v>
      </c>
      <c r="N46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74" spans="1:14" x14ac:dyDescent="0.35">
      <c r="A4674" s="113"/>
      <c r="B4674" s="119"/>
      <c r="C4674" s="119"/>
      <c r="D4674" s="185" t="e">
        <f>VLOOKUP(RTATimings[[#This Row],[Vehicle No.]], VehLicense,2,FALSE)</f>
        <v>#N/A</v>
      </c>
      <c r="E4674" s="126"/>
      <c r="F4674" s="185" t="e">
        <f>VLOOKUP(RTATimings[[#This Row],[Route Code]], TrueRouteCodes[], 2, FALSE)</f>
        <v>#N/A</v>
      </c>
      <c r="H4674" s="194" t="str">
        <f>REPLACE(SUBSTITUTE(SUBSTITUTE(SUBSTITUTE(SUBSTITUTE(SUBSTITUTE(TRIM(RTATimings[[#This Row],[Dep Txt]]), ": ",":"), "a.m", "AM",1), "p.m", "PM"),"  AM"," AM"),"  PM", " PM"), 9,100,"")</f>
        <v/>
      </c>
      <c r="I4674" s="195" t="e">
        <f>TIMEVALUE(RTATimings[[#This Row],[Dep Tm Txt]])</f>
        <v>#VALUE!</v>
      </c>
      <c r="N46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75" spans="1:14" x14ac:dyDescent="0.35">
      <c r="A4675" s="113"/>
      <c r="B4675" s="119"/>
      <c r="C4675" s="119"/>
      <c r="D4675" s="185" t="e">
        <f>VLOOKUP(RTATimings[[#This Row],[Vehicle No.]], VehLicense,2,FALSE)</f>
        <v>#N/A</v>
      </c>
      <c r="E4675" s="126"/>
      <c r="F4675" s="185" t="e">
        <f>VLOOKUP(RTATimings[[#This Row],[Route Code]], TrueRouteCodes[], 2, FALSE)</f>
        <v>#N/A</v>
      </c>
      <c r="H4675" s="194" t="str">
        <f>REPLACE(SUBSTITUTE(SUBSTITUTE(SUBSTITUTE(SUBSTITUTE(SUBSTITUTE(TRIM(RTATimings[[#This Row],[Dep Txt]]), ": ",":"), "a.m", "AM",1), "p.m", "PM"),"  AM"," AM"),"  PM", " PM"), 9,100,"")</f>
        <v/>
      </c>
      <c r="I4675" s="195" t="e">
        <f>TIMEVALUE(RTATimings[[#This Row],[Dep Tm Txt]])</f>
        <v>#VALUE!</v>
      </c>
      <c r="N46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76" spans="1:14" x14ac:dyDescent="0.35">
      <c r="A4676" s="113"/>
      <c r="B4676" s="119"/>
      <c r="C4676" s="119"/>
      <c r="D4676" s="185" t="e">
        <f>VLOOKUP(RTATimings[[#This Row],[Vehicle No.]], VehLicense,2,FALSE)</f>
        <v>#N/A</v>
      </c>
      <c r="E4676" s="126"/>
      <c r="F4676" s="185" t="e">
        <f>VLOOKUP(RTATimings[[#This Row],[Route Code]], TrueRouteCodes[], 2, FALSE)</f>
        <v>#N/A</v>
      </c>
      <c r="H4676" s="194" t="str">
        <f>REPLACE(SUBSTITUTE(SUBSTITUTE(SUBSTITUTE(SUBSTITUTE(SUBSTITUTE(TRIM(RTATimings[[#This Row],[Dep Txt]]), ": ",":"), "a.m", "AM",1), "p.m", "PM"),"  AM"," AM"),"  PM", " PM"), 9,100,"")</f>
        <v/>
      </c>
      <c r="I4676" s="195" t="e">
        <f>TIMEVALUE(RTATimings[[#This Row],[Dep Tm Txt]])</f>
        <v>#VALUE!</v>
      </c>
      <c r="N46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77" spans="1:14" x14ac:dyDescent="0.35">
      <c r="A4677" s="113"/>
      <c r="B4677" s="119"/>
      <c r="C4677" s="119"/>
      <c r="D4677" s="185" t="e">
        <f>VLOOKUP(RTATimings[[#This Row],[Vehicle No.]], VehLicense,2,FALSE)</f>
        <v>#N/A</v>
      </c>
      <c r="E4677" s="126"/>
      <c r="F4677" s="185" t="e">
        <f>VLOOKUP(RTATimings[[#This Row],[Route Code]], TrueRouteCodes[], 2, FALSE)</f>
        <v>#N/A</v>
      </c>
      <c r="H4677" s="194" t="str">
        <f>REPLACE(SUBSTITUTE(SUBSTITUTE(SUBSTITUTE(SUBSTITUTE(SUBSTITUTE(TRIM(RTATimings[[#This Row],[Dep Txt]]), ": ",":"), "a.m", "AM",1), "p.m", "PM"),"  AM"," AM"),"  PM", " PM"), 9,100,"")</f>
        <v/>
      </c>
      <c r="I4677" s="195" t="e">
        <f>TIMEVALUE(RTATimings[[#This Row],[Dep Tm Txt]])</f>
        <v>#VALUE!</v>
      </c>
      <c r="N46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78" spans="1:14" x14ac:dyDescent="0.35">
      <c r="A4678" s="113"/>
      <c r="B4678" s="119"/>
      <c r="C4678" s="119"/>
      <c r="D4678" s="185" t="e">
        <f>VLOOKUP(RTATimings[[#This Row],[Vehicle No.]], VehLicense,2,FALSE)</f>
        <v>#N/A</v>
      </c>
      <c r="E4678" s="126"/>
      <c r="F4678" s="185" t="e">
        <f>VLOOKUP(RTATimings[[#This Row],[Route Code]], TrueRouteCodes[], 2, FALSE)</f>
        <v>#N/A</v>
      </c>
      <c r="H4678" s="194" t="str">
        <f>REPLACE(SUBSTITUTE(SUBSTITUTE(SUBSTITUTE(SUBSTITUTE(SUBSTITUTE(TRIM(RTATimings[[#This Row],[Dep Txt]]), ": ",":"), "a.m", "AM",1), "p.m", "PM"),"  AM"," AM"),"  PM", " PM"), 9,100,"")</f>
        <v/>
      </c>
      <c r="I4678" s="195" t="e">
        <f>TIMEVALUE(RTATimings[[#This Row],[Dep Tm Txt]])</f>
        <v>#VALUE!</v>
      </c>
      <c r="N46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79" spans="1:14" x14ac:dyDescent="0.35">
      <c r="A4679" s="113"/>
      <c r="B4679" s="119"/>
      <c r="C4679" s="119"/>
      <c r="D4679" s="185" t="e">
        <f>VLOOKUP(RTATimings[[#This Row],[Vehicle No.]], VehLicense,2,FALSE)</f>
        <v>#N/A</v>
      </c>
      <c r="E4679" s="126"/>
      <c r="F4679" s="185" t="e">
        <f>VLOOKUP(RTATimings[[#This Row],[Route Code]], TrueRouteCodes[], 2, FALSE)</f>
        <v>#N/A</v>
      </c>
      <c r="H4679" s="194" t="str">
        <f>REPLACE(SUBSTITUTE(SUBSTITUTE(SUBSTITUTE(SUBSTITUTE(SUBSTITUTE(TRIM(RTATimings[[#This Row],[Dep Txt]]), ": ",":"), "a.m", "AM",1), "p.m", "PM"),"  AM"," AM"),"  PM", " PM"), 9,100,"")</f>
        <v/>
      </c>
      <c r="I4679" s="195" t="e">
        <f>TIMEVALUE(RTATimings[[#This Row],[Dep Tm Txt]])</f>
        <v>#VALUE!</v>
      </c>
      <c r="N46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80" spans="1:14" x14ac:dyDescent="0.35">
      <c r="A4680" s="113"/>
      <c r="B4680" s="119"/>
      <c r="C4680" s="119"/>
      <c r="D4680" s="185" t="e">
        <f>VLOOKUP(RTATimings[[#This Row],[Vehicle No.]], VehLicense,2,FALSE)</f>
        <v>#N/A</v>
      </c>
      <c r="E4680" s="126"/>
      <c r="F4680" s="185" t="e">
        <f>VLOOKUP(RTATimings[[#This Row],[Route Code]], TrueRouteCodes[], 2, FALSE)</f>
        <v>#N/A</v>
      </c>
      <c r="H4680" s="194" t="str">
        <f>REPLACE(SUBSTITUTE(SUBSTITUTE(SUBSTITUTE(SUBSTITUTE(SUBSTITUTE(TRIM(RTATimings[[#This Row],[Dep Txt]]), ": ",":"), "a.m", "AM",1), "p.m", "PM"),"  AM"," AM"),"  PM", " PM"), 9,100,"")</f>
        <v/>
      </c>
      <c r="I4680" s="195" t="e">
        <f>TIMEVALUE(RTATimings[[#This Row],[Dep Tm Txt]])</f>
        <v>#VALUE!</v>
      </c>
      <c r="N46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81" spans="1:14" x14ac:dyDescent="0.35">
      <c r="A4681" s="113"/>
      <c r="B4681" s="119"/>
      <c r="C4681" s="119"/>
      <c r="D4681" s="185" t="e">
        <f>VLOOKUP(RTATimings[[#This Row],[Vehicle No.]], VehLicense,2,FALSE)</f>
        <v>#N/A</v>
      </c>
      <c r="E4681" s="126"/>
      <c r="F4681" s="185" t="e">
        <f>VLOOKUP(RTATimings[[#This Row],[Route Code]], TrueRouteCodes[], 2, FALSE)</f>
        <v>#N/A</v>
      </c>
      <c r="H4681" s="194" t="str">
        <f>REPLACE(SUBSTITUTE(SUBSTITUTE(SUBSTITUTE(SUBSTITUTE(SUBSTITUTE(TRIM(RTATimings[[#This Row],[Dep Txt]]), ": ",":"), "a.m", "AM",1), "p.m", "PM"),"  AM"," AM"),"  PM", " PM"), 9,100,"")</f>
        <v/>
      </c>
      <c r="I4681" s="195" t="e">
        <f>TIMEVALUE(RTATimings[[#This Row],[Dep Tm Txt]])</f>
        <v>#VALUE!</v>
      </c>
      <c r="N46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82" spans="1:14" x14ac:dyDescent="0.35">
      <c r="A4682" s="113"/>
      <c r="B4682" s="119"/>
      <c r="C4682" s="119"/>
      <c r="D4682" s="185" t="e">
        <f>VLOOKUP(RTATimings[[#This Row],[Vehicle No.]], VehLicense,2,FALSE)</f>
        <v>#N/A</v>
      </c>
      <c r="E4682" s="126"/>
      <c r="F4682" s="185" t="e">
        <f>VLOOKUP(RTATimings[[#This Row],[Route Code]], TrueRouteCodes[], 2, FALSE)</f>
        <v>#N/A</v>
      </c>
      <c r="H4682" s="194" t="str">
        <f>REPLACE(SUBSTITUTE(SUBSTITUTE(SUBSTITUTE(SUBSTITUTE(SUBSTITUTE(TRIM(RTATimings[[#This Row],[Dep Txt]]), ": ",":"), "a.m", "AM",1), "p.m", "PM"),"  AM"," AM"),"  PM", " PM"), 9,100,"")</f>
        <v/>
      </c>
      <c r="I4682" s="195" t="e">
        <f>TIMEVALUE(RTATimings[[#This Row],[Dep Tm Txt]])</f>
        <v>#VALUE!</v>
      </c>
      <c r="N46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83" spans="1:14" x14ac:dyDescent="0.35">
      <c r="A4683" s="113"/>
      <c r="B4683" s="119"/>
      <c r="C4683" s="119"/>
      <c r="D4683" s="185" t="e">
        <f>VLOOKUP(RTATimings[[#This Row],[Vehicle No.]], VehLicense,2,FALSE)</f>
        <v>#N/A</v>
      </c>
      <c r="E4683" s="126"/>
      <c r="F4683" s="185" t="e">
        <f>VLOOKUP(RTATimings[[#This Row],[Route Code]], TrueRouteCodes[], 2, FALSE)</f>
        <v>#N/A</v>
      </c>
      <c r="H4683" s="194" t="str">
        <f>REPLACE(SUBSTITUTE(SUBSTITUTE(SUBSTITUTE(SUBSTITUTE(SUBSTITUTE(TRIM(RTATimings[[#This Row],[Dep Txt]]), ": ",":"), "a.m", "AM",1), "p.m", "PM"),"  AM"," AM"),"  PM", " PM"), 9,100,"")</f>
        <v/>
      </c>
      <c r="I4683" s="195" t="e">
        <f>TIMEVALUE(RTATimings[[#This Row],[Dep Tm Txt]])</f>
        <v>#VALUE!</v>
      </c>
      <c r="N46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84" spans="1:14" x14ac:dyDescent="0.35">
      <c r="A4684" s="113"/>
      <c r="B4684" s="119"/>
      <c r="C4684" s="119"/>
      <c r="D4684" s="185" t="e">
        <f>VLOOKUP(RTATimings[[#This Row],[Vehicle No.]], VehLicense,2,FALSE)</f>
        <v>#N/A</v>
      </c>
      <c r="E4684" s="126"/>
      <c r="F4684" s="185" t="e">
        <f>VLOOKUP(RTATimings[[#This Row],[Route Code]], TrueRouteCodes[], 2, FALSE)</f>
        <v>#N/A</v>
      </c>
      <c r="H4684" s="194" t="str">
        <f>REPLACE(SUBSTITUTE(SUBSTITUTE(SUBSTITUTE(SUBSTITUTE(SUBSTITUTE(TRIM(RTATimings[[#This Row],[Dep Txt]]), ": ",":"), "a.m", "AM",1), "p.m", "PM"),"  AM"," AM"),"  PM", " PM"), 9,100,"")</f>
        <v/>
      </c>
      <c r="I4684" s="195" t="e">
        <f>TIMEVALUE(RTATimings[[#This Row],[Dep Tm Txt]])</f>
        <v>#VALUE!</v>
      </c>
      <c r="N46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85" spans="1:14" x14ac:dyDescent="0.35">
      <c r="A4685" s="113"/>
      <c r="B4685" s="119"/>
      <c r="C4685" s="119"/>
      <c r="D4685" s="185" t="e">
        <f>VLOOKUP(RTATimings[[#This Row],[Vehicle No.]], VehLicense,2,FALSE)</f>
        <v>#N/A</v>
      </c>
      <c r="E4685" s="126"/>
      <c r="F4685" s="185" t="e">
        <f>VLOOKUP(RTATimings[[#This Row],[Route Code]], TrueRouteCodes[], 2, FALSE)</f>
        <v>#N/A</v>
      </c>
      <c r="H4685" s="194" t="str">
        <f>REPLACE(SUBSTITUTE(SUBSTITUTE(SUBSTITUTE(SUBSTITUTE(SUBSTITUTE(TRIM(RTATimings[[#This Row],[Dep Txt]]), ": ",":"), "a.m", "AM",1), "p.m", "PM"),"  AM"," AM"),"  PM", " PM"), 9,100,"")</f>
        <v/>
      </c>
      <c r="I4685" s="195" t="e">
        <f>TIMEVALUE(RTATimings[[#This Row],[Dep Tm Txt]])</f>
        <v>#VALUE!</v>
      </c>
      <c r="N46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86" spans="1:14" x14ac:dyDescent="0.35">
      <c r="A4686" s="113"/>
      <c r="B4686" s="119"/>
      <c r="C4686" s="119"/>
      <c r="D4686" s="185" t="e">
        <f>VLOOKUP(RTATimings[[#This Row],[Vehicle No.]], VehLicense,2,FALSE)</f>
        <v>#N/A</v>
      </c>
      <c r="E4686" s="126"/>
      <c r="F4686" s="185" t="e">
        <f>VLOOKUP(RTATimings[[#This Row],[Route Code]], TrueRouteCodes[], 2, FALSE)</f>
        <v>#N/A</v>
      </c>
      <c r="H4686" s="194" t="str">
        <f>REPLACE(SUBSTITUTE(SUBSTITUTE(SUBSTITUTE(SUBSTITUTE(SUBSTITUTE(TRIM(RTATimings[[#This Row],[Dep Txt]]), ": ",":"), "a.m", "AM",1), "p.m", "PM"),"  AM"," AM"),"  PM", " PM"), 9,100,"")</f>
        <v/>
      </c>
      <c r="I4686" s="195" t="e">
        <f>TIMEVALUE(RTATimings[[#This Row],[Dep Tm Txt]])</f>
        <v>#VALUE!</v>
      </c>
      <c r="N46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87" spans="1:14" x14ac:dyDescent="0.35">
      <c r="A4687" s="113"/>
      <c r="B4687" s="119"/>
      <c r="C4687" s="119"/>
      <c r="D4687" s="185" t="e">
        <f>VLOOKUP(RTATimings[[#This Row],[Vehicle No.]], VehLicense,2,FALSE)</f>
        <v>#N/A</v>
      </c>
      <c r="E4687" s="126"/>
      <c r="F4687" s="185" t="e">
        <f>VLOOKUP(RTATimings[[#This Row],[Route Code]], TrueRouteCodes[], 2, FALSE)</f>
        <v>#N/A</v>
      </c>
      <c r="H4687" s="194" t="str">
        <f>REPLACE(SUBSTITUTE(SUBSTITUTE(SUBSTITUTE(SUBSTITUTE(SUBSTITUTE(TRIM(RTATimings[[#This Row],[Dep Txt]]), ": ",":"), "a.m", "AM",1), "p.m", "PM"),"  AM"," AM"),"  PM", " PM"), 9,100,"")</f>
        <v/>
      </c>
      <c r="I4687" s="195" t="e">
        <f>TIMEVALUE(RTATimings[[#This Row],[Dep Tm Txt]])</f>
        <v>#VALUE!</v>
      </c>
      <c r="N46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88" spans="1:14" x14ac:dyDescent="0.35">
      <c r="A4688" s="113"/>
      <c r="B4688" s="119"/>
      <c r="C4688" s="119"/>
      <c r="D4688" s="185" t="e">
        <f>VLOOKUP(RTATimings[[#This Row],[Vehicle No.]], VehLicense,2,FALSE)</f>
        <v>#N/A</v>
      </c>
      <c r="E4688" s="126"/>
      <c r="F4688" s="185" t="e">
        <f>VLOOKUP(RTATimings[[#This Row],[Route Code]], TrueRouteCodes[], 2, FALSE)</f>
        <v>#N/A</v>
      </c>
      <c r="H4688" s="194" t="str">
        <f>REPLACE(SUBSTITUTE(SUBSTITUTE(SUBSTITUTE(SUBSTITUTE(SUBSTITUTE(TRIM(RTATimings[[#This Row],[Dep Txt]]), ": ",":"), "a.m", "AM",1), "p.m", "PM"),"  AM"," AM"),"  PM", " PM"), 9,100,"")</f>
        <v/>
      </c>
      <c r="I4688" s="195" t="e">
        <f>TIMEVALUE(RTATimings[[#This Row],[Dep Tm Txt]])</f>
        <v>#VALUE!</v>
      </c>
      <c r="N46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89" spans="1:14" x14ac:dyDescent="0.35">
      <c r="A4689" s="113"/>
      <c r="B4689" s="119"/>
      <c r="C4689" s="119"/>
      <c r="D4689" s="185" t="e">
        <f>VLOOKUP(RTATimings[[#This Row],[Vehicle No.]], VehLicense,2,FALSE)</f>
        <v>#N/A</v>
      </c>
      <c r="E4689" s="126"/>
      <c r="F4689" s="185" t="e">
        <f>VLOOKUP(RTATimings[[#This Row],[Route Code]], TrueRouteCodes[], 2, FALSE)</f>
        <v>#N/A</v>
      </c>
      <c r="H4689" s="194" t="str">
        <f>REPLACE(SUBSTITUTE(SUBSTITUTE(SUBSTITUTE(SUBSTITUTE(SUBSTITUTE(TRIM(RTATimings[[#This Row],[Dep Txt]]), ": ",":"), "a.m", "AM",1), "p.m", "PM"),"  AM"," AM"),"  PM", " PM"), 9,100,"")</f>
        <v/>
      </c>
      <c r="I4689" s="195" t="e">
        <f>TIMEVALUE(RTATimings[[#This Row],[Dep Tm Txt]])</f>
        <v>#VALUE!</v>
      </c>
      <c r="N46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90" spans="1:14" x14ac:dyDescent="0.35">
      <c r="A4690" s="113"/>
      <c r="B4690" s="119"/>
      <c r="C4690" s="119"/>
      <c r="D4690" s="185" t="e">
        <f>VLOOKUP(RTATimings[[#This Row],[Vehicle No.]], VehLicense,2,FALSE)</f>
        <v>#N/A</v>
      </c>
      <c r="E4690" s="126"/>
      <c r="F4690" s="185" t="e">
        <f>VLOOKUP(RTATimings[[#This Row],[Route Code]], TrueRouteCodes[], 2, FALSE)</f>
        <v>#N/A</v>
      </c>
      <c r="H4690" s="194" t="str">
        <f>REPLACE(SUBSTITUTE(SUBSTITUTE(SUBSTITUTE(SUBSTITUTE(SUBSTITUTE(TRIM(RTATimings[[#This Row],[Dep Txt]]), ": ",":"), "a.m", "AM",1), "p.m", "PM"),"  AM"," AM"),"  PM", " PM"), 9,100,"")</f>
        <v/>
      </c>
      <c r="I4690" s="195" t="e">
        <f>TIMEVALUE(RTATimings[[#This Row],[Dep Tm Txt]])</f>
        <v>#VALUE!</v>
      </c>
      <c r="N46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91" spans="1:14" x14ac:dyDescent="0.35">
      <c r="A4691" s="113"/>
      <c r="B4691" s="119"/>
      <c r="C4691" s="119"/>
      <c r="D4691" s="185" t="e">
        <f>VLOOKUP(RTATimings[[#This Row],[Vehicle No.]], VehLicense,2,FALSE)</f>
        <v>#N/A</v>
      </c>
      <c r="E4691" s="126"/>
      <c r="F4691" s="185" t="e">
        <f>VLOOKUP(RTATimings[[#This Row],[Route Code]], TrueRouteCodes[], 2, FALSE)</f>
        <v>#N/A</v>
      </c>
      <c r="H4691" s="194" t="str">
        <f>REPLACE(SUBSTITUTE(SUBSTITUTE(SUBSTITUTE(SUBSTITUTE(SUBSTITUTE(TRIM(RTATimings[[#This Row],[Dep Txt]]), ": ",":"), "a.m", "AM",1), "p.m", "PM"),"  AM"," AM"),"  PM", " PM"), 9,100,"")</f>
        <v/>
      </c>
      <c r="I4691" s="195" t="e">
        <f>TIMEVALUE(RTATimings[[#This Row],[Dep Tm Txt]])</f>
        <v>#VALUE!</v>
      </c>
      <c r="N46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92" spans="1:14" x14ac:dyDescent="0.35">
      <c r="A4692" s="113"/>
      <c r="B4692" s="119"/>
      <c r="C4692" s="119"/>
      <c r="D4692" s="185" t="e">
        <f>VLOOKUP(RTATimings[[#This Row],[Vehicle No.]], VehLicense,2,FALSE)</f>
        <v>#N/A</v>
      </c>
      <c r="E4692" s="126"/>
      <c r="F4692" s="185" t="e">
        <f>VLOOKUP(RTATimings[[#This Row],[Route Code]], TrueRouteCodes[], 2, FALSE)</f>
        <v>#N/A</v>
      </c>
      <c r="H4692" s="194" t="str">
        <f>REPLACE(SUBSTITUTE(SUBSTITUTE(SUBSTITUTE(SUBSTITUTE(SUBSTITUTE(TRIM(RTATimings[[#This Row],[Dep Txt]]), ": ",":"), "a.m", "AM",1), "p.m", "PM"),"  AM"," AM"),"  PM", " PM"), 9,100,"")</f>
        <v/>
      </c>
      <c r="I4692" s="195" t="e">
        <f>TIMEVALUE(RTATimings[[#This Row],[Dep Tm Txt]])</f>
        <v>#VALUE!</v>
      </c>
      <c r="N46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93" spans="1:14" x14ac:dyDescent="0.35">
      <c r="A4693" s="113"/>
      <c r="B4693" s="119"/>
      <c r="C4693" s="119"/>
      <c r="D4693" s="185" t="e">
        <f>VLOOKUP(RTATimings[[#This Row],[Vehicle No.]], VehLicense,2,FALSE)</f>
        <v>#N/A</v>
      </c>
      <c r="E4693" s="126"/>
      <c r="F4693" s="185" t="e">
        <f>VLOOKUP(RTATimings[[#This Row],[Route Code]], TrueRouteCodes[], 2, FALSE)</f>
        <v>#N/A</v>
      </c>
      <c r="H4693" s="194" t="str">
        <f>REPLACE(SUBSTITUTE(SUBSTITUTE(SUBSTITUTE(SUBSTITUTE(SUBSTITUTE(TRIM(RTATimings[[#This Row],[Dep Txt]]), ": ",":"), "a.m", "AM",1), "p.m", "PM"),"  AM"," AM"),"  PM", " PM"), 9,100,"")</f>
        <v/>
      </c>
      <c r="I4693" s="195" t="e">
        <f>TIMEVALUE(RTATimings[[#This Row],[Dep Tm Txt]])</f>
        <v>#VALUE!</v>
      </c>
      <c r="N46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94" spans="1:14" x14ac:dyDescent="0.35">
      <c r="A4694" s="113"/>
      <c r="B4694" s="119"/>
      <c r="C4694" s="119"/>
      <c r="D4694" s="185" t="e">
        <f>VLOOKUP(RTATimings[[#This Row],[Vehicle No.]], VehLicense,2,FALSE)</f>
        <v>#N/A</v>
      </c>
      <c r="E4694" s="126"/>
      <c r="F4694" s="185" t="e">
        <f>VLOOKUP(RTATimings[[#This Row],[Route Code]], TrueRouteCodes[], 2, FALSE)</f>
        <v>#N/A</v>
      </c>
      <c r="H4694" s="194" t="str">
        <f>REPLACE(SUBSTITUTE(SUBSTITUTE(SUBSTITUTE(SUBSTITUTE(SUBSTITUTE(TRIM(RTATimings[[#This Row],[Dep Txt]]), ": ",":"), "a.m", "AM",1), "p.m", "PM"),"  AM"," AM"),"  PM", " PM"), 9,100,"")</f>
        <v/>
      </c>
      <c r="I4694" s="195" t="e">
        <f>TIMEVALUE(RTATimings[[#This Row],[Dep Tm Txt]])</f>
        <v>#VALUE!</v>
      </c>
      <c r="N46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95" spans="1:14" x14ac:dyDescent="0.35">
      <c r="A4695" s="113"/>
      <c r="B4695" s="119"/>
      <c r="C4695" s="119"/>
      <c r="D4695" s="185" t="e">
        <f>VLOOKUP(RTATimings[[#This Row],[Vehicle No.]], VehLicense,2,FALSE)</f>
        <v>#N/A</v>
      </c>
      <c r="E4695" s="126"/>
      <c r="F4695" s="185" t="e">
        <f>VLOOKUP(RTATimings[[#This Row],[Route Code]], TrueRouteCodes[], 2, FALSE)</f>
        <v>#N/A</v>
      </c>
      <c r="H4695" s="194" t="str">
        <f>REPLACE(SUBSTITUTE(SUBSTITUTE(SUBSTITUTE(SUBSTITUTE(SUBSTITUTE(TRIM(RTATimings[[#This Row],[Dep Txt]]), ": ",":"), "a.m", "AM",1), "p.m", "PM"),"  AM"," AM"),"  PM", " PM"), 9,100,"")</f>
        <v/>
      </c>
      <c r="I4695" s="195" t="e">
        <f>TIMEVALUE(RTATimings[[#This Row],[Dep Tm Txt]])</f>
        <v>#VALUE!</v>
      </c>
      <c r="N46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96" spans="1:14" x14ac:dyDescent="0.35">
      <c r="A4696" s="113"/>
      <c r="B4696" s="119"/>
      <c r="C4696" s="119"/>
      <c r="D4696" s="185" t="e">
        <f>VLOOKUP(RTATimings[[#This Row],[Vehicle No.]], VehLicense,2,FALSE)</f>
        <v>#N/A</v>
      </c>
      <c r="E4696" s="126"/>
      <c r="F4696" s="185" t="e">
        <f>VLOOKUP(RTATimings[[#This Row],[Route Code]], TrueRouteCodes[], 2, FALSE)</f>
        <v>#N/A</v>
      </c>
      <c r="H4696" s="194" t="str">
        <f>REPLACE(SUBSTITUTE(SUBSTITUTE(SUBSTITUTE(SUBSTITUTE(SUBSTITUTE(TRIM(RTATimings[[#This Row],[Dep Txt]]), ": ",":"), "a.m", "AM",1), "p.m", "PM"),"  AM"," AM"),"  PM", " PM"), 9,100,"")</f>
        <v/>
      </c>
      <c r="I4696" s="195" t="e">
        <f>TIMEVALUE(RTATimings[[#This Row],[Dep Tm Txt]])</f>
        <v>#VALUE!</v>
      </c>
      <c r="N46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97" spans="1:14" x14ac:dyDescent="0.35">
      <c r="A4697" s="113"/>
      <c r="B4697" s="119"/>
      <c r="C4697" s="119"/>
      <c r="D4697" s="185" t="e">
        <f>VLOOKUP(RTATimings[[#This Row],[Vehicle No.]], VehLicense,2,FALSE)</f>
        <v>#N/A</v>
      </c>
      <c r="E4697" s="126"/>
      <c r="F4697" s="185" t="e">
        <f>VLOOKUP(RTATimings[[#This Row],[Route Code]], TrueRouteCodes[], 2, FALSE)</f>
        <v>#N/A</v>
      </c>
      <c r="H4697" s="194" t="str">
        <f>REPLACE(SUBSTITUTE(SUBSTITUTE(SUBSTITUTE(SUBSTITUTE(SUBSTITUTE(TRIM(RTATimings[[#This Row],[Dep Txt]]), ": ",":"), "a.m", "AM",1), "p.m", "PM"),"  AM"," AM"),"  PM", " PM"), 9,100,"")</f>
        <v/>
      </c>
      <c r="I4697" s="195" t="e">
        <f>TIMEVALUE(RTATimings[[#This Row],[Dep Tm Txt]])</f>
        <v>#VALUE!</v>
      </c>
      <c r="N46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98" spans="1:14" x14ac:dyDescent="0.35">
      <c r="A4698" s="113"/>
      <c r="B4698" s="119"/>
      <c r="C4698" s="119"/>
      <c r="D4698" s="185" t="e">
        <f>VLOOKUP(RTATimings[[#This Row],[Vehicle No.]], VehLicense,2,FALSE)</f>
        <v>#N/A</v>
      </c>
      <c r="E4698" s="126"/>
      <c r="F4698" s="185" t="e">
        <f>VLOOKUP(RTATimings[[#This Row],[Route Code]], TrueRouteCodes[], 2, FALSE)</f>
        <v>#N/A</v>
      </c>
      <c r="H4698" s="194" t="str">
        <f>REPLACE(SUBSTITUTE(SUBSTITUTE(SUBSTITUTE(SUBSTITUTE(SUBSTITUTE(TRIM(RTATimings[[#This Row],[Dep Txt]]), ": ",":"), "a.m", "AM",1), "p.m", "PM"),"  AM"," AM"),"  PM", " PM"), 9,100,"")</f>
        <v/>
      </c>
      <c r="I4698" s="195" t="e">
        <f>TIMEVALUE(RTATimings[[#This Row],[Dep Tm Txt]])</f>
        <v>#VALUE!</v>
      </c>
      <c r="N46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699" spans="1:14" x14ac:dyDescent="0.35">
      <c r="A4699" s="113"/>
      <c r="B4699" s="119"/>
      <c r="C4699" s="119"/>
      <c r="D4699" s="185" t="e">
        <f>VLOOKUP(RTATimings[[#This Row],[Vehicle No.]], VehLicense,2,FALSE)</f>
        <v>#N/A</v>
      </c>
      <c r="E4699" s="126"/>
      <c r="F4699" s="185" t="e">
        <f>VLOOKUP(RTATimings[[#This Row],[Route Code]], TrueRouteCodes[], 2, FALSE)</f>
        <v>#N/A</v>
      </c>
      <c r="H4699" s="194" t="str">
        <f>REPLACE(SUBSTITUTE(SUBSTITUTE(SUBSTITUTE(SUBSTITUTE(SUBSTITUTE(TRIM(RTATimings[[#This Row],[Dep Txt]]), ": ",":"), "a.m", "AM",1), "p.m", "PM"),"  AM"," AM"),"  PM", " PM"), 9,100,"")</f>
        <v/>
      </c>
      <c r="I4699" s="195" t="e">
        <f>TIMEVALUE(RTATimings[[#This Row],[Dep Tm Txt]])</f>
        <v>#VALUE!</v>
      </c>
      <c r="N46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00" spans="1:14" x14ac:dyDescent="0.35">
      <c r="A4700" s="113"/>
      <c r="B4700" s="119"/>
      <c r="C4700" s="119"/>
      <c r="D4700" s="185" t="e">
        <f>VLOOKUP(RTATimings[[#This Row],[Vehicle No.]], VehLicense,2,FALSE)</f>
        <v>#N/A</v>
      </c>
      <c r="E4700" s="126"/>
      <c r="F4700" s="185" t="e">
        <f>VLOOKUP(RTATimings[[#This Row],[Route Code]], TrueRouteCodes[], 2, FALSE)</f>
        <v>#N/A</v>
      </c>
      <c r="H4700" s="194" t="str">
        <f>REPLACE(SUBSTITUTE(SUBSTITUTE(SUBSTITUTE(SUBSTITUTE(SUBSTITUTE(TRIM(RTATimings[[#This Row],[Dep Txt]]), ": ",":"), "a.m", "AM",1), "p.m", "PM"),"  AM"," AM"),"  PM", " PM"), 9,100,"")</f>
        <v/>
      </c>
      <c r="I4700" s="195" t="e">
        <f>TIMEVALUE(RTATimings[[#This Row],[Dep Tm Txt]])</f>
        <v>#VALUE!</v>
      </c>
      <c r="N47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01" spans="1:14" x14ac:dyDescent="0.35">
      <c r="A4701" s="113"/>
      <c r="B4701" s="119"/>
      <c r="C4701" s="119"/>
      <c r="D4701" s="185" t="e">
        <f>VLOOKUP(RTATimings[[#This Row],[Vehicle No.]], VehLicense,2,FALSE)</f>
        <v>#N/A</v>
      </c>
      <c r="E4701" s="126"/>
      <c r="F4701" s="185" t="e">
        <f>VLOOKUP(RTATimings[[#This Row],[Route Code]], TrueRouteCodes[], 2, FALSE)</f>
        <v>#N/A</v>
      </c>
      <c r="H4701" s="194" t="str">
        <f>REPLACE(SUBSTITUTE(SUBSTITUTE(SUBSTITUTE(SUBSTITUTE(SUBSTITUTE(TRIM(RTATimings[[#This Row],[Dep Txt]]), ": ",":"), "a.m", "AM",1), "p.m", "PM"),"  AM"," AM"),"  PM", " PM"), 9,100,"")</f>
        <v/>
      </c>
      <c r="I4701" s="195" t="e">
        <f>TIMEVALUE(RTATimings[[#This Row],[Dep Tm Txt]])</f>
        <v>#VALUE!</v>
      </c>
      <c r="N47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02" spans="1:14" x14ac:dyDescent="0.35">
      <c r="A4702" s="113"/>
      <c r="B4702" s="119"/>
      <c r="C4702" s="119"/>
      <c r="D4702" s="185" t="e">
        <f>VLOOKUP(RTATimings[[#This Row],[Vehicle No.]], VehLicense,2,FALSE)</f>
        <v>#N/A</v>
      </c>
      <c r="E4702" s="126"/>
      <c r="F4702" s="185" t="e">
        <f>VLOOKUP(RTATimings[[#This Row],[Route Code]], TrueRouteCodes[], 2, FALSE)</f>
        <v>#N/A</v>
      </c>
      <c r="H4702" s="194" t="str">
        <f>REPLACE(SUBSTITUTE(SUBSTITUTE(SUBSTITUTE(SUBSTITUTE(SUBSTITUTE(TRIM(RTATimings[[#This Row],[Dep Txt]]), ": ",":"), "a.m", "AM",1), "p.m", "PM"),"  AM"," AM"),"  PM", " PM"), 9,100,"")</f>
        <v/>
      </c>
      <c r="I4702" s="195" t="e">
        <f>TIMEVALUE(RTATimings[[#This Row],[Dep Tm Txt]])</f>
        <v>#VALUE!</v>
      </c>
      <c r="N47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03" spans="1:14" x14ac:dyDescent="0.35">
      <c r="A4703" s="113"/>
      <c r="B4703" s="119"/>
      <c r="C4703" s="119"/>
      <c r="D4703" s="185" t="e">
        <f>VLOOKUP(RTATimings[[#This Row],[Vehicle No.]], VehLicense,2,FALSE)</f>
        <v>#N/A</v>
      </c>
      <c r="E4703" s="126"/>
      <c r="F4703" s="185" t="e">
        <f>VLOOKUP(RTATimings[[#This Row],[Route Code]], TrueRouteCodes[], 2, FALSE)</f>
        <v>#N/A</v>
      </c>
      <c r="H4703" s="194" t="str">
        <f>REPLACE(SUBSTITUTE(SUBSTITUTE(SUBSTITUTE(SUBSTITUTE(SUBSTITUTE(TRIM(RTATimings[[#This Row],[Dep Txt]]), ": ",":"), "a.m", "AM",1), "p.m", "PM"),"  AM"," AM"),"  PM", " PM"), 9,100,"")</f>
        <v/>
      </c>
      <c r="I4703" s="195" t="e">
        <f>TIMEVALUE(RTATimings[[#This Row],[Dep Tm Txt]])</f>
        <v>#VALUE!</v>
      </c>
      <c r="N47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04" spans="1:14" x14ac:dyDescent="0.35">
      <c r="A4704" s="113"/>
      <c r="B4704" s="119"/>
      <c r="C4704" s="119"/>
      <c r="D4704" s="185" t="e">
        <f>VLOOKUP(RTATimings[[#This Row],[Vehicle No.]], VehLicense,2,FALSE)</f>
        <v>#N/A</v>
      </c>
      <c r="E4704" s="126"/>
      <c r="F4704" s="185" t="e">
        <f>VLOOKUP(RTATimings[[#This Row],[Route Code]], TrueRouteCodes[], 2, FALSE)</f>
        <v>#N/A</v>
      </c>
      <c r="H4704" s="194" t="str">
        <f>REPLACE(SUBSTITUTE(SUBSTITUTE(SUBSTITUTE(SUBSTITUTE(SUBSTITUTE(TRIM(RTATimings[[#This Row],[Dep Txt]]), ": ",":"), "a.m", "AM",1), "p.m", "PM"),"  AM"," AM"),"  PM", " PM"), 9,100,"")</f>
        <v/>
      </c>
      <c r="I4704" s="195" t="e">
        <f>TIMEVALUE(RTATimings[[#This Row],[Dep Tm Txt]])</f>
        <v>#VALUE!</v>
      </c>
      <c r="N47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05" spans="1:14" x14ac:dyDescent="0.35">
      <c r="A4705" s="113"/>
      <c r="B4705" s="119"/>
      <c r="C4705" s="119"/>
      <c r="D4705" s="185" t="e">
        <f>VLOOKUP(RTATimings[[#This Row],[Vehicle No.]], VehLicense,2,FALSE)</f>
        <v>#N/A</v>
      </c>
      <c r="E4705" s="126"/>
      <c r="F4705" s="185" t="e">
        <f>VLOOKUP(RTATimings[[#This Row],[Route Code]], TrueRouteCodes[], 2, FALSE)</f>
        <v>#N/A</v>
      </c>
      <c r="H4705" s="194" t="str">
        <f>REPLACE(SUBSTITUTE(SUBSTITUTE(SUBSTITUTE(SUBSTITUTE(SUBSTITUTE(TRIM(RTATimings[[#This Row],[Dep Txt]]), ": ",":"), "a.m", "AM",1), "p.m", "PM"),"  AM"," AM"),"  PM", " PM"), 9,100,"")</f>
        <v/>
      </c>
      <c r="I4705" s="195" t="e">
        <f>TIMEVALUE(RTATimings[[#This Row],[Dep Tm Txt]])</f>
        <v>#VALUE!</v>
      </c>
      <c r="N47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06" spans="1:14" x14ac:dyDescent="0.35">
      <c r="A4706" s="113"/>
      <c r="B4706" s="119"/>
      <c r="C4706" s="119"/>
      <c r="D4706" s="185" t="e">
        <f>VLOOKUP(RTATimings[[#This Row],[Vehicle No.]], VehLicense,2,FALSE)</f>
        <v>#N/A</v>
      </c>
      <c r="E4706" s="126"/>
      <c r="F4706" s="185" t="e">
        <f>VLOOKUP(RTATimings[[#This Row],[Route Code]], TrueRouteCodes[], 2, FALSE)</f>
        <v>#N/A</v>
      </c>
      <c r="H4706" s="194" t="str">
        <f>REPLACE(SUBSTITUTE(SUBSTITUTE(SUBSTITUTE(SUBSTITUTE(SUBSTITUTE(TRIM(RTATimings[[#This Row],[Dep Txt]]), ": ",":"), "a.m", "AM",1), "p.m", "PM"),"  AM"," AM"),"  PM", " PM"), 9,100,"")</f>
        <v/>
      </c>
      <c r="I4706" s="195" t="e">
        <f>TIMEVALUE(RTATimings[[#This Row],[Dep Tm Txt]])</f>
        <v>#VALUE!</v>
      </c>
      <c r="N47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07" spans="1:14" x14ac:dyDescent="0.35">
      <c r="A4707" s="113"/>
      <c r="B4707" s="119"/>
      <c r="C4707" s="119"/>
      <c r="D4707" s="185" t="e">
        <f>VLOOKUP(RTATimings[[#This Row],[Vehicle No.]], VehLicense,2,FALSE)</f>
        <v>#N/A</v>
      </c>
      <c r="E4707" s="126"/>
      <c r="F4707" s="185" t="e">
        <f>VLOOKUP(RTATimings[[#This Row],[Route Code]], TrueRouteCodes[], 2, FALSE)</f>
        <v>#N/A</v>
      </c>
      <c r="H4707" s="194" t="str">
        <f>REPLACE(SUBSTITUTE(SUBSTITUTE(SUBSTITUTE(SUBSTITUTE(SUBSTITUTE(TRIM(RTATimings[[#This Row],[Dep Txt]]), ": ",":"), "a.m", "AM",1), "p.m", "PM"),"  AM"," AM"),"  PM", " PM"), 9,100,"")</f>
        <v/>
      </c>
      <c r="I4707" s="195" t="e">
        <f>TIMEVALUE(RTATimings[[#This Row],[Dep Tm Txt]])</f>
        <v>#VALUE!</v>
      </c>
      <c r="N47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08" spans="1:14" x14ac:dyDescent="0.35">
      <c r="A4708" s="113"/>
      <c r="B4708" s="119"/>
      <c r="C4708" s="119"/>
      <c r="D4708" s="185" t="e">
        <f>VLOOKUP(RTATimings[[#This Row],[Vehicle No.]], VehLicense,2,FALSE)</f>
        <v>#N/A</v>
      </c>
      <c r="E4708" s="126"/>
      <c r="F4708" s="185" t="e">
        <f>VLOOKUP(RTATimings[[#This Row],[Route Code]], TrueRouteCodes[], 2, FALSE)</f>
        <v>#N/A</v>
      </c>
      <c r="H4708" s="194" t="str">
        <f>REPLACE(SUBSTITUTE(SUBSTITUTE(SUBSTITUTE(SUBSTITUTE(SUBSTITUTE(TRIM(RTATimings[[#This Row],[Dep Txt]]), ": ",":"), "a.m", "AM",1), "p.m", "PM"),"  AM"," AM"),"  PM", " PM"), 9,100,"")</f>
        <v/>
      </c>
      <c r="I4708" s="195" t="e">
        <f>TIMEVALUE(RTATimings[[#This Row],[Dep Tm Txt]])</f>
        <v>#VALUE!</v>
      </c>
      <c r="N47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09" spans="1:14" x14ac:dyDescent="0.35">
      <c r="A4709" s="113"/>
      <c r="B4709" s="119"/>
      <c r="C4709" s="119"/>
      <c r="D4709" s="185" t="e">
        <f>VLOOKUP(RTATimings[[#This Row],[Vehicle No.]], VehLicense,2,FALSE)</f>
        <v>#N/A</v>
      </c>
      <c r="E4709" s="126"/>
      <c r="F4709" s="185" t="e">
        <f>VLOOKUP(RTATimings[[#This Row],[Route Code]], TrueRouteCodes[], 2, FALSE)</f>
        <v>#N/A</v>
      </c>
      <c r="H4709" s="194" t="str">
        <f>REPLACE(SUBSTITUTE(SUBSTITUTE(SUBSTITUTE(SUBSTITUTE(SUBSTITUTE(TRIM(RTATimings[[#This Row],[Dep Txt]]), ": ",":"), "a.m", "AM",1), "p.m", "PM"),"  AM"," AM"),"  PM", " PM"), 9,100,"")</f>
        <v/>
      </c>
      <c r="I4709" s="195" t="e">
        <f>TIMEVALUE(RTATimings[[#This Row],[Dep Tm Txt]])</f>
        <v>#VALUE!</v>
      </c>
      <c r="N47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10" spans="1:14" x14ac:dyDescent="0.35">
      <c r="A4710" s="113"/>
      <c r="B4710" s="119"/>
      <c r="C4710" s="119"/>
      <c r="D4710" s="185" t="e">
        <f>VLOOKUP(RTATimings[[#This Row],[Vehicle No.]], VehLicense,2,FALSE)</f>
        <v>#N/A</v>
      </c>
      <c r="E4710" s="126"/>
      <c r="F4710" s="185" t="e">
        <f>VLOOKUP(RTATimings[[#This Row],[Route Code]], TrueRouteCodes[], 2, FALSE)</f>
        <v>#N/A</v>
      </c>
      <c r="H4710" s="194" t="str">
        <f>REPLACE(SUBSTITUTE(SUBSTITUTE(SUBSTITUTE(SUBSTITUTE(SUBSTITUTE(TRIM(RTATimings[[#This Row],[Dep Txt]]), ": ",":"), "a.m", "AM",1), "p.m", "PM"),"  AM"," AM"),"  PM", " PM"), 9,100,"")</f>
        <v/>
      </c>
      <c r="I4710" s="195" t="e">
        <f>TIMEVALUE(RTATimings[[#This Row],[Dep Tm Txt]])</f>
        <v>#VALUE!</v>
      </c>
      <c r="N47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11" spans="1:14" x14ac:dyDescent="0.35">
      <c r="A4711" s="113"/>
      <c r="B4711" s="119"/>
      <c r="C4711" s="119"/>
      <c r="D4711" s="185" t="e">
        <f>VLOOKUP(RTATimings[[#This Row],[Vehicle No.]], VehLicense,2,FALSE)</f>
        <v>#N/A</v>
      </c>
      <c r="E4711" s="126"/>
      <c r="F4711" s="185" t="e">
        <f>VLOOKUP(RTATimings[[#This Row],[Route Code]], TrueRouteCodes[], 2, FALSE)</f>
        <v>#N/A</v>
      </c>
      <c r="H4711" s="194" t="str">
        <f>REPLACE(SUBSTITUTE(SUBSTITUTE(SUBSTITUTE(SUBSTITUTE(SUBSTITUTE(TRIM(RTATimings[[#This Row],[Dep Txt]]), ": ",":"), "a.m", "AM",1), "p.m", "PM"),"  AM"," AM"),"  PM", " PM"), 9,100,"")</f>
        <v/>
      </c>
      <c r="I4711" s="195" t="e">
        <f>TIMEVALUE(RTATimings[[#This Row],[Dep Tm Txt]])</f>
        <v>#VALUE!</v>
      </c>
      <c r="N47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12" spans="1:14" x14ac:dyDescent="0.35">
      <c r="A4712" s="113"/>
      <c r="B4712" s="119"/>
      <c r="C4712" s="119"/>
      <c r="D4712" s="185" t="e">
        <f>VLOOKUP(RTATimings[[#This Row],[Vehicle No.]], VehLicense,2,FALSE)</f>
        <v>#N/A</v>
      </c>
      <c r="E4712" s="126"/>
      <c r="F4712" s="185" t="e">
        <f>VLOOKUP(RTATimings[[#This Row],[Route Code]], TrueRouteCodes[], 2, FALSE)</f>
        <v>#N/A</v>
      </c>
      <c r="H4712" s="194" t="str">
        <f>REPLACE(SUBSTITUTE(SUBSTITUTE(SUBSTITUTE(SUBSTITUTE(SUBSTITUTE(TRIM(RTATimings[[#This Row],[Dep Txt]]), ": ",":"), "a.m", "AM",1), "p.m", "PM"),"  AM"," AM"),"  PM", " PM"), 9,100,"")</f>
        <v/>
      </c>
      <c r="I4712" s="195" t="e">
        <f>TIMEVALUE(RTATimings[[#This Row],[Dep Tm Txt]])</f>
        <v>#VALUE!</v>
      </c>
      <c r="N47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13" spans="1:14" x14ac:dyDescent="0.35">
      <c r="A4713" s="113"/>
      <c r="B4713" s="119"/>
      <c r="C4713" s="119"/>
      <c r="D4713" s="185" t="e">
        <f>VLOOKUP(RTATimings[[#This Row],[Vehicle No.]], VehLicense,2,FALSE)</f>
        <v>#N/A</v>
      </c>
      <c r="E4713" s="126"/>
      <c r="F4713" s="185" t="e">
        <f>VLOOKUP(RTATimings[[#This Row],[Route Code]], TrueRouteCodes[], 2, FALSE)</f>
        <v>#N/A</v>
      </c>
      <c r="H4713" s="194" t="str">
        <f>REPLACE(SUBSTITUTE(SUBSTITUTE(SUBSTITUTE(SUBSTITUTE(SUBSTITUTE(TRIM(RTATimings[[#This Row],[Dep Txt]]), ": ",":"), "a.m", "AM",1), "p.m", "PM"),"  AM"," AM"),"  PM", " PM"), 9,100,"")</f>
        <v/>
      </c>
      <c r="I4713" s="195" t="e">
        <f>TIMEVALUE(RTATimings[[#This Row],[Dep Tm Txt]])</f>
        <v>#VALUE!</v>
      </c>
      <c r="N47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14" spans="1:14" x14ac:dyDescent="0.35">
      <c r="A4714" s="113"/>
      <c r="B4714" s="119"/>
      <c r="C4714" s="119"/>
      <c r="D4714" s="185" t="e">
        <f>VLOOKUP(RTATimings[[#This Row],[Vehicle No.]], VehLicense,2,FALSE)</f>
        <v>#N/A</v>
      </c>
      <c r="E4714" s="126"/>
      <c r="F4714" s="185" t="e">
        <f>VLOOKUP(RTATimings[[#This Row],[Route Code]], TrueRouteCodes[], 2, FALSE)</f>
        <v>#N/A</v>
      </c>
      <c r="H4714" s="194" t="str">
        <f>REPLACE(SUBSTITUTE(SUBSTITUTE(SUBSTITUTE(SUBSTITUTE(SUBSTITUTE(TRIM(RTATimings[[#This Row],[Dep Txt]]), ": ",":"), "a.m", "AM",1), "p.m", "PM"),"  AM"," AM"),"  PM", " PM"), 9,100,"")</f>
        <v/>
      </c>
      <c r="I4714" s="195" t="e">
        <f>TIMEVALUE(RTATimings[[#This Row],[Dep Tm Txt]])</f>
        <v>#VALUE!</v>
      </c>
      <c r="N47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15" spans="1:14" x14ac:dyDescent="0.35">
      <c r="A4715" s="113"/>
      <c r="B4715" s="119"/>
      <c r="C4715" s="119"/>
      <c r="D4715" s="185" t="e">
        <f>VLOOKUP(RTATimings[[#This Row],[Vehicle No.]], VehLicense,2,FALSE)</f>
        <v>#N/A</v>
      </c>
      <c r="E4715" s="126"/>
      <c r="F4715" s="185" t="e">
        <f>VLOOKUP(RTATimings[[#This Row],[Route Code]], TrueRouteCodes[], 2, FALSE)</f>
        <v>#N/A</v>
      </c>
      <c r="H4715" s="194" t="str">
        <f>REPLACE(SUBSTITUTE(SUBSTITUTE(SUBSTITUTE(SUBSTITUTE(SUBSTITUTE(TRIM(RTATimings[[#This Row],[Dep Txt]]), ": ",":"), "a.m", "AM",1), "p.m", "PM"),"  AM"," AM"),"  PM", " PM"), 9,100,"")</f>
        <v/>
      </c>
      <c r="I4715" s="195" t="e">
        <f>TIMEVALUE(RTATimings[[#This Row],[Dep Tm Txt]])</f>
        <v>#VALUE!</v>
      </c>
      <c r="N47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16" spans="1:14" x14ac:dyDescent="0.35">
      <c r="A4716" s="113"/>
      <c r="B4716" s="119"/>
      <c r="C4716" s="119"/>
      <c r="D4716" s="185" t="e">
        <f>VLOOKUP(RTATimings[[#This Row],[Vehicle No.]], VehLicense,2,FALSE)</f>
        <v>#N/A</v>
      </c>
      <c r="E4716" s="126"/>
      <c r="F4716" s="185" t="e">
        <f>VLOOKUP(RTATimings[[#This Row],[Route Code]], TrueRouteCodes[], 2, FALSE)</f>
        <v>#N/A</v>
      </c>
      <c r="H4716" s="194" t="str">
        <f>REPLACE(SUBSTITUTE(SUBSTITUTE(SUBSTITUTE(SUBSTITUTE(SUBSTITUTE(TRIM(RTATimings[[#This Row],[Dep Txt]]), ": ",":"), "a.m", "AM",1), "p.m", "PM"),"  AM"," AM"),"  PM", " PM"), 9,100,"")</f>
        <v/>
      </c>
      <c r="I4716" s="195" t="e">
        <f>TIMEVALUE(RTATimings[[#This Row],[Dep Tm Txt]])</f>
        <v>#VALUE!</v>
      </c>
      <c r="N47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17" spans="1:14" x14ac:dyDescent="0.35">
      <c r="A4717" s="113"/>
      <c r="B4717" s="119"/>
      <c r="C4717" s="119"/>
      <c r="D4717" s="185" t="e">
        <f>VLOOKUP(RTATimings[[#This Row],[Vehicle No.]], VehLicense,2,FALSE)</f>
        <v>#N/A</v>
      </c>
      <c r="E4717" s="126"/>
      <c r="F4717" s="185" t="e">
        <f>VLOOKUP(RTATimings[[#This Row],[Route Code]], TrueRouteCodes[], 2, FALSE)</f>
        <v>#N/A</v>
      </c>
      <c r="H4717" s="194" t="str">
        <f>REPLACE(SUBSTITUTE(SUBSTITUTE(SUBSTITUTE(SUBSTITUTE(SUBSTITUTE(TRIM(RTATimings[[#This Row],[Dep Txt]]), ": ",":"), "a.m", "AM",1), "p.m", "PM"),"  AM"," AM"),"  PM", " PM"), 9,100,"")</f>
        <v/>
      </c>
      <c r="I4717" s="195" t="e">
        <f>TIMEVALUE(RTATimings[[#This Row],[Dep Tm Txt]])</f>
        <v>#VALUE!</v>
      </c>
      <c r="N47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18" spans="1:14" x14ac:dyDescent="0.35">
      <c r="A4718" s="113"/>
      <c r="B4718" s="119"/>
      <c r="C4718" s="119"/>
      <c r="D4718" s="185" t="e">
        <f>VLOOKUP(RTATimings[[#This Row],[Vehicle No.]], VehLicense,2,FALSE)</f>
        <v>#N/A</v>
      </c>
      <c r="E4718" s="126"/>
      <c r="F4718" s="185" t="e">
        <f>VLOOKUP(RTATimings[[#This Row],[Route Code]], TrueRouteCodes[], 2, FALSE)</f>
        <v>#N/A</v>
      </c>
      <c r="H4718" s="194" t="str">
        <f>REPLACE(SUBSTITUTE(SUBSTITUTE(SUBSTITUTE(SUBSTITUTE(SUBSTITUTE(TRIM(RTATimings[[#This Row],[Dep Txt]]), ": ",":"), "a.m", "AM",1), "p.m", "PM"),"  AM"," AM"),"  PM", " PM"), 9,100,"")</f>
        <v/>
      </c>
      <c r="I4718" s="195" t="e">
        <f>TIMEVALUE(RTATimings[[#This Row],[Dep Tm Txt]])</f>
        <v>#VALUE!</v>
      </c>
      <c r="N47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19" spans="1:14" x14ac:dyDescent="0.35">
      <c r="A4719" s="113"/>
      <c r="B4719" s="119"/>
      <c r="C4719" s="119"/>
      <c r="D4719" s="185" t="e">
        <f>VLOOKUP(RTATimings[[#This Row],[Vehicle No.]], VehLicense,2,FALSE)</f>
        <v>#N/A</v>
      </c>
      <c r="E4719" s="126"/>
      <c r="F4719" s="185" t="e">
        <f>VLOOKUP(RTATimings[[#This Row],[Route Code]], TrueRouteCodes[], 2, FALSE)</f>
        <v>#N/A</v>
      </c>
      <c r="H4719" s="194" t="str">
        <f>REPLACE(SUBSTITUTE(SUBSTITUTE(SUBSTITUTE(SUBSTITUTE(SUBSTITUTE(TRIM(RTATimings[[#This Row],[Dep Txt]]), ": ",":"), "a.m", "AM",1), "p.m", "PM"),"  AM"," AM"),"  PM", " PM"), 9,100,"")</f>
        <v/>
      </c>
      <c r="I4719" s="195" t="e">
        <f>TIMEVALUE(RTATimings[[#This Row],[Dep Tm Txt]])</f>
        <v>#VALUE!</v>
      </c>
      <c r="N47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20" spans="1:14" x14ac:dyDescent="0.35">
      <c r="A4720" s="113"/>
      <c r="B4720" s="119"/>
      <c r="C4720" s="119"/>
      <c r="D4720" s="185" t="e">
        <f>VLOOKUP(RTATimings[[#This Row],[Vehicle No.]], VehLicense,2,FALSE)</f>
        <v>#N/A</v>
      </c>
      <c r="E4720" s="126"/>
      <c r="F4720" s="185" t="e">
        <f>VLOOKUP(RTATimings[[#This Row],[Route Code]], TrueRouteCodes[], 2, FALSE)</f>
        <v>#N/A</v>
      </c>
      <c r="H4720" s="194" t="str">
        <f>REPLACE(SUBSTITUTE(SUBSTITUTE(SUBSTITUTE(SUBSTITUTE(SUBSTITUTE(TRIM(RTATimings[[#This Row],[Dep Txt]]), ": ",":"), "a.m", "AM",1), "p.m", "PM"),"  AM"," AM"),"  PM", " PM"), 9,100,"")</f>
        <v/>
      </c>
      <c r="I4720" s="195" t="e">
        <f>TIMEVALUE(RTATimings[[#This Row],[Dep Tm Txt]])</f>
        <v>#VALUE!</v>
      </c>
      <c r="N47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21" spans="1:14" x14ac:dyDescent="0.35">
      <c r="A4721" s="113"/>
      <c r="B4721" s="119"/>
      <c r="C4721" s="119"/>
      <c r="D4721" s="185" t="e">
        <f>VLOOKUP(RTATimings[[#This Row],[Vehicle No.]], VehLicense,2,FALSE)</f>
        <v>#N/A</v>
      </c>
      <c r="E4721" s="126"/>
      <c r="F4721" s="185" t="e">
        <f>VLOOKUP(RTATimings[[#This Row],[Route Code]], TrueRouteCodes[], 2, FALSE)</f>
        <v>#N/A</v>
      </c>
      <c r="H4721" s="194" t="str">
        <f>REPLACE(SUBSTITUTE(SUBSTITUTE(SUBSTITUTE(SUBSTITUTE(SUBSTITUTE(TRIM(RTATimings[[#This Row],[Dep Txt]]), ": ",":"), "a.m", "AM",1), "p.m", "PM"),"  AM"," AM"),"  PM", " PM"), 9,100,"")</f>
        <v/>
      </c>
      <c r="I4721" s="195" t="e">
        <f>TIMEVALUE(RTATimings[[#This Row],[Dep Tm Txt]])</f>
        <v>#VALUE!</v>
      </c>
      <c r="N47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22" spans="1:14" x14ac:dyDescent="0.35">
      <c r="A4722" s="113"/>
      <c r="B4722" s="119"/>
      <c r="C4722" s="119"/>
      <c r="D4722" s="185" t="e">
        <f>VLOOKUP(RTATimings[[#This Row],[Vehicle No.]], VehLicense,2,FALSE)</f>
        <v>#N/A</v>
      </c>
      <c r="E4722" s="126"/>
      <c r="F4722" s="185" t="e">
        <f>VLOOKUP(RTATimings[[#This Row],[Route Code]], TrueRouteCodes[], 2, FALSE)</f>
        <v>#N/A</v>
      </c>
      <c r="H4722" s="194" t="str">
        <f>REPLACE(SUBSTITUTE(SUBSTITUTE(SUBSTITUTE(SUBSTITUTE(SUBSTITUTE(TRIM(RTATimings[[#This Row],[Dep Txt]]), ": ",":"), "a.m", "AM",1), "p.m", "PM"),"  AM"," AM"),"  PM", " PM"), 9,100,"")</f>
        <v/>
      </c>
      <c r="I4722" s="195" t="e">
        <f>TIMEVALUE(RTATimings[[#This Row],[Dep Tm Txt]])</f>
        <v>#VALUE!</v>
      </c>
      <c r="N47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23" spans="1:14" x14ac:dyDescent="0.35">
      <c r="A4723" s="113"/>
      <c r="B4723" s="119"/>
      <c r="C4723" s="119"/>
      <c r="D4723" s="185" t="e">
        <f>VLOOKUP(RTATimings[[#This Row],[Vehicle No.]], VehLicense,2,FALSE)</f>
        <v>#N/A</v>
      </c>
      <c r="E4723" s="126"/>
      <c r="F4723" s="185" t="e">
        <f>VLOOKUP(RTATimings[[#This Row],[Route Code]], TrueRouteCodes[], 2, FALSE)</f>
        <v>#N/A</v>
      </c>
      <c r="H4723" s="194" t="str">
        <f>REPLACE(SUBSTITUTE(SUBSTITUTE(SUBSTITUTE(SUBSTITUTE(SUBSTITUTE(TRIM(RTATimings[[#This Row],[Dep Txt]]), ": ",":"), "a.m", "AM",1), "p.m", "PM"),"  AM"," AM"),"  PM", " PM"), 9,100,"")</f>
        <v/>
      </c>
      <c r="I4723" s="195" t="e">
        <f>TIMEVALUE(RTATimings[[#This Row],[Dep Tm Txt]])</f>
        <v>#VALUE!</v>
      </c>
      <c r="N47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24" spans="1:14" x14ac:dyDescent="0.35">
      <c r="A4724" s="113"/>
      <c r="B4724" s="119"/>
      <c r="C4724" s="119"/>
      <c r="D4724" s="185" t="e">
        <f>VLOOKUP(RTATimings[[#This Row],[Vehicle No.]], VehLicense,2,FALSE)</f>
        <v>#N/A</v>
      </c>
      <c r="E4724" s="126"/>
      <c r="F4724" s="185" t="e">
        <f>VLOOKUP(RTATimings[[#This Row],[Route Code]], TrueRouteCodes[], 2, FALSE)</f>
        <v>#N/A</v>
      </c>
      <c r="H4724" s="194" t="str">
        <f>REPLACE(SUBSTITUTE(SUBSTITUTE(SUBSTITUTE(SUBSTITUTE(SUBSTITUTE(TRIM(RTATimings[[#This Row],[Dep Txt]]), ": ",":"), "a.m", "AM",1), "p.m", "PM"),"  AM"," AM"),"  PM", " PM"), 9,100,"")</f>
        <v/>
      </c>
      <c r="I4724" s="195" t="e">
        <f>TIMEVALUE(RTATimings[[#This Row],[Dep Tm Txt]])</f>
        <v>#VALUE!</v>
      </c>
      <c r="N47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25" spans="1:14" x14ac:dyDescent="0.35">
      <c r="A4725" s="113"/>
      <c r="B4725" s="119"/>
      <c r="C4725" s="119"/>
      <c r="D4725" s="185" t="e">
        <f>VLOOKUP(RTATimings[[#This Row],[Vehicle No.]], VehLicense,2,FALSE)</f>
        <v>#N/A</v>
      </c>
      <c r="E4725" s="126"/>
      <c r="F4725" s="185" t="e">
        <f>VLOOKUP(RTATimings[[#This Row],[Route Code]], TrueRouteCodes[], 2, FALSE)</f>
        <v>#N/A</v>
      </c>
      <c r="H4725" s="194" t="str">
        <f>REPLACE(SUBSTITUTE(SUBSTITUTE(SUBSTITUTE(SUBSTITUTE(SUBSTITUTE(TRIM(RTATimings[[#This Row],[Dep Txt]]), ": ",":"), "a.m", "AM",1), "p.m", "PM"),"  AM"," AM"),"  PM", " PM"), 9,100,"")</f>
        <v/>
      </c>
      <c r="I4725" s="195" t="e">
        <f>TIMEVALUE(RTATimings[[#This Row],[Dep Tm Txt]])</f>
        <v>#VALUE!</v>
      </c>
      <c r="N47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26" spans="1:14" x14ac:dyDescent="0.35">
      <c r="A4726" s="113"/>
      <c r="B4726" s="119"/>
      <c r="C4726" s="119"/>
      <c r="D4726" s="185" t="e">
        <f>VLOOKUP(RTATimings[[#This Row],[Vehicle No.]], VehLicense,2,FALSE)</f>
        <v>#N/A</v>
      </c>
      <c r="E4726" s="126"/>
      <c r="F4726" s="185" t="e">
        <f>VLOOKUP(RTATimings[[#This Row],[Route Code]], TrueRouteCodes[], 2, FALSE)</f>
        <v>#N/A</v>
      </c>
      <c r="H4726" s="194" t="str">
        <f>REPLACE(SUBSTITUTE(SUBSTITUTE(SUBSTITUTE(SUBSTITUTE(SUBSTITUTE(TRIM(RTATimings[[#This Row],[Dep Txt]]), ": ",":"), "a.m", "AM",1), "p.m", "PM"),"  AM"," AM"),"  PM", " PM"), 9,100,"")</f>
        <v/>
      </c>
      <c r="I4726" s="195" t="e">
        <f>TIMEVALUE(RTATimings[[#This Row],[Dep Tm Txt]])</f>
        <v>#VALUE!</v>
      </c>
      <c r="N47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27" spans="1:14" x14ac:dyDescent="0.35">
      <c r="A4727" s="113"/>
      <c r="B4727" s="119"/>
      <c r="C4727" s="119"/>
      <c r="D4727" s="185" t="e">
        <f>VLOOKUP(RTATimings[[#This Row],[Vehicle No.]], VehLicense,2,FALSE)</f>
        <v>#N/A</v>
      </c>
      <c r="E4727" s="126"/>
      <c r="F4727" s="185" t="e">
        <f>VLOOKUP(RTATimings[[#This Row],[Route Code]], TrueRouteCodes[], 2, FALSE)</f>
        <v>#N/A</v>
      </c>
      <c r="H4727" s="194" t="str">
        <f>REPLACE(SUBSTITUTE(SUBSTITUTE(SUBSTITUTE(SUBSTITUTE(SUBSTITUTE(TRIM(RTATimings[[#This Row],[Dep Txt]]), ": ",":"), "a.m", "AM",1), "p.m", "PM"),"  AM"," AM"),"  PM", " PM"), 9,100,"")</f>
        <v/>
      </c>
      <c r="I4727" s="195" t="e">
        <f>TIMEVALUE(RTATimings[[#This Row],[Dep Tm Txt]])</f>
        <v>#VALUE!</v>
      </c>
      <c r="N47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28" spans="1:14" x14ac:dyDescent="0.35">
      <c r="A4728" s="113"/>
      <c r="B4728" s="119"/>
      <c r="C4728" s="119"/>
      <c r="D4728" s="185" t="e">
        <f>VLOOKUP(RTATimings[[#This Row],[Vehicle No.]], VehLicense,2,FALSE)</f>
        <v>#N/A</v>
      </c>
      <c r="E4728" s="126"/>
      <c r="F4728" s="185" t="e">
        <f>VLOOKUP(RTATimings[[#This Row],[Route Code]], TrueRouteCodes[], 2, FALSE)</f>
        <v>#N/A</v>
      </c>
      <c r="H4728" s="194" t="str">
        <f>REPLACE(SUBSTITUTE(SUBSTITUTE(SUBSTITUTE(SUBSTITUTE(SUBSTITUTE(TRIM(RTATimings[[#This Row],[Dep Txt]]), ": ",":"), "a.m", "AM",1), "p.m", "PM"),"  AM"," AM"),"  PM", " PM"), 9,100,"")</f>
        <v/>
      </c>
      <c r="I4728" s="195" t="e">
        <f>TIMEVALUE(RTATimings[[#This Row],[Dep Tm Txt]])</f>
        <v>#VALUE!</v>
      </c>
      <c r="N47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29" spans="1:14" x14ac:dyDescent="0.35">
      <c r="A4729" s="113"/>
      <c r="B4729" s="119"/>
      <c r="C4729" s="119"/>
      <c r="D4729" s="185" t="e">
        <f>VLOOKUP(RTATimings[[#This Row],[Vehicle No.]], VehLicense,2,FALSE)</f>
        <v>#N/A</v>
      </c>
      <c r="E4729" s="126"/>
      <c r="F4729" s="185" t="e">
        <f>VLOOKUP(RTATimings[[#This Row],[Route Code]], TrueRouteCodes[], 2, FALSE)</f>
        <v>#N/A</v>
      </c>
      <c r="H4729" s="194" t="str">
        <f>REPLACE(SUBSTITUTE(SUBSTITUTE(SUBSTITUTE(SUBSTITUTE(SUBSTITUTE(TRIM(RTATimings[[#This Row],[Dep Txt]]), ": ",":"), "a.m", "AM",1), "p.m", "PM"),"  AM"," AM"),"  PM", " PM"), 9,100,"")</f>
        <v/>
      </c>
      <c r="I4729" s="195" t="e">
        <f>TIMEVALUE(RTATimings[[#This Row],[Dep Tm Txt]])</f>
        <v>#VALUE!</v>
      </c>
      <c r="N47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30" spans="1:14" x14ac:dyDescent="0.35">
      <c r="A4730" s="113"/>
      <c r="B4730" s="119"/>
      <c r="C4730" s="119"/>
      <c r="D4730" s="185" t="e">
        <f>VLOOKUP(RTATimings[[#This Row],[Vehicle No.]], VehLicense,2,FALSE)</f>
        <v>#N/A</v>
      </c>
      <c r="E4730" s="126"/>
      <c r="F4730" s="185" t="e">
        <f>VLOOKUP(RTATimings[[#This Row],[Route Code]], TrueRouteCodes[], 2, FALSE)</f>
        <v>#N/A</v>
      </c>
      <c r="H4730" s="194" t="str">
        <f>REPLACE(SUBSTITUTE(SUBSTITUTE(SUBSTITUTE(SUBSTITUTE(SUBSTITUTE(TRIM(RTATimings[[#This Row],[Dep Txt]]), ": ",":"), "a.m", "AM",1), "p.m", "PM"),"  AM"," AM"),"  PM", " PM"), 9,100,"")</f>
        <v/>
      </c>
      <c r="I4730" s="195" t="e">
        <f>TIMEVALUE(RTATimings[[#This Row],[Dep Tm Txt]])</f>
        <v>#VALUE!</v>
      </c>
      <c r="N47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31" spans="1:14" x14ac:dyDescent="0.35">
      <c r="A4731" s="113"/>
      <c r="B4731" s="119"/>
      <c r="C4731" s="119"/>
      <c r="D4731" s="185" t="e">
        <f>VLOOKUP(RTATimings[[#This Row],[Vehicle No.]], VehLicense,2,FALSE)</f>
        <v>#N/A</v>
      </c>
      <c r="E4731" s="126"/>
      <c r="F4731" s="185" t="e">
        <f>VLOOKUP(RTATimings[[#This Row],[Route Code]], TrueRouteCodes[], 2, FALSE)</f>
        <v>#N/A</v>
      </c>
      <c r="H4731" s="194" t="str">
        <f>REPLACE(SUBSTITUTE(SUBSTITUTE(SUBSTITUTE(SUBSTITUTE(SUBSTITUTE(TRIM(RTATimings[[#This Row],[Dep Txt]]), ": ",":"), "a.m", "AM",1), "p.m", "PM"),"  AM"," AM"),"  PM", " PM"), 9,100,"")</f>
        <v/>
      </c>
      <c r="I4731" s="195" t="e">
        <f>TIMEVALUE(RTATimings[[#This Row],[Dep Tm Txt]])</f>
        <v>#VALUE!</v>
      </c>
      <c r="N47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32" spans="1:14" x14ac:dyDescent="0.35">
      <c r="A4732" s="113"/>
      <c r="B4732" s="119"/>
      <c r="C4732" s="119"/>
      <c r="D4732" s="185" t="e">
        <f>VLOOKUP(RTATimings[[#This Row],[Vehicle No.]], VehLicense,2,FALSE)</f>
        <v>#N/A</v>
      </c>
      <c r="E4732" s="126"/>
      <c r="F4732" s="185" t="e">
        <f>VLOOKUP(RTATimings[[#This Row],[Route Code]], TrueRouteCodes[], 2, FALSE)</f>
        <v>#N/A</v>
      </c>
      <c r="H4732" s="194" t="str">
        <f>REPLACE(SUBSTITUTE(SUBSTITUTE(SUBSTITUTE(SUBSTITUTE(SUBSTITUTE(TRIM(RTATimings[[#This Row],[Dep Txt]]), ": ",":"), "a.m", "AM",1), "p.m", "PM"),"  AM"," AM"),"  PM", " PM"), 9,100,"")</f>
        <v/>
      </c>
      <c r="I4732" s="195" t="e">
        <f>TIMEVALUE(RTATimings[[#This Row],[Dep Tm Txt]])</f>
        <v>#VALUE!</v>
      </c>
      <c r="N47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33" spans="1:14" x14ac:dyDescent="0.35">
      <c r="A4733" s="113"/>
      <c r="B4733" s="119"/>
      <c r="C4733" s="119"/>
      <c r="D4733" s="185" t="e">
        <f>VLOOKUP(RTATimings[[#This Row],[Vehicle No.]], VehLicense,2,FALSE)</f>
        <v>#N/A</v>
      </c>
      <c r="E4733" s="126"/>
      <c r="F4733" s="185" t="e">
        <f>VLOOKUP(RTATimings[[#This Row],[Route Code]], TrueRouteCodes[], 2, FALSE)</f>
        <v>#N/A</v>
      </c>
      <c r="H4733" s="194" t="str">
        <f>REPLACE(SUBSTITUTE(SUBSTITUTE(SUBSTITUTE(SUBSTITUTE(SUBSTITUTE(TRIM(RTATimings[[#This Row],[Dep Txt]]), ": ",":"), "a.m", "AM",1), "p.m", "PM"),"  AM"," AM"),"  PM", " PM"), 9,100,"")</f>
        <v/>
      </c>
      <c r="I4733" s="195" t="e">
        <f>TIMEVALUE(RTATimings[[#This Row],[Dep Tm Txt]])</f>
        <v>#VALUE!</v>
      </c>
      <c r="N47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34" spans="1:14" x14ac:dyDescent="0.35">
      <c r="A4734" s="113"/>
      <c r="B4734" s="119"/>
      <c r="C4734" s="119"/>
      <c r="D4734" s="185" t="e">
        <f>VLOOKUP(RTATimings[[#This Row],[Vehicle No.]], VehLicense,2,FALSE)</f>
        <v>#N/A</v>
      </c>
      <c r="E4734" s="126"/>
      <c r="F4734" s="185" t="e">
        <f>VLOOKUP(RTATimings[[#This Row],[Route Code]], TrueRouteCodes[], 2, FALSE)</f>
        <v>#N/A</v>
      </c>
      <c r="H4734" s="194" t="str">
        <f>REPLACE(SUBSTITUTE(SUBSTITUTE(SUBSTITUTE(SUBSTITUTE(SUBSTITUTE(TRIM(RTATimings[[#This Row],[Dep Txt]]), ": ",":"), "a.m", "AM",1), "p.m", "PM"),"  AM"," AM"),"  PM", " PM"), 9,100,"")</f>
        <v/>
      </c>
      <c r="I4734" s="195" t="e">
        <f>TIMEVALUE(RTATimings[[#This Row],[Dep Tm Txt]])</f>
        <v>#VALUE!</v>
      </c>
      <c r="N47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35" spans="1:14" x14ac:dyDescent="0.35">
      <c r="A4735" s="113"/>
      <c r="B4735" s="119"/>
      <c r="C4735" s="119"/>
      <c r="D4735" s="185" t="e">
        <f>VLOOKUP(RTATimings[[#This Row],[Vehicle No.]], VehLicense,2,FALSE)</f>
        <v>#N/A</v>
      </c>
      <c r="E4735" s="126"/>
      <c r="F4735" s="185" t="e">
        <f>VLOOKUP(RTATimings[[#This Row],[Route Code]], TrueRouteCodes[], 2, FALSE)</f>
        <v>#N/A</v>
      </c>
      <c r="H4735" s="194" t="str">
        <f>REPLACE(SUBSTITUTE(SUBSTITUTE(SUBSTITUTE(SUBSTITUTE(SUBSTITUTE(TRIM(RTATimings[[#This Row],[Dep Txt]]), ": ",":"), "a.m", "AM",1), "p.m", "PM"),"  AM"," AM"),"  PM", " PM"), 9,100,"")</f>
        <v/>
      </c>
      <c r="I4735" s="195" t="e">
        <f>TIMEVALUE(RTATimings[[#This Row],[Dep Tm Txt]])</f>
        <v>#VALUE!</v>
      </c>
      <c r="N47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36" spans="1:14" x14ac:dyDescent="0.35">
      <c r="A4736" s="113"/>
      <c r="B4736" s="119"/>
      <c r="C4736" s="119"/>
      <c r="D4736" s="185" t="e">
        <f>VLOOKUP(RTATimings[[#This Row],[Vehicle No.]], VehLicense,2,FALSE)</f>
        <v>#N/A</v>
      </c>
      <c r="E4736" s="126"/>
      <c r="F4736" s="185" t="e">
        <f>VLOOKUP(RTATimings[[#This Row],[Route Code]], TrueRouteCodes[], 2, FALSE)</f>
        <v>#N/A</v>
      </c>
      <c r="H4736" s="194" t="str">
        <f>REPLACE(SUBSTITUTE(SUBSTITUTE(SUBSTITUTE(SUBSTITUTE(SUBSTITUTE(TRIM(RTATimings[[#This Row],[Dep Txt]]), ": ",":"), "a.m", "AM",1), "p.m", "PM"),"  AM"," AM"),"  PM", " PM"), 9,100,"")</f>
        <v/>
      </c>
      <c r="I4736" s="195" t="e">
        <f>TIMEVALUE(RTATimings[[#This Row],[Dep Tm Txt]])</f>
        <v>#VALUE!</v>
      </c>
      <c r="N47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37" spans="1:14" x14ac:dyDescent="0.35">
      <c r="A4737" s="113"/>
      <c r="B4737" s="119"/>
      <c r="C4737" s="119"/>
      <c r="D4737" s="185" t="e">
        <f>VLOOKUP(RTATimings[[#This Row],[Vehicle No.]], VehLicense,2,FALSE)</f>
        <v>#N/A</v>
      </c>
      <c r="E4737" s="126"/>
      <c r="F4737" s="185" t="e">
        <f>VLOOKUP(RTATimings[[#This Row],[Route Code]], TrueRouteCodes[], 2, FALSE)</f>
        <v>#N/A</v>
      </c>
      <c r="H4737" s="194" t="str">
        <f>REPLACE(SUBSTITUTE(SUBSTITUTE(SUBSTITUTE(SUBSTITUTE(SUBSTITUTE(TRIM(RTATimings[[#This Row],[Dep Txt]]), ": ",":"), "a.m", "AM",1), "p.m", "PM"),"  AM"," AM"),"  PM", " PM"), 9,100,"")</f>
        <v/>
      </c>
      <c r="I4737" s="195" t="e">
        <f>TIMEVALUE(RTATimings[[#This Row],[Dep Tm Txt]])</f>
        <v>#VALUE!</v>
      </c>
      <c r="N47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38" spans="1:14" x14ac:dyDescent="0.35">
      <c r="A4738" s="113"/>
      <c r="B4738" s="119"/>
      <c r="C4738" s="119"/>
      <c r="D4738" s="185" t="e">
        <f>VLOOKUP(RTATimings[[#This Row],[Vehicle No.]], VehLicense,2,FALSE)</f>
        <v>#N/A</v>
      </c>
      <c r="E4738" s="126"/>
      <c r="F4738" s="185" t="e">
        <f>VLOOKUP(RTATimings[[#This Row],[Route Code]], TrueRouteCodes[], 2, FALSE)</f>
        <v>#N/A</v>
      </c>
      <c r="H4738" s="194" t="str">
        <f>REPLACE(SUBSTITUTE(SUBSTITUTE(SUBSTITUTE(SUBSTITUTE(SUBSTITUTE(TRIM(RTATimings[[#This Row],[Dep Txt]]), ": ",":"), "a.m", "AM",1), "p.m", "PM"),"  AM"," AM"),"  PM", " PM"), 9,100,"")</f>
        <v/>
      </c>
      <c r="I4738" s="195" t="e">
        <f>TIMEVALUE(RTATimings[[#This Row],[Dep Tm Txt]])</f>
        <v>#VALUE!</v>
      </c>
      <c r="N47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39" spans="1:14" x14ac:dyDescent="0.35">
      <c r="A4739" s="113"/>
      <c r="B4739" s="119"/>
      <c r="C4739" s="119"/>
      <c r="D4739" s="185" t="e">
        <f>VLOOKUP(RTATimings[[#This Row],[Vehicle No.]], VehLicense,2,FALSE)</f>
        <v>#N/A</v>
      </c>
      <c r="E4739" s="126"/>
      <c r="F4739" s="185" t="e">
        <f>VLOOKUP(RTATimings[[#This Row],[Route Code]], TrueRouteCodes[], 2, FALSE)</f>
        <v>#N/A</v>
      </c>
      <c r="H4739" s="194" t="str">
        <f>REPLACE(SUBSTITUTE(SUBSTITUTE(SUBSTITUTE(SUBSTITUTE(SUBSTITUTE(TRIM(RTATimings[[#This Row],[Dep Txt]]), ": ",":"), "a.m", "AM",1), "p.m", "PM"),"  AM"," AM"),"  PM", " PM"), 9,100,"")</f>
        <v/>
      </c>
      <c r="I4739" s="195" t="e">
        <f>TIMEVALUE(RTATimings[[#This Row],[Dep Tm Txt]])</f>
        <v>#VALUE!</v>
      </c>
      <c r="N47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40" spans="1:14" x14ac:dyDescent="0.35">
      <c r="A4740" s="113"/>
      <c r="B4740" s="119"/>
      <c r="C4740" s="119"/>
      <c r="D4740" s="185" t="e">
        <f>VLOOKUP(RTATimings[[#This Row],[Vehicle No.]], VehLicense,2,FALSE)</f>
        <v>#N/A</v>
      </c>
      <c r="E4740" s="126"/>
      <c r="F4740" s="185" t="e">
        <f>VLOOKUP(RTATimings[[#This Row],[Route Code]], TrueRouteCodes[], 2, FALSE)</f>
        <v>#N/A</v>
      </c>
      <c r="H4740" s="194" t="str">
        <f>REPLACE(SUBSTITUTE(SUBSTITUTE(SUBSTITUTE(SUBSTITUTE(SUBSTITUTE(TRIM(RTATimings[[#This Row],[Dep Txt]]), ": ",":"), "a.m", "AM",1), "p.m", "PM"),"  AM"," AM"),"  PM", " PM"), 9,100,"")</f>
        <v/>
      </c>
      <c r="I4740" s="195" t="e">
        <f>TIMEVALUE(RTATimings[[#This Row],[Dep Tm Txt]])</f>
        <v>#VALUE!</v>
      </c>
      <c r="N47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41" spans="1:14" x14ac:dyDescent="0.35">
      <c r="A4741" s="113"/>
      <c r="B4741" s="119"/>
      <c r="C4741" s="119"/>
      <c r="D4741" s="185" t="e">
        <f>VLOOKUP(RTATimings[[#This Row],[Vehicle No.]], VehLicense,2,FALSE)</f>
        <v>#N/A</v>
      </c>
      <c r="E4741" s="126"/>
      <c r="F4741" s="185" t="e">
        <f>VLOOKUP(RTATimings[[#This Row],[Route Code]], TrueRouteCodes[], 2, FALSE)</f>
        <v>#N/A</v>
      </c>
      <c r="H4741" s="194" t="str">
        <f>REPLACE(SUBSTITUTE(SUBSTITUTE(SUBSTITUTE(SUBSTITUTE(SUBSTITUTE(TRIM(RTATimings[[#This Row],[Dep Txt]]), ": ",":"), "a.m", "AM",1), "p.m", "PM"),"  AM"," AM"),"  PM", " PM"), 9,100,"")</f>
        <v/>
      </c>
      <c r="I4741" s="195" t="e">
        <f>TIMEVALUE(RTATimings[[#This Row],[Dep Tm Txt]])</f>
        <v>#VALUE!</v>
      </c>
      <c r="N47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42" spans="1:14" x14ac:dyDescent="0.35">
      <c r="A4742" s="113"/>
      <c r="B4742" s="119"/>
      <c r="C4742" s="119"/>
      <c r="D4742" s="185" t="e">
        <f>VLOOKUP(RTATimings[[#This Row],[Vehicle No.]], VehLicense,2,FALSE)</f>
        <v>#N/A</v>
      </c>
      <c r="E4742" s="126"/>
      <c r="F4742" s="185" t="e">
        <f>VLOOKUP(RTATimings[[#This Row],[Route Code]], TrueRouteCodes[], 2, FALSE)</f>
        <v>#N/A</v>
      </c>
      <c r="H4742" s="194" t="str">
        <f>REPLACE(SUBSTITUTE(SUBSTITUTE(SUBSTITUTE(SUBSTITUTE(SUBSTITUTE(TRIM(RTATimings[[#This Row],[Dep Txt]]), ": ",":"), "a.m", "AM",1), "p.m", "PM"),"  AM"," AM"),"  PM", " PM"), 9,100,"")</f>
        <v/>
      </c>
      <c r="I4742" s="195" t="e">
        <f>TIMEVALUE(RTATimings[[#This Row],[Dep Tm Txt]])</f>
        <v>#VALUE!</v>
      </c>
      <c r="N47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43" spans="1:14" x14ac:dyDescent="0.35">
      <c r="A4743" s="113"/>
      <c r="B4743" s="119"/>
      <c r="C4743" s="119"/>
      <c r="D4743" s="185" t="e">
        <f>VLOOKUP(RTATimings[[#This Row],[Vehicle No.]], VehLicense,2,FALSE)</f>
        <v>#N/A</v>
      </c>
      <c r="E4743" s="126"/>
      <c r="F4743" s="185" t="e">
        <f>VLOOKUP(RTATimings[[#This Row],[Route Code]], TrueRouteCodes[], 2, FALSE)</f>
        <v>#N/A</v>
      </c>
      <c r="H4743" s="194" t="str">
        <f>REPLACE(SUBSTITUTE(SUBSTITUTE(SUBSTITUTE(SUBSTITUTE(SUBSTITUTE(TRIM(RTATimings[[#This Row],[Dep Txt]]), ": ",":"), "a.m", "AM",1), "p.m", "PM"),"  AM"," AM"),"  PM", " PM"), 9,100,"")</f>
        <v/>
      </c>
      <c r="I4743" s="195" t="e">
        <f>TIMEVALUE(RTATimings[[#This Row],[Dep Tm Txt]])</f>
        <v>#VALUE!</v>
      </c>
      <c r="N47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44" spans="1:14" x14ac:dyDescent="0.35">
      <c r="A4744" s="113"/>
      <c r="B4744" s="119"/>
      <c r="C4744" s="119"/>
      <c r="D4744" s="185" t="e">
        <f>VLOOKUP(RTATimings[[#This Row],[Vehicle No.]], VehLicense,2,FALSE)</f>
        <v>#N/A</v>
      </c>
      <c r="E4744" s="126"/>
      <c r="F4744" s="185" t="e">
        <f>VLOOKUP(RTATimings[[#This Row],[Route Code]], TrueRouteCodes[], 2, FALSE)</f>
        <v>#N/A</v>
      </c>
      <c r="H4744" s="194" t="str">
        <f>REPLACE(SUBSTITUTE(SUBSTITUTE(SUBSTITUTE(SUBSTITUTE(SUBSTITUTE(TRIM(RTATimings[[#This Row],[Dep Txt]]), ": ",":"), "a.m", "AM",1), "p.m", "PM"),"  AM"," AM"),"  PM", " PM"), 9,100,"")</f>
        <v/>
      </c>
      <c r="I4744" s="195" t="e">
        <f>TIMEVALUE(RTATimings[[#This Row],[Dep Tm Txt]])</f>
        <v>#VALUE!</v>
      </c>
      <c r="N47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45" spans="1:14" x14ac:dyDescent="0.35">
      <c r="A4745" s="113"/>
      <c r="B4745" s="119"/>
      <c r="C4745" s="119"/>
      <c r="D4745" s="185" t="e">
        <f>VLOOKUP(RTATimings[[#This Row],[Vehicle No.]], VehLicense,2,FALSE)</f>
        <v>#N/A</v>
      </c>
      <c r="E4745" s="126"/>
      <c r="F4745" s="185" t="e">
        <f>VLOOKUP(RTATimings[[#This Row],[Route Code]], TrueRouteCodes[], 2, FALSE)</f>
        <v>#N/A</v>
      </c>
      <c r="H4745" s="194" t="str">
        <f>REPLACE(SUBSTITUTE(SUBSTITUTE(SUBSTITUTE(SUBSTITUTE(SUBSTITUTE(TRIM(RTATimings[[#This Row],[Dep Txt]]), ": ",":"), "a.m", "AM",1), "p.m", "PM"),"  AM"," AM"),"  PM", " PM"), 9,100,"")</f>
        <v/>
      </c>
      <c r="I4745" s="195" t="e">
        <f>TIMEVALUE(RTATimings[[#This Row],[Dep Tm Txt]])</f>
        <v>#VALUE!</v>
      </c>
      <c r="N47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46" spans="1:14" x14ac:dyDescent="0.35">
      <c r="A4746" s="113"/>
      <c r="B4746" s="119"/>
      <c r="C4746" s="119"/>
      <c r="D4746" s="185" t="e">
        <f>VLOOKUP(RTATimings[[#This Row],[Vehicle No.]], VehLicense,2,FALSE)</f>
        <v>#N/A</v>
      </c>
      <c r="E4746" s="126"/>
      <c r="F4746" s="185" t="e">
        <f>VLOOKUP(RTATimings[[#This Row],[Route Code]], TrueRouteCodes[], 2, FALSE)</f>
        <v>#N/A</v>
      </c>
      <c r="H4746" s="194" t="str">
        <f>REPLACE(SUBSTITUTE(SUBSTITUTE(SUBSTITUTE(SUBSTITUTE(SUBSTITUTE(TRIM(RTATimings[[#This Row],[Dep Txt]]), ": ",":"), "a.m", "AM",1), "p.m", "PM"),"  AM"," AM"),"  PM", " PM"), 9,100,"")</f>
        <v/>
      </c>
      <c r="I4746" s="195" t="e">
        <f>TIMEVALUE(RTATimings[[#This Row],[Dep Tm Txt]])</f>
        <v>#VALUE!</v>
      </c>
      <c r="N47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47" spans="1:14" x14ac:dyDescent="0.35">
      <c r="A4747" s="113"/>
      <c r="B4747" s="119"/>
      <c r="C4747" s="119"/>
      <c r="D4747" s="185" t="e">
        <f>VLOOKUP(RTATimings[[#This Row],[Vehicle No.]], VehLicense,2,FALSE)</f>
        <v>#N/A</v>
      </c>
      <c r="E4747" s="126"/>
      <c r="F4747" s="185" t="e">
        <f>VLOOKUP(RTATimings[[#This Row],[Route Code]], TrueRouteCodes[], 2, FALSE)</f>
        <v>#N/A</v>
      </c>
      <c r="H4747" s="194" t="str">
        <f>REPLACE(SUBSTITUTE(SUBSTITUTE(SUBSTITUTE(SUBSTITUTE(SUBSTITUTE(TRIM(RTATimings[[#This Row],[Dep Txt]]), ": ",":"), "a.m", "AM",1), "p.m", "PM"),"  AM"," AM"),"  PM", " PM"), 9,100,"")</f>
        <v/>
      </c>
      <c r="I4747" s="195" t="e">
        <f>TIMEVALUE(RTATimings[[#This Row],[Dep Tm Txt]])</f>
        <v>#VALUE!</v>
      </c>
      <c r="N47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48" spans="1:14" x14ac:dyDescent="0.35">
      <c r="A4748" s="113"/>
      <c r="B4748" s="119"/>
      <c r="C4748" s="119"/>
      <c r="D4748" s="185" t="e">
        <f>VLOOKUP(RTATimings[[#This Row],[Vehicle No.]], VehLicense,2,FALSE)</f>
        <v>#N/A</v>
      </c>
      <c r="E4748" s="126"/>
      <c r="F4748" s="185" t="e">
        <f>VLOOKUP(RTATimings[[#This Row],[Route Code]], TrueRouteCodes[], 2, FALSE)</f>
        <v>#N/A</v>
      </c>
      <c r="H4748" s="194" t="str">
        <f>REPLACE(SUBSTITUTE(SUBSTITUTE(SUBSTITUTE(SUBSTITUTE(SUBSTITUTE(TRIM(RTATimings[[#This Row],[Dep Txt]]), ": ",":"), "a.m", "AM",1), "p.m", "PM"),"  AM"," AM"),"  PM", " PM"), 9,100,"")</f>
        <v/>
      </c>
      <c r="I4748" s="195" t="e">
        <f>TIMEVALUE(RTATimings[[#This Row],[Dep Tm Txt]])</f>
        <v>#VALUE!</v>
      </c>
      <c r="N47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49" spans="1:14" x14ac:dyDescent="0.35">
      <c r="A4749" s="113"/>
      <c r="B4749" s="119"/>
      <c r="C4749" s="119"/>
      <c r="D4749" s="185" t="e">
        <f>VLOOKUP(RTATimings[[#This Row],[Vehicle No.]], VehLicense,2,FALSE)</f>
        <v>#N/A</v>
      </c>
      <c r="E4749" s="126"/>
      <c r="F4749" s="185" t="e">
        <f>VLOOKUP(RTATimings[[#This Row],[Route Code]], TrueRouteCodes[], 2, FALSE)</f>
        <v>#N/A</v>
      </c>
      <c r="H4749" s="194" t="str">
        <f>REPLACE(SUBSTITUTE(SUBSTITUTE(SUBSTITUTE(SUBSTITUTE(SUBSTITUTE(TRIM(RTATimings[[#This Row],[Dep Txt]]), ": ",":"), "a.m", "AM",1), "p.m", "PM"),"  AM"," AM"),"  PM", " PM"), 9,100,"")</f>
        <v/>
      </c>
      <c r="I4749" s="195" t="e">
        <f>TIMEVALUE(RTATimings[[#This Row],[Dep Tm Txt]])</f>
        <v>#VALUE!</v>
      </c>
      <c r="N47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50" spans="1:14" x14ac:dyDescent="0.35">
      <c r="A4750" s="113"/>
      <c r="B4750" s="119"/>
      <c r="C4750" s="119"/>
      <c r="D4750" s="185" t="e">
        <f>VLOOKUP(RTATimings[[#This Row],[Vehicle No.]], VehLicense,2,FALSE)</f>
        <v>#N/A</v>
      </c>
      <c r="E4750" s="126"/>
      <c r="F4750" s="185" t="e">
        <f>VLOOKUP(RTATimings[[#This Row],[Route Code]], TrueRouteCodes[], 2, FALSE)</f>
        <v>#N/A</v>
      </c>
      <c r="H4750" s="194" t="str">
        <f>REPLACE(SUBSTITUTE(SUBSTITUTE(SUBSTITUTE(SUBSTITUTE(SUBSTITUTE(TRIM(RTATimings[[#This Row],[Dep Txt]]), ": ",":"), "a.m", "AM",1), "p.m", "PM"),"  AM"," AM"),"  PM", " PM"), 9,100,"")</f>
        <v/>
      </c>
      <c r="I4750" s="195" t="e">
        <f>TIMEVALUE(RTATimings[[#This Row],[Dep Tm Txt]])</f>
        <v>#VALUE!</v>
      </c>
      <c r="N47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51" spans="1:14" x14ac:dyDescent="0.35">
      <c r="A4751" s="113"/>
      <c r="B4751" s="119"/>
      <c r="C4751" s="119"/>
      <c r="D4751" s="185" t="e">
        <f>VLOOKUP(RTATimings[[#This Row],[Vehicle No.]], VehLicense,2,FALSE)</f>
        <v>#N/A</v>
      </c>
      <c r="E4751" s="126"/>
      <c r="F4751" s="185" t="e">
        <f>VLOOKUP(RTATimings[[#This Row],[Route Code]], TrueRouteCodes[], 2, FALSE)</f>
        <v>#N/A</v>
      </c>
      <c r="H4751" s="194" t="str">
        <f>REPLACE(SUBSTITUTE(SUBSTITUTE(SUBSTITUTE(SUBSTITUTE(SUBSTITUTE(TRIM(RTATimings[[#This Row],[Dep Txt]]), ": ",":"), "a.m", "AM",1), "p.m", "PM"),"  AM"," AM"),"  PM", " PM"), 9,100,"")</f>
        <v/>
      </c>
      <c r="I4751" s="195" t="e">
        <f>TIMEVALUE(RTATimings[[#This Row],[Dep Tm Txt]])</f>
        <v>#VALUE!</v>
      </c>
      <c r="N47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52" spans="1:14" x14ac:dyDescent="0.35">
      <c r="A4752" s="113"/>
      <c r="B4752" s="119"/>
      <c r="C4752" s="119"/>
      <c r="D4752" s="185" t="e">
        <f>VLOOKUP(RTATimings[[#This Row],[Vehicle No.]], VehLicense,2,FALSE)</f>
        <v>#N/A</v>
      </c>
      <c r="E4752" s="126"/>
      <c r="F4752" s="185" t="e">
        <f>VLOOKUP(RTATimings[[#This Row],[Route Code]], TrueRouteCodes[], 2, FALSE)</f>
        <v>#N/A</v>
      </c>
      <c r="H4752" s="194" t="str">
        <f>REPLACE(SUBSTITUTE(SUBSTITUTE(SUBSTITUTE(SUBSTITUTE(SUBSTITUTE(TRIM(RTATimings[[#This Row],[Dep Txt]]), ": ",":"), "a.m", "AM",1), "p.m", "PM"),"  AM"," AM"),"  PM", " PM"), 9,100,"")</f>
        <v/>
      </c>
      <c r="I4752" s="195" t="e">
        <f>TIMEVALUE(RTATimings[[#This Row],[Dep Tm Txt]])</f>
        <v>#VALUE!</v>
      </c>
      <c r="N47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53" spans="1:14" x14ac:dyDescent="0.35">
      <c r="A4753" s="113"/>
      <c r="B4753" s="119"/>
      <c r="C4753" s="119"/>
      <c r="D4753" s="185" t="e">
        <f>VLOOKUP(RTATimings[[#This Row],[Vehicle No.]], VehLicense,2,FALSE)</f>
        <v>#N/A</v>
      </c>
      <c r="E4753" s="126"/>
      <c r="F4753" s="185" t="e">
        <f>VLOOKUP(RTATimings[[#This Row],[Route Code]], TrueRouteCodes[], 2, FALSE)</f>
        <v>#N/A</v>
      </c>
      <c r="H4753" s="194" t="str">
        <f>REPLACE(SUBSTITUTE(SUBSTITUTE(SUBSTITUTE(SUBSTITUTE(SUBSTITUTE(TRIM(RTATimings[[#This Row],[Dep Txt]]), ": ",":"), "a.m", "AM",1), "p.m", "PM"),"  AM"," AM"),"  PM", " PM"), 9,100,"")</f>
        <v/>
      </c>
      <c r="I4753" s="195" t="e">
        <f>TIMEVALUE(RTATimings[[#This Row],[Dep Tm Txt]])</f>
        <v>#VALUE!</v>
      </c>
      <c r="N47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54" spans="1:14" x14ac:dyDescent="0.35">
      <c r="A4754" s="113"/>
      <c r="B4754" s="119"/>
      <c r="C4754" s="119"/>
      <c r="D4754" s="185" t="e">
        <f>VLOOKUP(RTATimings[[#This Row],[Vehicle No.]], VehLicense,2,FALSE)</f>
        <v>#N/A</v>
      </c>
      <c r="E4754" s="126"/>
      <c r="F4754" s="185" t="e">
        <f>VLOOKUP(RTATimings[[#This Row],[Route Code]], TrueRouteCodes[], 2, FALSE)</f>
        <v>#N/A</v>
      </c>
      <c r="H4754" s="194" t="str">
        <f>REPLACE(SUBSTITUTE(SUBSTITUTE(SUBSTITUTE(SUBSTITUTE(SUBSTITUTE(TRIM(RTATimings[[#This Row],[Dep Txt]]), ": ",":"), "a.m", "AM",1), "p.m", "PM"),"  AM"," AM"),"  PM", " PM"), 9,100,"")</f>
        <v/>
      </c>
      <c r="I4754" s="195" t="e">
        <f>TIMEVALUE(RTATimings[[#This Row],[Dep Tm Txt]])</f>
        <v>#VALUE!</v>
      </c>
      <c r="N47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55" spans="1:14" x14ac:dyDescent="0.35">
      <c r="A4755" s="113"/>
      <c r="B4755" s="119"/>
      <c r="C4755" s="119"/>
      <c r="D4755" s="185" t="e">
        <f>VLOOKUP(RTATimings[[#This Row],[Vehicle No.]], VehLicense,2,FALSE)</f>
        <v>#N/A</v>
      </c>
      <c r="E4755" s="126"/>
      <c r="F4755" s="185" t="e">
        <f>VLOOKUP(RTATimings[[#This Row],[Route Code]], TrueRouteCodes[], 2, FALSE)</f>
        <v>#N/A</v>
      </c>
      <c r="H4755" s="194" t="str">
        <f>REPLACE(SUBSTITUTE(SUBSTITUTE(SUBSTITUTE(SUBSTITUTE(SUBSTITUTE(TRIM(RTATimings[[#This Row],[Dep Txt]]), ": ",":"), "a.m", "AM",1), "p.m", "PM"),"  AM"," AM"),"  PM", " PM"), 9,100,"")</f>
        <v/>
      </c>
      <c r="I4755" s="195" t="e">
        <f>TIMEVALUE(RTATimings[[#This Row],[Dep Tm Txt]])</f>
        <v>#VALUE!</v>
      </c>
      <c r="N47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56" spans="1:14" x14ac:dyDescent="0.35">
      <c r="A4756" s="113"/>
      <c r="B4756" s="119"/>
      <c r="C4756" s="119"/>
      <c r="D4756" s="185" t="e">
        <f>VLOOKUP(RTATimings[[#This Row],[Vehicle No.]], VehLicense,2,FALSE)</f>
        <v>#N/A</v>
      </c>
      <c r="E4756" s="126"/>
      <c r="F4756" s="185" t="e">
        <f>VLOOKUP(RTATimings[[#This Row],[Route Code]], TrueRouteCodes[], 2, FALSE)</f>
        <v>#N/A</v>
      </c>
      <c r="H4756" s="194" t="str">
        <f>REPLACE(SUBSTITUTE(SUBSTITUTE(SUBSTITUTE(SUBSTITUTE(SUBSTITUTE(TRIM(RTATimings[[#This Row],[Dep Txt]]), ": ",":"), "a.m", "AM",1), "p.m", "PM"),"  AM"," AM"),"  PM", " PM"), 9,100,"")</f>
        <v/>
      </c>
      <c r="I4756" s="195" t="e">
        <f>TIMEVALUE(RTATimings[[#This Row],[Dep Tm Txt]])</f>
        <v>#VALUE!</v>
      </c>
      <c r="N47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57" spans="1:14" x14ac:dyDescent="0.35">
      <c r="A4757" s="113"/>
      <c r="B4757" s="119"/>
      <c r="C4757" s="119"/>
      <c r="D4757" s="185" t="e">
        <f>VLOOKUP(RTATimings[[#This Row],[Vehicle No.]], VehLicense,2,FALSE)</f>
        <v>#N/A</v>
      </c>
      <c r="E4757" s="126"/>
      <c r="F4757" s="185" t="e">
        <f>VLOOKUP(RTATimings[[#This Row],[Route Code]], TrueRouteCodes[], 2, FALSE)</f>
        <v>#N/A</v>
      </c>
      <c r="H4757" s="194" t="str">
        <f>REPLACE(SUBSTITUTE(SUBSTITUTE(SUBSTITUTE(SUBSTITUTE(SUBSTITUTE(TRIM(RTATimings[[#This Row],[Dep Txt]]), ": ",":"), "a.m", "AM",1), "p.m", "PM"),"  AM"," AM"),"  PM", " PM"), 9,100,"")</f>
        <v/>
      </c>
      <c r="I4757" s="195" t="e">
        <f>TIMEVALUE(RTATimings[[#This Row],[Dep Tm Txt]])</f>
        <v>#VALUE!</v>
      </c>
      <c r="N47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58" spans="1:14" x14ac:dyDescent="0.35">
      <c r="A4758" s="113"/>
      <c r="B4758" s="119"/>
      <c r="C4758" s="119"/>
      <c r="D4758" s="185" t="e">
        <f>VLOOKUP(RTATimings[[#This Row],[Vehicle No.]], VehLicense,2,FALSE)</f>
        <v>#N/A</v>
      </c>
      <c r="E4758" s="126"/>
      <c r="F4758" s="185" t="e">
        <f>VLOOKUP(RTATimings[[#This Row],[Route Code]], TrueRouteCodes[], 2, FALSE)</f>
        <v>#N/A</v>
      </c>
      <c r="H4758" s="194" t="str">
        <f>REPLACE(SUBSTITUTE(SUBSTITUTE(SUBSTITUTE(SUBSTITUTE(SUBSTITUTE(TRIM(RTATimings[[#This Row],[Dep Txt]]), ": ",":"), "a.m", "AM",1), "p.m", "PM"),"  AM"," AM"),"  PM", " PM"), 9,100,"")</f>
        <v/>
      </c>
      <c r="I4758" s="195" t="e">
        <f>TIMEVALUE(RTATimings[[#This Row],[Dep Tm Txt]])</f>
        <v>#VALUE!</v>
      </c>
      <c r="N47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59" spans="1:14" x14ac:dyDescent="0.35">
      <c r="A4759" s="113"/>
      <c r="B4759" s="119"/>
      <c r="C4759" s="119"/>
      <c r="D4759" s="185" t="e">
        <f>VLOOKUP(RTATimings[[#This Row],[Vehicle No.]], VehLicense,2,FALSE)</f>
        <v>#N/A</v>
      </c>
      <c r="E4759" s="126"/>
      <c r="F4759" s="185" t="e">
        <f>VLOOKUP(RTATimings[[#This Row],[Route Code]], TrueRouteCodes[], 2, FALSE)</f>
        <v>#N/A</v>
      </c>
      <c r="H4759" s="194" t="str">
        <f>REPLACE(SUBSTITUTE(SUBSTITUTE(SUBSTITUTE(SUBSTITUTE(SUBSTITUTE(TRIM(RTATimings[[#This Row],[Dep Txt]]), ": ",":"), "a.m", "AM",1), "p.m", "PM"),"  AM"," AM"),"  PM", " PM"), 9,100,"")</f>
        <v/>
      </c>
      <c r="I4759" s="195" t="e">
        <f>TIMEVALUE(RTATimings[[#This Row],[Dep Tm Txt]])</f>
        <v>#VALUE!</v>
      </c>
      <c r="N47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60" spans="1:14" x14ac:dyDescent="0.35">
      <c r="A4760" s="113"/>
      <c r="B4760" s="119"/>
      <c r="C4760" s="119"/>
      <c r="D4760" s="185" t="e">
        <f>VLOOKUP(RTATimings[[#This Row],[Vehicle No.]], VehLicense,2,FALSE)</f>
        <v>#N/A</v>
      </c>
      <c r="E4760" s="126"/>
      <c r="F4760" s="185" t="e">
        <f>VLOOKUP(RTATimings[[#This Row],[Route Code]], TrueRouteCodes[], 2, FALSE)</f>
        <v>#N/A</v>
      </c>
      <c r="H4760" s="194" t="str">
        <f>REPLACE(SUBSTITUTE(SUBSTITUTE(SUBSTITUTE(SUBSTITUTE(SUBSTITUTE(TRIM(RTATimings[[#This Row],[Dep Txt]]), ": ",":"), "a.m", "AM",1), "p.m", "PM"),"  AM"," AM"),"  PM", " PM"), 9,100,"")</f>
        <v/>
      </c>
      <c r="I4760" s="195" t="e">
        <f>TIMEVALUE(RTATimings[[#This Row],[Dep Tm Txt]])</f>
        <v>#VALUE!</v>
      </c>
      <c r="N47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61" spans="1:14" x14ac:dyDescent="0.35">
      <c r="A4761" s="113"/>
      <c r="B4761" s="119"/>
      <c r="C4761" s="119"/>
      <c r="D4761" s="185" t="e">
        <f>VLOOKUP(RTATimings[[#This Row],[Vehicle No.]], VehLicense,2,FALSE)</f>
        <v>#N/A</v>
      </c>
      <c r="E4761" s="126"/>
      <c r="F4761" s="185" t="e">
        <f>VLOOKUP(RTATimings[[#This Row],[Route Code]], TrueRouteCodes[], 2, FALSE)</f>
        <v>#N/A</v>
      </c>
      <c r="H4761" s="194" t="str">
        <f>REPLACE(SUBSTITUTE(SUBSTITUTE(SUBSTITUTE(SUBSTITUTE(SUBSTITUTE(TRIM(RTATimings[[#This Row],[Dep Txt]]), ": ",":"), "a.m", "AM",1), "p.m", "PM"),"  AM"," AM"),"  PM", " PM"), 9,100,"")</f>
        <v/>
      </c>
      <c r="I4761" s="195" t="e">
        <f>TIMEVALUE(RTATimings[[#This Row],[Dep Tm Txt]])</f>
        <v>#VALUE!</v>
      </c>
      <c r="N47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62" spans="1:14" x14ac:dyDescent="0.35">
      <c r="A4762" s="113"/>
      <c r="B4762" s="119"/>
      <c r="C4762" s="119"/>
      <c r="D4762" s="185" t="e">
        <f>VLOOKUP(RTATimings[[#This Row],[Vehicle No.]], VehLicense,2,FALSE)</f>
        <v>#N/A</v>
      </c>
      <c r="E4762" s="126"/>
      <c r="F4762" s="185" t="e">
        <f>VLOOKUP(RTATimings[[#This Row],[Route Code]], TrueRouteCodes[], 2, FALSE)</f>
        <v>#N/A</v>
      </c>
      <c r="H4762" s="194" t="str">
        <f>REPLACE(SUBSTITUTE(SUBSTITUTE(SUBSTITUTE(SUBSTITUTE(SUBSTITUTE(TRIM(RTATimings[[#This Row],[Dep Txt]]), ": ",":"), "a.m", "AM",1), "p.m", "PM"),"  AM"," AM"),"  PM", " PM"), 9,100,"")</f>
        <v/>
      </c>
      <c r="I4762" s="195" t="e">
        <f>TIMEVALUE(RTATimings[[#This Row],[Dep Tm Txt]])</f>
        <v>#VALUE!</v>
      </c>
      <c r="N47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63" spans="1:14" x14ac:dyDescent="0.35">
      <c r="A4763" s="113"/>
      <c r="B4763" s="119"/>
      <c r="C4763" s="119"/>
      <c r="D4763" s="185" t="e">
        <f>VLOOKUP(RTATimings[[#This Row],[Vehicle No.]], VehLicense,2,FALSE)</f>
        <v>#N/A</v>
      </c>
      <c r="E4763" s="126"/>
      <c r="F4763" s="185" t="e">
        <f>VLOOKUP(RTATimings[[#This Row],[Route Code]], TrueRouteCodes[], 2, FALSE)</f>
        <v>#N/A</v>
      </c>
      <c r="H4763" s="194" t="str">
        <f>REPLACE(SUBSTITUTE(SUBSTITUTE(SUBSTITUTE(SUBSTITUTE(SUBSTITUTE(TRIM(RTATimings[[#This Row],[Dep Txt]]), ": ",":"), "a.m", "AM",1), "p.m", "PM"),"  AM"," AM"),"  PM", " PM"), 9,100,"")</f>
        <v/>
      </c>
      <c r="I4763" s="195" t="e">
        <f>TIMEVALUE(RTATimings[[#This Row],[Dep Tm Txt]])</f>
        <v>#VALUE!</v>
      </c>
      <c r="N47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64" spans="1:14" x14ac:dyDescent="0.35">
      <c r="A4764" s="113"/>
      <c r="B4764" s="119"/>
      <c r="C4764" s="119"/>
      <c r="D4764" s="185" t="e">
        <f>VLOOKUP(RTATimings[[#This Row],[Vehicle No.]], VehLicense,2,FALSE)</f>
        <v>#N/A</v>
      </c>
      <c r="E4764" s="126"/>
      <c r="F4764" s="185" t="e">
        <f>VLOOKUP(RTATimings[[#This Row],[Route Code]], TrueRouteCodes[], 2, FALSE)</f>
        <v>#N/A</v>
      </c>
      <c r="H4764" s="194" t="str">
        <f>REPLACE(SUBSTITUTE(SUBSTITUTE(SUBSTITUTE(SUBSTITUTE(SUBSTITUTE(TRIM(RTATimings[[#This Row],[Dep Txt]]), ": ",":"), "a.m", "AM",1), "p.m", "PM"),"  AM"," AM"),"  PM", " PM"), 9,100,"")</f>
        <v/>
      </c>
      <c r="I4764" s="195" t="e">
        <f>TIMEVALUE(RTATimings[[#This Row],[Dep Tm Txt]])</f>
        <v>#VALUE!</v>
      </c>
      <c r="N47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65" spans="1:14" x14ac:dyDescent="0.35">
      <c r="A4765" s="113"/>
      <c r="B4765" s="119"/>
      <c r="C4765" s="119"/>
      <c r="D4765" s="185" t="e">
        <f>VLOOKUP(RTATimings[[#This Row],[Vehicle No.]], VehLicense,2,FALSE)</f>
        <v>#N/A</v>
      </c>
      <c r="E4765" s="126"/>
      <c r="F4765" s="185" t="e">
        <f>VLOOKUP(RTATimings[[#This Row],[Route Code]], TrueRouteCodes[], 2, FALSE)</f>
        <v>#N/A</v>
      </c>
      <c r="H4765" s="194" t="str">
        <f>REPLACE(SUBSTITUTE(SUBSTITUTE(SUBSTITUTE(SUBSTITUTE(SUBSTITUTE(TRIM(RTATimings[[#This Row],[Dep Txt]]), ": ",":"), "a.m", "AM",1), "p.m", "PM"),"  AM"," AM"),"  PM", " PM"), 9,100,"")</f>
        <v/>
      </c>
      <c r="I4765" s="195" t="e">
        <f>TIMEVALUE(RTATimings[[#This Row],[Dep Tm Txt]])</f>
        <v>#VALUE!</v>
      </c>
      <c r="N47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66" spans="1:14" x14ac:dyDescent="0.35">
      <c r="A4766" s="113"/>
      <c r="B4766" s="119"/>
      <c r="C4766" s="119"/>
      <c r="D4766" s="185" t="e">
        <f>VLOOKUP(RTATimings[[#This Row],[Vehicle No.]], VehLicense,2,FALSE)</f>
        <v>#N/A</v>
      </c>
      <c r="E4766" s="126"/>
      <c r="F4766" s="185" t="e">
        <f>VLOOKUP(RTATimings[[#This Row],[Route Code]], TrueRouteCodes[], 2, FALSE)</f>
        <v>#N/A</v>
      </c>
      <c r="H4766" s="194" t="str">
        <f>REPLACE(SUBSTITUTE(SUBSTITUTE(SUBSTITUTE(SUBSTITUTE(SUBSTITUTE(TRIM(RTATimings[[#This Row],[Dep Txt]]), ": ",":"), "a.m", "AM",1), "p.m", "PM"),"  AM"," AM"),"  PM", " PM"), 9,100,"")</f>
        <v/>
      </c>
      <c r="I4766" s="195" t="e">
        <f>TIMEVALUE(RTATimings[[#This Row],[Dep Tm Txt]])</f>
        <v>#VALUE!</v>
      </c>
      <c r="N47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67" spans="1:14" x14ac:dyDescent="0.35">
      <c r="A4767" s="113"/>
      <c r="B4767" s="119"/>
      <c r="C4767" s="119"/>
      <c r="D4767" s="185" t="e">
        <f>VLOOKUP(RTATimings[[#This Row],[Vehicle No.]], VehLicense,2,FALSE)</f>
        <v>#N/A</v>
      </c>
      <c r="E4767" s="126"/>
      <c r="F4767" s="185" t="e">
        <f>VLOOKUP(RTATimings[[#This Row],[Route Code]], TrueRouteCodes[], 2, FALSE)</f>
        <v>#N/A</v>
      </c>
      <c r="H4767" s="194" t="str">
        <f>REPLACE(SUBSTITUTE(SUBSTITUTE(SUBSTITUTE(SUBSTITUTE(SUBSTITUTE(TRIM(RTATimings[[#This Row],[Dep Txt]]), ": ",":"), "a.m", "AM",1), "p.m", "PM"),"  AM"," AM"),"  PM", " PM"), 9,100,"")</f>
        <v/>
      </c>
      <c r="I4767" s="195" t="e">
        <f>TIMEVALUE(RTATimings[[#This Row],[Dep Tm Txt]])</f>
        <v>#VALUE!</v>
      </c>
      <c r="N47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68" spans="1:14" x14ac:dyDescent="0.35">
      <c r="A4768" s="113"/>
      <c r="B4768" s="119"/>
      <c r="C4768" s="119"/>
      <c r="D4768" s="185" t="e">
        <f>VLOOKUP(RTATimings[[#This Row],[Vehicle No.]], VehLicense,2,FALSE)</f>
        <v>#N/A</v>
      </c>
      <c r="E4768" s="126"/>
      <c r="F4768" s="185" t="e">
        <f>VLOOKUP(RTATimings[[#This Row],[Route Code]], TrueRouteCodes[], 2, FALSE)</f>
        <v>#N/A</v>
      </c>
      <c r="H4768" s="194" t="str">
        <f>REPLACE(SUBSTITUTE(SUBSTITUTE(SUBSTITUTE(SUBSTITUTE(SUBSTITUTE(TRIM(RTATimings[[#This Row],[Dep Txt]]), ": ",":"), "a.m", "AM",1), "p.m", "PM"),"  AM"," AM"),"  PM", " PM"), 9,100,"")</f>
        <v/>
      </c>
      <c r="I4768" s="195" t="e">
        <f>TIMEVALUE(RTATimings[[#This Row],[Dep Tm Txt]])</f>
        <v>#VALUE!</v>
      </c>
      <c r="N47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69" spans="1:14" x14ac:dyDescent="0.35">
      <c r="A4769" s="113"/>
      <c r="B4769" s="119"/>
      <c r="C4769" s="119"/>
      <c r="D4769" s="185" t="e">
        <f>VLOOKUP(RTATimings[[#This Row],[Vehicle No.]], VehLicense,2,FALSE)</f>
        <v>#N/A</v>
      </c>
      <c r="E4769" s="126"/>
      <c r="F4769" s="185" t="e">
        <f>VLOOKUP(RTATimings[[#This Row],[Route Code]], TrueRouteCodes[], 2, FALSE)</f>
        <v>#N/A</v>
      </c>
      <c r="H4769" s="194" t="str">
        <f>REPLACE(SUBSTITUTE(SUBSTITUTE(SUBSTITUTE(SUBSTITUTE(SUBSTITUTE(TRIM(RTATimings[[#This Row],[Dep Txt]]), ": ",":"), "a.m", "AM",1), "p.m", "PM"),"  AM"," AM"),"  PM", " PM"), 9,100,"")</f>
        <v/>
      </c>
      <c r="I4769" s="195" t="e">
        <f>TIMEVALUE(RTATimings[[#This Row],[Dep Tm Txt]])</f>
        <v>#VALUE!</v>
      </c>
      <c r="N47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70" spans="1:14" x14ac:dyDescent="0.35">
      <c r="A4770" s="113"/>
      <c r="B4770" s="119"/>
      <c r="C4770" s="119"/>
      <c r="D4770" s="185" t="e">
        <f>VLOOKUP(RTATimings[[#This Row],[Vehicle No.]], VehLicense,2,FALSE)</f>
        <v>#N/A</v>
      </c>
      <c r="E4770" s="126"/>
      <c r="F4770" s="185" t="e">
        <f>VLOOKUP(RTATimings[[#This Row],[Route Code]], TrueRouteCodes[], 2, FALSE)</f>
        <v>#N/A</v>
      </c>
      <c r="H4770" s="194" t="str">
        <f>REPLACE(SUBSTITUTE(SUBSTITUTE(SUBSTITUTE(SUBSTITUTE(SUBSTITUTE(TRIM(RTATimings[[#This Row],[Dep Txt]]), ": ",":"), "a.m", "AM",1), "p.m", "PM"),"  AM"," AM"),"  PM", " PM"), 9,100,"")</f>
        <v/>
      </c>
      <c r="I4770" s="195" t="e">
        <f>TIMEVALUE(RTATimings[[#This Row],[Dep Tm Txt]])</f>
        <v>#VALUE!</v>
      </c>
      <c r="N47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71" spans="1:14" x14ac:dyDescent="0.35">
      <c r="A4771" s="113"/>
      <c r="B4771" s="119"/>
      <c r="C4771" s="119"/>
      <c r="D4771" s="185" t="e">
        <f>VLOOKUP(RTATimings[[#This Row],[Vehicle No.]], VehLicense,2,FALSE)</f>
        <v>#N/A</v>
      </c>
      <c r="E4771" s="126"/>
      <c r="F4771" s="185" t="e">
        <f>VLOOKUP(RTATimings[[#This Row],[Route Code]], TrueRouteCodes[], 2, FALSE)</f>
        <v>#N/A</v>
      </c>
      <c r="H4771" s="194" t="str">
        <f>REPLACE(SUBSTITUTE(SUBSTITUTE(SUBSTITUTE(SUBSTITUTE(SUBSTITUTE(TRIM(RTATimings[[#This Row],[Dep Txt]]), ": ",":"), "a.m", "AM",1), "p.m", "PM"),"  AM"," AM"),"  PM", " PM"), 9,100,"")</f>
        <v/>
      </c>
      <c r="I4771" s="195" t="e">
        <f>TIMEVALUE(RTATimings[[#This Row],[Dep Tm Txt]])</f>
        <v>#VALUE!</v>
      </c>
      <c r="N47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72" spans="1:14" x14ac:dyDescent="0.35">
      <c r="A4772" s="113"/>
      <c r="B4772" s="119"/>
      <c r="C4772" s="119"/>
      <c r="D4772" s="185" t="e">
        <f>VLOOKUP(RTATimings[[#This Row],[Vehicle No.]], VehLicense,2,FALSE)</f>
        <v>#N/A</v>
      </c>
      <c r="E4772" s="126"/>
      <c r="F4772" s="185" t="e">
        <f>VLOOKUP(RTATimings[[#This Row],[Route Code]], TrueRouteCodes[], 2, FALSE)</f>
        <v>#N/A</v>
      </c>
      <c r="H4772" s="194" t="str">
        <f>REPLACE(SUBSTITUTE(SUBSTITUTE(SUBSTITUTE(SUBSTITUTE(SUBSTITUTE(TRIM(RTATimings[[#This Row],[Dep Txt]]), ": ",":"), "a.m", "AM",1), "p.m", "PM"),"  AM"," AM"),"  PM", " PM"), 9,100,"")</f>
        <v/>
      </c>
      <c r="I4772" s="195" t="e">
        <f>TIMEVALUE(RTATimings[[#This Row],[Dep Tm Txt]])</f>
        <v>#VALUE!</v>
      </c>
      <c r="N47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73" spans="1:14" x14ac:dyDescent="0.35">
      <c r="A4773" s="113"/>
      <c r="B4773" s="119"/>
      <c r="C4773" s="119"/>
      <c r="D4773" s="185" t="e">
        <f>VLOOKUP(RTATimings[[#This Row],[Vehicle No.]], VehLicense,2,FALSE)</f>
        <v>#N/A</v>
      </c>
      <c r="E4773" s="126"/>
      <c r="F4773" s="185" t="e">
        <f>VLOOKUP(RTATimings[[#This Row],[Route Code]], TrueRouteCodes[], 2, FALSE)</f>
        <v>#N/A</v>
      </c>
      <c r="H4773" s="194" t="str">
        <f>REPLACE(SUBSTITUTE(SUBSTITUTE(SUBSTITUTE(SUBSTITUTE(SUBSTITUTE(TRIM(RTATimings[[#This Row],[Dep Txt]]), ": ",":"), "a.m", "AM",1), "p.m", "PM"),"  AM"," AM"),"  PM", " PM"), 9,100,"")</f>
        <v/>
      </c>
      <c r="I4773" s="195" t="e">
        <f>TIMEVALUE(RTATimings[[#This Row],[Dep Tm Txt]])</f>
        <v>#VALUE!</v>
      </c>
      <c r="N47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74" spans="1:14" x14ac:dyDescent="0.35">
      <c r="A4774" s="113"/>
      <c r="B4774" s="119"/>
      <c r="C4774" s="119"/>
      <c r="D4774" s="185" t="e">
        <f>VLOOKUP(RTATimings[[#This Row],[Vehicle No.]], VehLicense,2,FALSE)</f>
        <v>#N/A</v>
      </c>
      <c r="E4774" s="126"/>
      <c r="F4774" s="185" t="e">
        <f>VLOOKUP(RTATimings[[#This Row],[Route Code]], TrueRouteCodes[], 2, FALSE)</f>
        <v>#N/A</v>
      </c>
      <c r="H4774" s="194" t="str">
        <f>REPLACE(SUBSTITUTE(SUBSTITUTE(SUBSTITUTE(SUBSTITUTE(SUBSTITUTE(TRIM(RTATimings[[#This Row],[Dep Txt]]), ": ",":"), "a.m", "AM",1), "p.m", "PM"),"  AM"," AM"),"  PM", " PM"), 9,100,"")</f>
        <v/>
      </c>
      <c r="I4774" s="195" t="e">
        <f>TIMEVALUE(RTATimings[[#This Row],[Dep Tm Txt]])</f>
        <v>#VALUE!</v>
      </c>
      <c r="N47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75" spans="1:14" x14ac:dyDescent="0.35">
      <c r="A4775" s="113"/>
      <c r="B4775" s="119"/>
      <c r="C4775" s="119"/>
      <c r="D4775" s="185" t="e">
        <f>VLOOKUP(RTATimings[[#This Row],[Vehicle No.]], VehLicense,2,FALSE)</f>
        <v>#N/A</v>
      </c>
      <c r="E4775" s="126"/>
      <c r="F4775" s="185" t="e">
        <f>VLOOKUP(RTATimings[[#This Row],[Route Code]], TrueRouteCodes[], 2, FALSE)</f>
        <v>#N/A</v>
      </c>
      <c r="H4775" s="194" t="str">
        <f>REPLACE(SUBSTITUTE(SUBSTITUTE(SUBSTITUTE(SUBSTITUTE(SUBSTITUTE(TRIM(RTATimings[[#This Row],[Dep Txt]]), ": ",":"), "a.m", "AM",1), "p.m", "PM"),"  AM"," AM"),"  PM", " PM"), 9,100,"")</f>
        <v/>
      </c>
      <c r="I4775" s="195" t="e">
        <f>TIMEVALUE(RTATimings[[#This Row],[Dep Tm Txt]])</f>
        <v>#VALUE!</v>
      </c>
      <c r="N47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76" spans="1:14" x14ac:dyDescent="0.35">
      <c r="A4776" s="113"/>
      <c r="B4776" s="119"/>
      <c r="C4776" s="119"/>
      <c r="D4776" s="185" t="e">
        <f>VLOOKUP(RTATimings[[#This Row],[Vehicle No.]], VehLicense,2,FALSE)</f>
        <v>#N/A</v>
      </c>
      <c r="E4776" s="126"/>
      <c r="F4776" s="185" t="e">
        <f>VLOOKUP(RTATimings[[#This Row],[Route Code]], TrueRouteCodes[], 2, FALSE)</f>
        <v>#N/A</v>
      </c>
      <c r="H4776" s="194" t="str">
        <f>REPLACE(SUBSTITUTE(SUBSTITUTE(SUBSTITUTE(SUBSTITUTE(SUBSTITUTE(TRIM(RTATimings[[#This Row],[Dep Txt]]), ": ",":"), "a.m", "AM",1), "p.m", "PM"),"  AM"," AM"),"  PM", " PM"), 9,100,"")</f>
        <v/>
      </c>
      <c r="I4776" s="195" t="e">
        <f>TIMEVALUE(RTATimings[[#This Row],[Dep Tm Txt]])</f>
        <v>#VALUE!</v>
      </c>
      <c r="N47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77" spans="1:14" x14ac:dyDescent="0.35">
      <c r="A4777" s="113"/>
      <c r="B4777" s="119"/>
      <c r="C4777" s="119"/>
      <c r="D4777" s="185" t="e">
        <f>VLOOKUP(RTATimings[[#This Row],[Vehicle No.]], VehLicense,2,FALSE)</f>
        <v>#N/A</v>
      </c>
      <c r="E4777" s="126"/>
      <c r="F4777" s="185" t="e">
        <f>VLOOKUP(RTATimings[[#This Row],[Route Code]], TrueRouteCodes[], 2, FALSE)</f>
        <v>#N/A</v>
      </c>
      <c r="H4777" s="194" t="str">
        <f>REPLACE(SUBSTITUTE(SUBSTITUTE(SUBSTITUTE(SUBSTITUTE(SUBSTITUTE(TRIM(RTATimings[[#This Row],[Dep Txt]]), ": ",":"), "a.m", "AM",1), "p.m", "PM"),"  AM"," AM"),"  PM", " PM"), 9,100,"")</f>
        <v/>
      </c>
      <c r="I4777" s="195" t="e">
        <f>TIMEVALUE(RTATimings[[#This Row],[Dep Tm Txt]])</f>
        <v>#VALUE!</v>
      </c>
      <c r="N47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78" spans="1:14" x14ac:dyDescent="0.35">
      <c r="A4778" s="113"/>
      <c r="B4778" s="119"/>
      <c r="C4778" s="119"/>
      <c r="D4778" s="185" t="e">
        <f>VLOOKUP(RTATimings[[#This Row],[Vehicle No.]], VehLicense,2,FALSE)</f>
        <v>#N/A</v>
      </c>
      <c r="E4778" s="126"/>
      <c r="F4778" s="185" t="e">
        <f>VLOOKUP(RTATimings[[#This Row],[Route Code]], TrueRouteCodes[], 2, FALSE)</f>
        <v>#N/A</v>
      </c>
      <c r="H4778" s="194" t="str">
        <f>REPLACE(SUBSTITUTE(SUBSTITUTE(SUBSTITUTE(SUBSTITUTE(SUBSTITUTE(TRIM(RTATimings[[#This Row],[Dep Txt]]), ": ",":"), "a.m", "AM",1), "p.m", "PM"),"  AM"," AM"),"  PM", " PM"), 9,100,"")</f>
        <v/>
      </c>
      <c r="I4778" s="195" t="e">
        <f>TIMEVALUE(RTATimings[[#This Row],[Dep Tm Txt]])</f>
        <v>#VALUE!</v>
      </c>
      <c r="N47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79" spans="1:14" x14ac:dyDescent="0.35">
      <c r="A4779" s="113"/>
      <c r="B4779" s="119"/>
      <c r="C4779" s="119"/>
      <c r="D4779" s="185" t="e">
        <f>VLOOKUP(RTATimings[[#This Row],[Vehicle No.]], VehLicense,2,FALSE)</f>
        <v>#N/A</v>
      </c>
      <c r="E4779" s="126"/>
      <c r="F4779" s="185" t="e">
        <f>VLOOKUP(RTATimings[[#This Row],[Route Code]], TrueRouteCodes[], 2, FALSE)</f>
        <v>#N/A</v>
      </c>
      <c r="H4779" s="194" t="str">
        <f>REPLACE(SUBSTITUTE(SUBSTITUTE(SUBSTITUTE(SUBSTITUTE(SUBSTITUTE(TRIM(RTATimings[[#This Row],[Dep Txt]]), ": ",":"), "a.m", "AM",1), "p.m", "PM"),"  AM"," AM"),"  PM", " PM"), 9,100,"")</f>
        <v/>
      </c>
      <c r="I4779" s="195" t="e">
        <f>TIMEVALUE(RTATimings[[#This Row],[Dep Tm Txt]])</f>
        <v>#VALUE!</v>
      </c>
      <c r="N47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80" spans="1:14" x14ac:dyDescent="0.35">
      <c r="A4780" s="113"/>
      <c r="B4780" s="119"/>
      <c r="C4780" s="119"/>
      <c r="D4780" s="185" t="e">
        <f>VLOOKUP(RTATimings[[#This Row],[Vehicle No.]], VehLicense,2,FALSE)</f>
        <v>#N/A</v>
      </c>
      <c r="E4780" s="126"/>
      <c r="F4780" s="185" t="e">
        <f>VLOOKUP(RTATimings[[#This Row],[Route Code]], TrueRouteCodes[], 2, FALSE)</f>
        <v>#N/A</v>
      </c>
      <c r="H4780" s="194" t="str">
        <f>REPLACE(SUBSTITUTE(SUBSTITUTE(SUBSTITUTE(SUBSTITUTE(SUBSTITUTE(TRIM(RTATimings[[#This Row],[Dep Txt]]), ": ",":"), "a.m", "AM",1), "p.m", "PM"),"  AM"," AM"),"  PM", " PM"), 9,100,"")</f>
        <v/>
      </c>
      <c r="I4780" s="195" t="e">
        <f>TIMEVALUE(RTATimings[[#This Row],[Dep Tm Txt]])</f>
        <v>#VALUE!</v>
      </c>
      <c r="N47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81" spans="1:14" x14ac:dyDescent="0.35">
      <c r="A4781" s="113"/>
      <c r="B4781" s="119"/>
      <c r="C4781" s="119"/>
      <c r="D4781" s="185" t="e">
        <f>VLOOKUP(RTATimings[[#This Row],[Vehicle No.]], VehLicense,2,FALSE)</f>
        <v>#N/A</v>
      </c>
      <c r="E4781" s="126"/>
      <c r="F4781" s="185" t="e">
        <f>VLOOKUP(RTATimings[[#This Row],[Route Code]], TrueRouteCodes[], 2, FALSE)</f>
        <v>#N/A</v>
      </c>
      <c r="H4781" s="194" t="str">
        <f>REPLACE(SUBSTITUTE(SUBSTITUTE(SUBSTITUTE(SUBSTITUTE(SUBSTITUTE(TRIM(RTATimings[[#This Row],[Dep Txt]]), ": ",":"), "a.m", "AM",1), "p.m", "PM"),"  AM"," AM"),"  PM", " PM"), 9,100,"")</f>
        <v/>
      </c>
      <c r="I4781" s="195" t="e">
        <f>TIMEVALUE(RTATimings[[#This Row],[Dep Tm Txt]])</f>
        <v>#VALUE!</v>
      </c>
      <c r="N47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82" spans="1:14" x14ac:dyDescent="0.35">
      <c r="A4782" s="113"/>
      <c r="B4782" s="119"/>
      <c r="C4782" s="119"/>
      <c r="D4782" s="185" t="e">
        <f>VLOOKUP(RTATimings[[#This Row],[Vehicle No.]], VehLicense,2,FALSE)</f>
        <v>#N/A</v>
      </c>
      <c r="E4782" s="126"/>
      <c r="F4782" s="185" t="e">
        <f>VLOOKUP(RTATimings[[#This Row],[Route Code]], TrueRouteCodes[], 2, FALSE)</f>
        <v>#N/A</v>
      </c>
      <c r="H4782" s="194" t="str">
        <f>REPLACE(SUBSTITUTE(SUBSTITUTE(SUBSTITUTE(SUBSTITUTE(SUBSTITUTE(TRIM(RTATimings[[#This Row],[Dep Txt]]), ": ",":"), "a.m", "AM",1), "p.m", "PM"),"  AM"," AM"),"  PM", " PM"), 9,100,"")</f>
        <v/>
      </c>
      <c r="I4782" s="195" t="e">
        <f>TIMEVALUE(RTATimings[[#This Row],[Dep Tm Txt]])</f>
        <v>#VALUE!</v>
      </c>
      <c r="N47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83" spans="1:14" x14ac:dyDescent="0.35">
      <c r="A4783" s="113"/>
      <c r="B4783" s="119"/>
      <c r="C4783" s="119"/>
      <c r="D4783" s="185" t="e">
        <f>VLOOKUP(RTATimings[[#This Row],[Vehicle No.]], VehLicense,2,FALSE)</f>
        <v>#N/A</v>
      </c>
      <c r="E4783" s="126"/>
      <c r="F4783" s="185" t="e">
        <f>VLOOKUP(RTATimings[[#This Row],[Route Code]], TrueRouteCodes[], 2, FALSE)</f>
        <v>#N/A</v>
      </c>
      <c r="H4783" s="194" t="str">
        <f>REPLACE(SUBSTITUTE(SUBSTITUTE(SUBSTITUTE(SUBSTITUTE(SUBSTITUTE(TRIM(RTATimings[[#This Row],[Dep Txt]]), ": ",":"), "a.m", "AM",1), "p.m", "PM"),"  AM"," AM"),"  PM", " PM"), 9,100,"")</f>
        <v/>
      </c>
      <c r="I4783" s="195" t="e">
        <f>TIMEVALUE(RTATimings[[#This Row],[Dep Tm Txt]])</f>
        <v>#VALUE!</v>
      </c>
      <c r="N47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84" spans="1:14" x14ac:dyDescent="0.35">
      <c r="A4784" s="113"/>
      <c r="B4784" s="119"/>
      <c r="C4784" s="119"/>
      <c r="D4784" s="185" t="e">
        <f>VLOOKUP(RTATimings[[#This Row],[Vehicle No.]], VehLicense,2,FALSE)</f>
        <v>#N/A</v>
      </c>
      <c r="E4784" s="126"/>
      <c r="F4784" s="185" t="e">
        <f>VLOOKUP(RTATimings[[#This Row],[Route Code]], TrueRouteCodes[], 2, FALSE)</f>
        <v>#N/A</v>
      </c>
      <c r="H4784" s="194" t="str">
        <f>REPLACE(SUBSTITUTE(SUBSTITUTE(SUBSTITUTE(SUBSTITUTE(SUBSTITUTE(TRIM(RTATimings[[#This Row],[Dep Txt]]), ": ",":"), "a.m", "AM",1), "p.m", "PM"),"  AM"," AM"),"  PM", " PM"), 9,100,"")</f>
        <v/>
      </c>
      <c r="I4784" s="195" t="e">
        <f>TIMEVALUE(RTATimings[[#This Row],[Dep Tm Txt]])</f>
        <v>#VALUE!</v>
      </c>
      <c r="N47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85" spans="1:14" x14ac:dyDescent="0.35">
      <c r="A4785" s="113"/>
      <c r="B4785" s="119"/>
      <c r="C4785" s="119"/>
      <c r="D4785" s="185" t="e">
        <f>VLOOKUP(RTATimings[[#This Row],[Vehicle No.]], VehLicense,2,FALSE)</f>
        <v>#N/A</v>
      </c>
      <c r="E4785" s="126"/>
      <c r="F4785" s="185" t="e">
        <f>VLOOKUP(RTATimings[[#This Row],[Route Code]], TrueRouteCodes[], 2, FALSE)</f>
        <v>#N/A</v>
      </c>
      <c r="H4785" s="194" t="str">
        <f>REPLACE(SUBSTITUTE(SUBSTITUTE(SUBSTITUTE(SUBSTITUTE(SUBSTITUTE(TRIM(RTATimings[[#This Row],[Dep Txt]]), ": ",":"), "a.m", "AM",1), "p.m", "PM"),"  AM"," AM"),"  PM", " PM"), 9,100,"")</f>
        <v/>
      </c>
      <c r="I4785" s="195" t="e">
        <f>TIMEVALUE(RTATimings[[#This Row],[Dep Tm Txt]])</f>
        <v>#VALUE!</v>
      </c>
      <c r="N47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86" spans="1:14" x14ac:dyDescent="0.35">
      <c r="A4786" s="113"/>
      <c r="B4786" s="119"/>
      <c r="C4786" s="119"/>
      <c r="D4786" s="185" t="e">
        <f>VLOOKUP(RTATimings[[#This Row],[Vehicle No.]], VehLicense,2,FALSE)</f>
        <v>#N/A</v>
      </c>
      <c r="E4786" s="126"/>
      <c r="F4786" s="185" t="e">
        <f>VLOOKUP(RTATimings[[#This Row],[Route Code]], TrueRouteCodes[], 2, FALSE)</f>
        <v>#N/A</v>
      </c>
      <c r="H4786" s="194" t="str">
        <f>REPLACE(SUBSTITUTE(SUBSTITUTE(SUBSTITUTE(SUBSTITUTE(SUBSTITUTE(TRIM(RTATimings[[#This Row],[Dep Txt]]), ": ",":"), "a.m", "AM",1), "p.m", "PM"),"  AM"," AM"),"  PM", " PM"), 9,100,"")</f>
        <v/>
      </c>
      <c r="I4786" s="195" t="e">
        <f>TIMEVALUE(RTATimings[[#This Row],[Dep Tm Txt]])</f>
        <v>#VALUE!</v>
      </c>
      <c r="N47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87" spans="1:14" x14ac:dyDescent="0.35">
      <c r="A4787" s="113"/>
      <c r="B4787" s="119"/>
      <c r="C4787" s="119"/>
      <c r="D4787" s="185" t="e">
        <f>VLOOKUP(RTATimings[[#This Row],[Vehicle No.]], VehLicense,2,FALSE)</f>
        <v>#N/A</v>
      </c>
      <c r="E4787" s="126"/>
      <c r="F4787" s="185" t="e">
        <f>VLOOKUP(RTATimings[[#This Row],[Route Code]], TrueRouteCodes[], 2, FALSE)</f>
        <v>#N/A</v>
      </c>
      <c r="H4787" s="194" t="str">
        <f>REPLACE(SUBSTITUTE(SUBSTITUTE(SUBSTITUTE(SUBSTITUTE(SUBSTITUTE(TRIM(RTATimings[[#This Row],[Dep Txt]]), ": ",":"), "a.m", "AM",1), "p.m", "PM"),"  AM"," AM"),"  PM", " PM"), 9,100,"")</f>
        <v/>
      </c>
      <c r="I4787" s="195" t="e">
        <f>TIMEVALUE(RTATimings[[#This Row],[Dep Tm Txt]])</f>
        <v>#VALUE!</v>
      </c>
      <c r="N47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88" spans="1:14" x14ac:dyDescent="0.35">
      <c r="A4788" s="113"/>
      <c r="B4788" s="119"/>
      <c r="C4788" s="119"/>
      <c r="D4788" s="185" t="e">
        <f>VLOOKUP(RTATimings[[#This Row],[Vehicle No.]], VehLicense,2,FALSE)</f>
        <v>#N/A</v>
      </c>
      <c r="E4788" s="126"/>
      <c r="F4788" s="185" t="e">
        <f>VLOOKUP(RTATimings[[#This Row],[Route Code]], TrueRouteCodes[], 2, FALSE)</f>
        <v>#N/A</v>
      </c>
      <c r="H4788" s="194" t="str">
        <f>REPLACE(SUBSTITUTE(SUBSTITUTE(SUBSTITUTE(SUBSTITUTE(SUBSTITUTE(TRIM(RTATimings[[#This Row],[Dep Txt]]), ": ",":"), "a.m", "AM",1), "p.m", "PM"),"  AM"," AM"),"  PM", " PM"), 9,100,"")</f>
        <v/>
      </c>
      <c r="I4788" s="195" t="e">
        <f>TIMEVALUE(RTATimings[[#This Row],[Dep Tm Txt]])</f>
        <v>#VALUE!</v>
      </c>
      <c r="N47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89" spans="1:14" x14ac:dyDescent="0.35">
      <c r="A4789" s="113"/>
      <c r="B4789" s="119"/>
      <c r="C4789" s="119"/>
      <c r="D4789" s="185" t="e">
        <f>VLOOKUP(RTATimings[[#This Row],[Vehicle No.]], VehLicense,2,FALSE)</f>
        <v>#N/A</v>
      </c>
      <c r="E4789" s="126"/>
      <c r="F4789" s="185" t="e">
        <f>VLOOKUP(RTATimings[[#This Row],[Route Code]], TrueRouteCodes[], 2, FALSE)</f>
        <v>#N/A</v>
      </c>
      <c r="H4789" s="194" t="str">
        <f>REPLACE(SUBSTITUTE(SUBSTITUTE(SUBSTITUTE(SUBSTITUTE(SUBSTITUTE(TRIM(RTATimings[[#This Row],[Dep Txt]]), ": ",":"), "a.m", "AM",1), "p.m", "PM"),"  AM"," AM"),"  PM", " PM"), 9,100,"")</f>
        <v/>
      </c>
      <c r="I4789" s="195" t="e">
        <f>TIMEVALUE(RTATimings[[#This Row],[Dep Tm Txt]])</f>
        <v>#VALUE!</v>
      </c>
      <c r="N47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90" spans="1:14" x14ac:dyDescent="0.35">
      <c r="A4790" s="113"/>
      <c r="B4790" s="119"/>
      <c r="C4790" s="119"/>
      <c r="D4790" s="185" t="e">
        <f>VLOOKUP(RTATimings[[#This Row],[Vehicle No.]], VehLicense,2,FALSE)</f>
        <v>#N/A</v>
      </c>
      <c r="E4790" s="126"/>
      <c r="F4790" s="185" t="e">
        <f>VLOOKUP(RTATimings[[#This Row],[Route Code]], TrueRouteCodes[], 2, FALSE)</f>
        <v>#N/A</v>
      </c>
      <c r="H4790" s="194" t="str">
        <f>REPLACE(SUBSTITUTE(SUBSTITUTE(SUBSTITUTE(SUBSTITUTE(SUBSTITUTE(TRIM(RTATimings[[#This Row],[Dep Txt]]), ": ",":"), "a.m", "AM",1), "p.m", "PM"),"  AM"," AM"),"  PM", " PM"), 9,100,"")</f>
        <v/>
      </c>
      <c r="I4790" s="195" t="e">
        <f>TIMEVALUE(RTATimings[[#This Row],[Dep Tm Txt]])</f>
        <v>#VALUE!</v>
      </c>
      <c r="N47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91" spans="1:14" x14ac:dyDescent="0.35">
      <c r="A4791" s="113"/>
      <c r="B4791" s="119"/>
      <c r="C4791" s="119"/>
      <c r="D4791" s="185" t="e">
        <f>VLOOKUP(RTATimings[[#This Row],[Vehicle No.]], VehLicense,2,FALSE)</f>
        <v>#N/A</v>
      </c>
      <c r="E4791" s="126"/>
      <c r="F4791" s="185" t="e">
        <f>VLOOKUP(RTATimings[[#This Row],[Route Code]], TrueRouteCodes[], 2, FALSE)</f>
        <v>#N/A</v>
      </c>
      <c r="H4791" s="194" t="str">
        <f>REPLACE(SUBSTITUTE(SUBSTITUTE(SUBSTITUTE(SUBSTITUTE(SUBSTITUTE(TRIM(RTATimings[[#This Row],[Dep Txt]]), ": ",":"), "a.m", "AM",1), "p.m", "PM"),"  AM"," AM"),"  PM", " PM"), 9,100,"")</f>
        <v/>
      </c>
      <c r="I4791" s="195" t="e">
        <f>TIMEVALUE(RTATimings[[#This Row],[Dep Tm Txt]])</f>
        <v>#VALUE!</v>
      </c>
      <c r="N47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92" spans="1:14" x14ac:dyDescent="0.35">
      <c r="A4792" s="113"/>
      <c r="B4792" s="119"/>
      <c r="C4792" s="119"/>
      <c r="D4792" s="185" t="e">
        <f>VLOOKUP(RTATimings[[#This Row],[Vehicle No.]], VehLicense,2,FALSE)</f>
        <v>#N/A</v>
      </c>
      <c r="E4792" s="126"/>
      <c r="F4792" s="185" t="e">
        <f>VLOOKUP(RTATimings[[#This Row],[Route Code]], TrueRouteCodes[], 2, FALSE)</f>
        <v>#N/A</v>
      </c>
      <c r="H4792" s="194" t="str">
        <f>REPLACE(SUBSTITUTE(SUBSTITUTE(SUBSTITUTE(SUBSTITUTE(SUBSTITUTE(TRIM(RTATimings[[#This Row],[Dep Txt]]), ": ",":"), "a.m", "AM",1), "p.m", "PM"),"  AM"," AM"),"  PM", " PM"), 9,100,"")</f>
        <v/>
      </c>
      <c r="I4792" s="195" t="e">
        <f>TIMEVALUE(RTATimings[[#This Row],[Dep Tm Txt]])</f>
        <v>#VALUE!</v>
      </c>
      <c r="N47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93" spans="1:14" x14ac:dyDescent="0.35">
      <c r="A4793" s="113"/>
      <c r="B4793" s="119"/>
      <c r="C4793" s="119"/>
      <c r="D4793" s="185" t="e">
        <f>VLOOKUP(RTATimings[[#This Row],[Vehicle No.]], VehLicense,2,FALSE)</f>
        <v>#N/A</v>
      </c>
      <c r="E4793" s="126"/>
      <c r="F4793" s="185" t="e">
        <f>VLOOKUP(RTATimings[[#This Row],[Route Code]], TrueRouteCodes[], 2, FALSE)</f>
        <v>#N/A</v>
      </c>
      <c r="H4793" s="194" t="str">
        <f>REPLACE(SUBSTITUTE(SUBSTITUTE(SUBSTITUTE(SUBSTITUTE(SUBSTITUTE(TRIM(RTATimings[[#This Row],[Dep Txt]]), ": ",":"), "a.m", "AM",1), "p.m", "PM"),"  AM"," AM"),"  PM", " PM"), 9,100,"")</f>
        <v/>
      </c>
      <c r="I4793" s="195" t="e">
        <f>TIMEVALUE(RTATimings[[#This Row],[Dep Tm Txt]])</f>
        <v>#VALUE!</v>
      </c>
      <c r="N47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94" spans="1:14" x14ac:dyDescent="0.35">
      <c r="A4794" s="113"/>
      <c r="B4794" s="119"/>
      <c r="C4794" s="119"/>
      <c r="D4794" s="185" t="e">
        <f>VLOOKUP(RTATimings[[#This Row],[Vehicle No.]], VehLicense,2,FALSE)</f>
        <v>#N/A</v>
      </c>
      <c r="E4794" s="126"/>
      <c r="F4794" s="185" t="e">
        <f>VLOOKUP(RTATimings[[#This Row],[Route Code]], TrueRouteCodes[], 2, FALSE)</f>
        <v>#N/A</v>
      </c>
      <c r="H4794" s="194" t="str">
        <f>REPLACE(SUBSTITUTE(SUBSTITUTE(SUBSTITUTE(SUBSTITUTE(SUBSTITUTE(TRIM(RTATimings[[#This Row],[Dep Txt]]), ": ",":"), "a.m", "AM",1), "p.m", "PM"),"  AM"," AM"),"  PM", " PM"), 9,100,"")</f>
        <v/>
      </c>
      <c r="I4794" s="195" t="e">
        <f>TIMEVALUE(RTATimings[[#This Row],[Dep Tm Txt]])</f>
        <v>#VALUE!</v>
      </c>
      <c r="N47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95" spans="1:14" x14ac:dyDescent="0.35">
      <c r="A4795" s="113"/>
      <c r="B4795" s="119"/>
      <c r="C4795" s="119"/>
      <c r="D4795" s="185" t="e">
        <f>VLOOKUP(RTATimings[[#This Row],[Vehicle No.]], VehLicense,2,FALSE)</f>
        <v>#N/A</v>
      </c>
      <c r="E4795" s="126"/>
      <c r="F4795" s="185" t="e">
        <f>VLOOKUP(RTATimings[[#This Row],[Route Code]], TrueRouteCodes[], 2, FALSE)</f>
        <v>#N/A</v>
      </c>
      <c r="H4795" s="194" t="str">
        <f>REPLACE(SUBSTITUTE(SUBSTITUTE(SUBSTITUTE(SUBSTITUTE(SUBSTITUTE(TRIM(RTATimings[[#This Row],[Dep Txt]]), ": ",":"), "a.m", "AM",1), "p.m", "PM"),"  AM"," AM"),"  PM", " PM"), 9,100,"")</f>
        <v/>
      </c>
      <c r="I4795" s="195" t="e">
        <f>TIMEVALUE(RTATimings[[#This Row],[Dep Tm Txt]])</f>
        <v>#VALUE!</v>
      </c>
      <c r="N47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96" spans="1:14" x14ac:dyDescent="0.35">
      <c r="A4796" s="113"/>
      <c r="B4796" s="119"/>
      <c r="C4796" s="119"/>
      <c r="D4796" s="185" t="e">
        <f>VLOOKUP(RTATimings[[#This Row],[Vehicle No.]], VehLicense,2,FALSE)</f>
        <v>#N/A</v>
      </c>
      <c r="E4796" s="126"/>
      <c r="F4796" s="185" t="e">
        <f>VLOOKUP(RTATimings[[#This Row],[Route Code]], TrueRouteCodes[], 2, FALSE)</f>
        <v>#N/A</v>
      </c>
      <c r="H4796" s="194" t="str">
        <f>REPLACE(SUBSTITUTE(SUBSTITUTE(SUBSTITUTE(SUBSTITUTE(SUBSTITUTE(TRIM(RTATimings[[#This Row],[Dep Txt]]), ": ",":"), "a.m", "AM",1), "p.m", "PM"),"  AM"," AM"),"  PM", " PM"), 9,100,"")</f>
        <v/>
      </c>
      <c r="I4796" s="195" t="e">
        <f>TIMEVALUE(RTATimings[[#This Row],[Dep Tm Txt]])</f>
        <v>#VALUE!</v>
      </c>
      <c r="N47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97" spans="1:14" x14ac:dyDescent="0.35">
      <c r="A4797" s="113"/>
      <c r="B4797" s="119"/>
      <c r="C4797" s="119"/>
      <c r="D4797" s="185" t="e">
        <f>VLOOKUP(RTATimings[[#This Row],[Vehicle No.]], VehLicense,2,FALSE)</f>
        <v>#N/A</v>
      </c>
      <c r="E4797" s="126"/>
      <c r="F4797" s="185" t="e">
        <f>VLOOKUP(RTATimings[[#This Row],[Route Code]], TrueRouteCodes[], 2, FALSE)</f>
        <v>#N/A</v>
      </c>
      <c r="H4797" s="194" t="str">
        <f>REPLACE(SUBSTITUTE(SUBSTITUTE(SUBSTITUTE(SUBSTITUTE(SUBSTITUTE(TRIM(RTATimings[[#This Row],[Dep Txt]]), ": ",":"), "a.m", "AM",1), "p.m", "PM"),"  AM"," AM"),"  PM", " PM"), 9,100,"")</f>
        <v/>
      </c>
      <c r="I4797" s="195" t="e">
        <f>TIMEVALUE(RTATimings[[#This Row],[Dep Tm Txt]])</f>
        <v>#VALUE!</v>
      </c>
      <c r="N47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98" spans="1:14" x14ac:dyDescent="0.35">
      <c r="A4798" s="113"/>
      <c r="B4798" s="119"/>
      <c r="C4798" s="119"/>
      <c r="D4798" s="185" t="e">
        <f>VLOOKUP(RTATimings[[#This Row],[Vehicle No.]], VehLicense,2,FALSE)</f>
        <v>#N/A</v>
      </c>
      <c r="E4798" s="126"/>
      <c r="F4798" s="185" t="e">
        <f>VLOOKUP(RTATimings[[#This Row],[Route Code]], TrueRouteCodes[], 2, FALSE)</f>
        <v>#N/A</v>
      </c>
      <c r="H4798" s="194" t="str">
        <f>REPLACE(SUBSTITUTE(SUBSTITUTE(SUBSTITUTE(SUBSTITUTE(SUBSTITUTE(TRIM(RTATimings[[#This Row],[Dep Txt]]), ": ",":"), "a.m", "AM",1), "p.m", "PM"),"  AM"," AM"),"  PM", " PM"), 9,100,"")</f>
        <v/>
      </c>
      <c r="I4798" s="195" t="e">
        <f>TIMEVALUE(RTATimings[[#This Row],[Dep Tm Txt]])</f>
        <v>#VALUE!</v>
      </c>
      <c r="N47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799" spans="1:14" x14ac:dyDescent="0.35">
      <c r="A4799" s="113"/>
      <c r="B4799" s="119"/>
      <c r="C4799" s="119"/>
      <c r="D4799" s="185" t="e">
        <f>VLOOKUP(RTATimings[[#This Row],[Vehicle No.]], VehLicense,2,FALSE)</f>
        <v>#N/A</v>
      </c>
      <c r="E4799" s="126"/>
      <c r="F4799" s="185" t="e">
        <f>VLOOKUP(RTATimings[[#This Row],[Route Code]], TrueRouteCodes[], 2, FALSE)</f>
        <v>#N/A</v>
      </c>
      <c r="H4799" s="194" t="str">
        <f>REPLACE(SUBSTITUTE(SUBSTITUTE(SUBSTITUTE(SUBSTITUTE(SUBSTITUTE(TRIM(RTATimings[[#This Row],[Dep Txt]]), ": ",":"), "a.m", "AM",1), "p.m", "PM"),"  AM"," AM"),"  PM", " PM"), 9,100,"")</f>
        <v/>
      </c>
      <c r="I4799" s="195" t="e">
        <f>TIMEVALUE(RTATimings[[#This Row],[Dep Tm Txt]])</f>
        <v>#VALUE!</v>
      </c>
      <c r="N47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00" spans="1:14" x14ac:dyDescent="0.35">
      <c r="A4800" s="113"/>
      <c r="B4800" s="119"/>
      <c r="C4800" s="119"/>
      <c r="D4800" s="185" t="e">
        <f>VLOOKUP(RTATimings[[#This Row],[Vehicle No.]], VehLicense,2,FALSE)</f>
        <v>#N/A</v>
      </c>
      <c r="E4800" s="126"/>
      <c r="F4800" s="185" t="e">
        <f>VLOOKUP(RTATimings[[#This Row],[Route Code]], TrueRouteCodes[], 2, FALSE)</f>
        <v>#N/A</v>
      </c>
      <c r="H4800" s="194" t="str">
        <f>REPLACE(SUBSTITUTE(SUBSTITUTE(SUBSTITUTE(SUBSTITUTE(SUBSTITUTE(TRIM(RTATimings[[#This Row],[Dep Txt]]), ": ",":"), "a.m", "AM",1), "p.m", "PM"),"  AM"," AM"),"  PM", " PM"), 9,100,"")</f>
        <v/>
      </c>
      <c r="I4800" s="195" t="e">
        <f>TIMEVALUE(RTATimings[[#This Row],[Dep Tm Txt]])</f>
        <v>#VALUE!</v>
      </c>
      <c r="N48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01" spans="1:14" x14ac:dyDescent="0.35">
      <c r="A4801" s="113"/>
      <c r="B4801" s="119"/>
      <c r="C4801" s="119"/>
      <c r="D4801" s="185" t="e">
        <f>VLOOKUP(RTATimings[[#This Row],[Vehicle No.]], VehLicense,2,FALSE)</f>
        <v>#N/A</v>
      </c>
      <c r="E4801" s="126"/>
      <c r="F4801" s="185" t="e">
        <f>VLOOKUP(RTATimings[[#This Row],[Route Code]], TrueRouteCodes[], 2, FALSE)</f>
        <v>#N/A</v>
      </c>
      <c r="H4801" s="194" t="str">
        <f>REPLACE(SUBSTITUTE(SUBSTITUTE(SUBSTITUTE(SUBSTITUTE(SUBSTITUTE(TRIM(RTATimings[[#This Row],[Dep Txt]]), ": ",":"), "a.m", "AM",1), "p.m", "PM"),"  AM"," AM"),"  PM", " PM"), 9,100,"")</f>
        <v/>
      </c>
      <c r="I4801" s="195" t="e">
        <f>TIMEVALUE(RTATimings[[#This Row],[Dep Tm Txt]])</f>
        <v>#VALUE!</v>
      </c>
      <c r="N48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02" spans="1:14" x14ac:dyDescent="0.35">
      <c r="A4802" s="113"/>
      <c r="B4802" s="119"/>
      <c r="C4802" s="119"/>
      <c r="D4802" s="185" t="e">
        <f>VLOOKUP(RTATimings[[#This Row],[Vehicle No.]], VehLicense,2,FALSE)</f>
        <v>#N/A</v>
      </c>
      <c r="E4802" s="126"/>
      <c r="F4802" s="185" t="e">
        <f>VLOOKUP(RTATimings[[#This Row],[Route Code]], TrueRouteCodes[], 2, FALSE)</f>
        <v>#N/A</v>
      </c>
      <c r="H4802" s="194" t="str">
        <f>REPLACE(SUBSTITUTE(SUBSTITUTE(SUBSTITUTE(SUBSTITUTE(SUBSTITUTE(TRIM(RTATimings[[#This Row],[Dep Txt]]), ": ",":"), "a.m", "AM",1), "p.m", "PM"),"  AM"," AM"),"  PM", " PM"), 9,100,"")</f>
        <v/>
      </c>
      <c r="I4802" s="195" t="e">
        <f>TIMEVALUE(RTATimings[[#This Row],[Dep Tm Txt]])</f>
        <v>#VALUE!</v>
      </c>
      <c r="N48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03" spans="1:14" x14ac:dyDescent="0.35">
      <c r="A4803" s="113"/>
      <c r="B4803" s="119"/>
      <c r="C4803" s="119"/>
      <c r="D4803" s="185" t="e">
        <f>VLOOKUP(RTATimings[[#This Row],[Vehicle No.]], VehLicense,2,FALSE)</f>
        <v>#N/A</v>
      </c>
      <c r="E4803" s="126"/>
      <c r="F4803" s="185" t="e">
        <f>VLOOKUP(RTATimings[[#This Row],[Route Code]], TrueRouteCodes[], 2, FALSE)</f>
        <v>#N/A</v>
      </c>
      <c r="H4803" s="194" t="str">
        <f>REPLACE(SUBSTITUTE(SUBSTITUTE(SUBSTITUTE(SUBSTITUTE(SUBSTITUTE(TRIM(RTATimings[[#This Row],[Dep Txt]]), ": ",":"), "a.m", "AM",1), "p.m", "PM"),"  AM"," AM"),"  PM", " PM"), 9,100,"")</f>
        <v/>
      </c>
      <c r="I4803" s="195" t="e">
        <f>TIMEVALUE(RTATimings[[#This Row],[Dep Tm Txt]])</f>
        <v>#VALUE!</v>
      </c>
      <c r="N48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04" spans="1:14" x14ac:dyDescent="0.35">
      <c r="A4804" s="113"/>
      <c r="B4804" s="119"/>
      <c r="C4804" s="119"/>
      <c r="D4804" s="185" t="e">
        <f>VLOOKUP(RTATimings[[#This Row],[Vehicle No.]], VehLicense,2,FALSE)</f>
        <v>#N/A</v>
      </c>
      <c r="E4804" s="126"/>
      <c r="F4804" s="185" t="e">
        <f>VLOOKUP(RTATimings[[#This Row],[Route Code]], TrueRouteCodes[], 2, FALSE)</f>
        <v>#N/A</v>
      </c>
      <c r="H4804" s="194" t="str">
        <f>REPLACE(SUBSTITUTE(SUBSTITUTE(SUBSTITUTE(SUBSTITUTE(SUBSTITUTE(TRIM(RTATimings[[#This Row],[Dep Txt]]), ": ",":"), "a.m", "AM",1), "p.m", "PM"),"  AM"," AM"),"  PM", " PM"), 9,100,"")</f>
        <v/>
      </c>
      <c r="I4804" s="195" t="e">
        <f>TIMEVALUE(RTATimings[[#This Row],[Dep Tm Txt]])</f>
        <v>#VALUE!</v>
      </c>
      <c r="N48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05" spans="1:14" x14ac:dyDescent="0.35">
      <c r="A4805" s="113"/>
      <c r="B4805" s="119"/>
      <c r="C4805" s="119"/>
      <c r="D4805" s="185" t="e">
        <f>VLOOKUP(RTATimings[[#This Row],[Vehicle No.]], VehLicense,2,FALSE)</f>
        <v>#N/A</v>
      </c>
      <c r="E4805" s="126"/>
      <c r="F4805" s="185" t="e">
        <f>VLOOKUP(RTATimings[[#This Row],[Route Code]], TrueRouteCodes[], 2, FALSE)</f>
        <v>#N/A</v>
      </c>
      <c r="H4805" s="194" t="str">
        <f>REPLACE(SUBSTITUTE(SUBSTITUTE(SUBSTITUTE(SUBSTITUTE(SUBSTITUTE(TRIM(RTATimings[[#This Row],[Dep Txt]]), ": ",":"), "a.m", "AM",1), "p.m", "PM"),"  AM"," AM"),"  PM", " PM"), 9,100,"")</f>
        <v/>
      </c>
      <c r="I4805" s="195" t="e">
        <f>TIMEVALUE(RTATimings[[#This Row],[Dep Tm Txt]])</f>
        <v>#VALUE!</v>
      </c>
      <c r="N48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06" spans="1:14" x14ac:dyDescent="0.35">
      <c r="A4806" s="113"/>
      <c r="B4806" s="119"/>
      <c r="C4806" s="119"/>
      <c r="D4806" s="185" t="e">
        <f>VLOOKUP(RTATimings[[#This Row],[Vehicle No.]], VehLicense,2,FALSE)</f>
        <v>#N/A</v>
      </c>
      <c r="E4806" s="126"/>
      <c r="F4806" s="185" t="e">
        <f>VLOOKUP(RTATimings[[#This Row],[Route Code]], TrueRouteCodes[], 2, FALSE)</f>
        <v>#N/A</v>
      </c>
      <c r="H4806" s="194" t="str">
        <f>REPLACE(SUBSTITUTE(SUBSTITUTE(SUBSTITUTE(SUBSTITUTE(SUBSTITUTE(TRIM(RTATimings[[#This Row],[Dep Txt]]), ": ",":"), "a.m", "AM",1), "p.m", "PM"),"  AM"," AM"),"  PM", " PM"), 9,100,"")</f>
        <v/>
      </c>
      <c r="I4806" s="195" t="e">
        <f>TIMEVALUE(RTATimings[[#This Row],[Dep Tm Txt]])</f>
        <v>#VALUE!</v>
      </c>
      <c r="N48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07" spans="1:14" x14ac:dyDescent="0.35">
      <c r="A4807" s="113"/>
      <c r="B4807" s="119"/>
      <c r="C4807" s="119"/>
      <c r="D4807" s="185" t="e">
        <f>VLOOKUP(RTATimings[[#This Row],[Vehicle No.]], VehLicense,2,FALSE)</f>
        <v>#N/A</v>
      </c>
      <c r="E4807" s="126"/>
      <c r="F4807" s="185" t="e">
        <f>VLOOKUP(RTATimings[[#This Row],[Route Code]], TrueRouteCodes[], 2, FALSE)</f>
        <v>#N/A</v>
      </c>
      <c r="H4807" s="194" t="str">
        <f>REPLACE(SUBSTITUTE(SUBSTITUTE(SUBSTITUTE(SUBSTITUTE(SUBSTITUTE(TRIM(RTATimings[[#This Row],[Dep Txt]]), ": ",":"), "a.m", "AM",1), "p.m", "PM"),"  AM"," AM"),"  PM", " PM"), 9,100,"")</f>
        <v/>
      </c>
      <c r="I4807" s="195" t="e">
        <f>TIMEVALUE(RTATimings[[#This Row],[Dep Tm Txt]])</f>
        <v>#VALUE!</v>
      </c>
      <c r="N48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08" spans="1:14" x14ac:dyDescent="0.35">
      <c r="A4808" s="113"/>
      <c r="B4808" s="119"/>
      <c r="C4808" s="119"/>
      <c r="D4808" s="185" t="e">
        <f>VLOOKUP(RTATimings[[#This Row],[Vehicle No.]], VehLicense,2,FALSE)</f>
        <v>#N/A</v>
      </c>
      <c r="E4808" s="126"/>
      <c r="F4808" s="185" t="e">
        <f>VLOOKUP(RTATimings[[#This Row],[Route Code]], TrueRouteCodes[], 2, FALSE)</f>
        <v>#N/A</v>
      </c>
      <c r="H4808" s="194" t="str">
        <f>REPLACE(SUBSTITUTE(SUBSTITUTE(SUBSTITUTE(SUBSTITUTE(SUBSTITUTE(TRIM(RTATimings[[#This Row],[Dep Txt]]), ": ",":"), "a.m", "AM",1), "p.m", "PM"),"  AM"," AM"),"  PM", " PM"), 9,100,"")</f>
        <v/>
      </c>
      <c r="I4808" s="195" t="e">
        <f>TIMEVALUE(RTATimings[[#This Row],[Dep Tm Txt]])</f>
        <v>#VALUE!</v>
      </c>
      <c r="N48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09" spans="1:14" x14ac:dyDescent="0.35">
      <c r="A4809" s="113"/>
      <c r="B4809" s="119"/>
      <c r="C4809" s="119"/>
      <c r="D4809" s="185" t="e">
        <f>VLOOKUP(RTATimings[[#This Row],[Vehicle No.]], VehLicense,2,FALSE)</f>
        <v>#N/A</v>
      </c>
      <c r="E4809" s="126"/>
      <c r="F4809" s="185" t="e">
        <f>VLOOKUP(RTATimings[[#This Row],[Route Code]], TrueRouteCodes[], 2, FALSE)</f>
        <v>#N/A</v>
      </c>
      <c r="H4809" s="194" t="str">
        <f>REPLACE(SUBSTITUTE(SUBSTITUTE(SUBSTITUTE(SUBSTITUTE(SUBSTITUTE(TRIM(RTATimings[[#This Row],[Dep Txt]]), ": ",":"), "a.m", "AM",1), "p.m", "PM"),"  AM"," AM"),"  PM", " PM"), 9,100,"")</f>
        <v/>
      </c>
      <c r="I4809" s="195" t="e">
        <f>TIMEVALUE(RTATimings[[#This Row],[Dep Tm Txt]])</f>
        <v>#VALUE!</v>
      </c>
      <c r="N48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10" spans="1:14" x14ac:dyDescent="0.35">
      <c r="A4810" s="113"/>
      <c r="B4810" s="119"/>
      <c r="C4810" s="119"/>
      <c r="D4810" s="185" t="e">
        <f>VLOOKUP(RTATimings[[#This Row],[Vehicle No.]], VehLicense,2,FALSE)</f>
        <v>#N/A</v>
      </c>
      <c r="E4810" s="126"/>
      <c r="F4810" s="185" t="e">
        <f>VLOOKUP(RTATimings[[#This Row],[Route Code]], TrueRouteCodes[], 2, FALSE)</f>
        <v>#N/A</v>
      </c>
      <c r="H4810" s="194" t="str">
        <f>REPLACE(SUBSTITUTE(SUBSTITUTE(SUBSTITUTE(SUBSTITUTE(SUBSTITUTE(TRIM(RTATimings[[#This Row],[Dep Txt]]), ": ",":"), "a.m", "AM",1), "p.m", "PM"),"  AM"," AM"),"  PM", " PM"), 9,100,"")</f>
        <v/>
      </c>
      <c r="I4810" s="195" t="e">
        <f>TIMEVALUE(RTATimings[[#This Row],[Dep Tm Txt]])</f>
        <v>#VALUE!</v>
      </c>
      <c r="N48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11" spans="1:14" x14ac:dyDescent="0.35">
      <c r="A4811" s="113"/>
      <c r="B4811" s="119"/>
      <c r="C4811" s="119"/>
      <c r="D4811" s="185" t="e">
        <f>VLOOKUP(RTATimings[[#This Row],[Vehicle No.]], VehLicense,2,FALSE)</f>
        <v>#N/A</v>
      </c>
      <c r="E4811" s="126"/>
      <c r="F4811" s="185" t="e">
        <f>VLOOKUP(RTATimings[[#This Row],[Route Code]], TrueRouteCodes[], 2, FALSE)</f>
        <v>#N/A</v>
      </c>
      <c r="H4811" s="194" t="str">
        <f>REPLACE(SUBSTITUTE(SUBSTITUTE(SUBSTITUTE(SUBSTITUTE(SUBSTITUTE(TRIM(RTATimings[[#This Row],[Dep Txt]]), ": ",":"), "a.m", "AM",1), "p.m", "PM"),"  AM"," AM"),"  PM", " PM"), 9,100,"")</f>
        <v/>
      </c>
      <c r="I4811" s="195" t="e">
        <f>TIMEVALUE(RTATimings[[#This Row],[Dep Tm Txt]])</f>
        <v>#VALUE!</v>
      </c>
      <c r="N48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12" spans="1:14" x14ac:dyDescent="0.35">
      <c r="A4812" s="113"/>
      <c r="B4812" s="119"/>
      <c r="C4812" s="119"/>
      <c r="D4812" s="185" t="e">
        <f>VLOOKUP(RTATimings[[#This Row],[Vehicle No.]], VehLicense,2,FALSE)</f>
        <v>#N/A</v>
      </c>
      <c r="E4812" s="126"/>
      <c r="F4812" s="185" t="e">
        <f>VLOOKUP(RTATimings[[#This Row],[Route Code]], TrueRouteCodes[], 2, FALSE)</f>
        <v>#N/A</v>
      </c>
      <c r="H4812" s="194" t="str">
        <f>REPLACE(SUBSTITUTE(SUBSTITUTE(SUBSTITUTE(SUBSTITUTE(SUBSTITUTE(TRIM(RTATimings[[#This Row],[Dep Txt]]), ": ",":"), "a.m", "AM",1), "p.m", "PM"),"  AM"," AM"),"  PM", " PM"), 9,100,"")</f>
        <v/>
      </c>
      <c r="I4812" s="195" t="e">
        <f>TIMEVALUE(RTATimings[[#This Row],[Dep Tm Txt]])</f>
        <v>#VALUE!</v>
      </c>
      <c r="N48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13" spans="1:14" x14ac:dyDescent="0.35">
      <c r="A4813" s="113"/>
      <c r="B4813" s="119"/>
      <c r="C4813" s="119"/>
      <c r="D4813" s="185" t="e">
        <f>VLOOKUP(RTATimings[[#This Row],[Vehicle No.]], VehLicense,2,FALSE)</f>
        <v>#N/A</v>
      </c>
      <c r="E4813" s="126"/>
      <c r="F4813" s="185" t="e">
        <f>VLOOKUP(RTATimings[[#This Row],[Route Code]], TrueRouteCodes[], 2, FALSE)</f>
        <v>#N/A</v>
      </c>
      <c r="H4813" s="194" t="str">
        <f>REPLACE(SUBSTITUTE(SUBSTITUTE(SUBSTITUTE(SUBSTITUTE(SUBSTITUTE(TRIM(RTATimings[[#This Row],[Dep Txt]]), ": ",":"), "a.m", "AM",1), "p.m", "PM"),"  AM"," AM"),"  PM", " PM"), 9,100,"")</f>
        <v/>
      </c>
      <c r="I4813" s="195" t="e">
        <f>TIMEVALUE(RTATimings[[#This Row],[Dep Tm Txt]])</f>
        <v>#VALUE!</v>
      </c>
      <c r="N48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14" spans="1:14" x14ac:dyDescent="0.35">
      <c r="A4814" s="113"/>
      <c r="B4814" s="119"/>
      <c r="C4814" s="119"/>
      <c r="D4814" s="185" t="e">
        <f>VLOOKUP(RTATimings[[#This Row],[Vehicle No.]], VehLicense,2,FALSE)</f>
        <v>#N/A</v>
      </c>
      <c r="E4814" s="126"/>
      <c r="F4814" s="185" t="e">
        <f>VLOOKUP(RTATimings[[#This Row],[Route Code]], TrueRouteCodes[], 2, FALSE)</f>
        <v>#N/A</v>
      </c>
      <c r="H4814" s="194" t="str">
        <f>REPLACE(SUBSTITUTE(SUBSTITUTE(SUBSTITUTE(SUBSTITUTE(SUBSTITUTE(TRIM(RTATimings[[#This Row],[Dep Txt]]), ": ",":"), "a.m", "AM",1), "p.m", "PM"),"  AM"," AM"),"  PM", " PM"), 9,100,"")</f>
        <v/>
      </c>
      <c r="I4814" s="195" t="e">
        <f>TIMEVALUE(RTATimings[[#This Row],[Dep Tm Txt]])</f>
        <v>#VALUE!</v>
      </c>
      <c r="N48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15" spans="1:14" x14ac:dyDescent="0.35">
      <c r="A4815" s="113"/>
      <c r="B4815" s="119"/>
      <c r="C4815" s="119"/>
      <c r="D4815" s="185" t="e">
        <f>VLOOKUP(RTATimings[[#This Row],[Vehicle No.]], VehLicense,2,FALSE)</f>
        <v>#N/A</v>
      </c>
      <c r="E4815" s="126"/>
      <c r="F4815" s="185" t="e">
        <f>VLOOKUP(RTATimings[[#This Row],[Route Code]], TrueRouteCodes[], 2, FALSE)</f>
        <v>#N/A</v>
      </c>
      <c r="H4815" s="194" t="str">
        <f>REPLACE(SUBSTITUTE(SUBSTITUTE(SUBSTITUTE(SUBSTITUTE(SUBSTITUTE(TRIM(RTATimings[[#This Row],[Dep Txt]]), ": ",":"), "a.m", "AM",1), "p.m", "PM"),"  AM"," AM"),"  PM", " PM"), 9,100,"")</f>
        <v/>
      </c>
      <c r="I4815" s="195" t="e">
        <f>TIMEVALUE(RTATimings[[#This Row],[Dep Tm Txt]])</f>
        <v>#VALUE!</v>
      </c>
      <c r="N48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16" spans="1:14" x14ac:dyDescent="0.35">
      <c r="A4816" s="113"/>
      <c r="B4816" s="119"/>
      <c r="C4816" s="119"/>
      <c r="D4816" s="185" t="e">
        <f>VLOOKUP(RTATimings[[#This Row],[Vehicle No.]], VehLicense,2,FALSE)</f>
        <v>#N/A</v>
      </c>
      <c r="E4816" s="126"/>
      <c r="F4816" s="185" t="e">
        <f>VLOOKUP(RTATimings[[#This Row],[Route Code]], TrueRouteCodes[], 2, FALSE)</f>
        <v>#N/A</v>
      </c>
      <c r="H4816" s="194" t="str">
        <f>REPLACE(SUBSTITUTE(SUBSTITUTE(SUBSTITUTE(SUBSTITUTE(SUBSTITUTE(TRIM(RTATimings[[#This Row],[Dep Txt]]), ": ",":"), "a.m", "AM",1), "p.m", "PM"),"  AM"," AM"),"  PM", " PM"), 9,100,"")</f>
        <v/>
      </c>
      <c r="I4816" s="195" t="e">
        <f>TIMEVALUE(RTATimings[[#This Row],[Dep Tm Txt]])</f>
        <v>#VALUE!</v>
      </c>
      <c r="N48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17" spans="1:14" x14ac:dyDescent="0.35">
      <c r="A4817" s="113"/>
      <c r="B4817" s="119"/>
      <c r="C4817" s="119"/>
      <c r="D4817" s="185" t="e">
        <f>VLOOKUP(RTATimings[[#This Row],[Vehicle No.]], VehLicense,2,FALSE)</f>
        <v>#N/A</v>
      </c>
      <c r="E4817" s="126"/>
      <c r="F4817" s="185" t="e">
        <f>VLOOKUP(RTATimings[[#This Row],[Route Code]], TrueRouteCodes[], 2, FALSE)</f>
        <v>#N/A</v>
      </c>
      <c r="H4817" s="194" t="str">
        <f>REPLACE(SUBSTITUTE(SUBSTITUTE(SUBSTITUTE(SUBSTITUTE(SUBSTITUTE(TRIM(RTATimings[[#This Row],[Dep Txt]]), ": ",":"), "a.m", "AM",1), "p.m", "PM"),"  AM"," AM"),"  PM", " PM"), 9,100,"")</f>
        <v/>
      </c>
      <c r="I4817" s="195" t="e">
        <f>TIMEVALUE(RTATimings[[#This Row],[Dep Tm Txt]])</f>
        <v>#VALUE!</v>
      </c>
      <c r="N48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18" spans="1:14" x14ac:dyDescent="0.35">
      <c r="A4818" s="113"/>
      <c r="B4818" s="119"/>
      <c r="C4818" s="119"/>
      <c r="D4818" s="185" t="e">
        <f>VLOOKUP(RTATimings[[#This Row],[Vehicle No.]], VehLicense,2,FALSE)</f>
        <v>#N/A</v>
      </c>
      <c r="E4818" s="126"/>
      <c r="F4818" s="185" t="e">
        <f>VLOOKUP(RTATimings[[#This Row],[Route Code]], TrueRouteCodes[], 2, FALSE)</f>
        <v>#N/A</v>
      </c>
      <c r="H4818" s="194" t="str">
        <f>REPLACE(SUBSTITUTE(SUBSTITUTE(SUBSTITUTE(SUBSTITUTE(SUBSTITUTE(TRIM(RTATimings[[#This Row],[Dep Txt]]), ": ",":"), "a.m", "AM",1), "p.m", "PM"),"  AM"," AM"),"  PM", " PM"), 9,100,"")</f>
        <v/>
      </c>
      <c r="I4818" s="195" t="e">
        <f>TIMEVALUE(RTATimings[[#This Row],[Dep Tm Txt]])</f>
        <v>#VALUE!</v>
      </c>
      <c r="N48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19" spans="1:14" x14ac:dyDescent="0.35">
      <c r="A4819" s="113"/>
      <c r="B4819" s="119"/>
      <c r="C4819" s="119"/>
      <c r="D4819" s="185" t="e">
        <f>VLOOKUP(RTATimings[[#This Row],[Vehicle No.]], VehLicense,2,FALSE)</f>
        <v>#N/A</v>
      </c>
      <c r="E4819" s="126"/>
      <c r="F4819" s="185" t="e">
        <f>VLOOKUP(RTATimings[[#This Row],[Route Code]], TrueRouteCodes[], 2, FALSE)</f>
        <v>#N/A</v>
      </c>
      <c r="H4819" s="194" t="str">
        <f>REPLACE(SUBSTITUTE(SUBSTITUTE(SUBSTITUTE(SUBSTITUTE(SUBSTITUTE(TRIM(RTATimings[[#This Row],[Dep Txt]]), ": ",":"), "a.m", "AM",1), "p.m", "PM"),"  AM"," AM"),"  PM", " PM"), 9,100,"")</f>
        <v/>
      </c>
      <c r="I4819" s="195" t="e">
        <f>TIMEVALUE(RTATimings[[#This Row],[Dep Tm Txt]])</f>
        <v>#VALUE!</v>
      </c>
      <c r="N48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20" spans="1:14" x14ac:dyDescent="0.35">
      <c r="A4820" s="113"/>
      <c r="B4820" s="119"/>
      <c r="C4820" s="119"/>
      <c r="D4820" s="185" t="e">
        <f>VLOOKUP(RTATimings[[#This Row],[Vehicle No.]], VehLicense,2,FALSE)</f>
        <v>#N/A</v>
      </c>
      <c r="E4820" s="126"/>
      <c r="F4820" s="185" t="e">
        <f>VLOOKUP(RTATimings[[#This Row],[Route Code]], TrueRouteCodes[], 2, FALSE)</f>
        <v>#N/A</v>
      </c>
      <c r="H4820" s="194" t="str">
        <f>REPLACE(SUBSTITUTE(SUBSTITUTE(SUBSTITUTE(SUBSTITUTE(SUBSTITUTE(TRIM(RTATimings[[#This Row],[Dep Txt]]), ": ",":"), "a.m", "AM",1), "p.m", "PM"),"  AM"," AM"),"  PM", " PM"), 9,100,"")</f>
        <v/>
      </c>
      <c r="I4820" s="195" t="e">
        <f>TIMEVALUE(RTATimings[[#This Row],[Dep Tm Txt]])</f>
        <v>#VALUE!</v>
      </c>
      <c r="N48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21" spans="1:14" x14ac:dyDescent="0.35">
      <c r="A4821" s="113"/>
      <c r="B4821" s="119"/>
      <c r="C4821" s="119"/>
      <c r="D4821" s="185" t="e">
        <f>VLOOKUP(RTATimings[[#This Row],[Vehicle No.]], VehLicense,2,FALSE)</f>
        <v>#N/A</v>
      </c>
      <c r="E4821" s="126"/>
      <c r="F4821" s="185" t="e">
        <f>VLOOKUP(RTATimings[[#This Row],[Route Code]], TrueRouteCodes[], 2, FALSE)</f>
        <v>#N/A</v>
      </c>
      <c r="H4821" s="194" t="str">
        <f>REPLACE(SUBSTITUTE(SUBSTITUTE(SUBSTITUTE(SUBSTITUTE(SUBSTITUTE(TRIM(RTATimings[[#This Row],[Dep Txt]]), ": ",":"), "a.m", "AM",1), "p.m", "PM"),"  AM"," AM"),"  PM", " PM"), 9,100,"")</f>
        <v/>
      </c>
      <c r="I4821" s="195" t="e">
        <f>TIMEVALUE(RTATimings[[#This Row],[Dep Tm Txt]])</f>
        <v>#VALUE!</v>
      </c>
      <c r="N48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22" spans="1:14" x14ac:dyDescent="0.35">
      <c r="A4822" s="113"/>
      <c r="B4822" s="119"/>
      <c r="C4822" s="119"/>
      <c r="D4822" s="185" t="e">
        <f>VLOOKUP(RTATimings[[#This Row],[Vehicle No.]], VehLicense,2,FALSE)</f>
        <v>#N/A</v>
      </c>
      <c r="E4822" s="126"/>
      <c r="F4822" s="185" t="e">
        <f>VLOOKUP(RTATimings[[#This Row],[Route Code]], TrueRouteCodes[], 2, FALSE)</f>
        <v>#N/A</v>
      </c>
      <c r="H4822" s="194" t="str">
        <f>REPLACE(SUBSTITUTE(SUBSTITUTE(SUBSTITUTE(SUBSTITUTE(SUBSTITUTE(TRIM(RTATimings[[#This Row],[Dep Txt]]), ": ",":"), "a.m", "AM",1), "p.m", "PM"),"  AM"," AM"),"  PM", " PM"), 9,100,"")</f>
        <v/>
      </c>
      <c r="I4822" s="195" t="e">
        <f>TIMEVALUE(RTATimings[[#This Row],[Dep Tm Txt]])</f>
        <v>#VALUE!</v>
      </c>
      <c r="N48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23" spans="1:14" x14ac:dyDescent="0.35">
      <c r="A4823" s="113"/>
      <c r="B4823" s="119"/>
      <c r="C4823" s="119"/>
      <c r="D4823" s="185" t="e">
        <f>VLOOKUP(RTATimings[[#This Row],[Vehicle No.]], VehLicense,2,FALSE)</f>
        <v>#N/A</v>
      </c>
      <c r="E4823" s="126"/>
      <c r="F4823" s="185" t="e">
        <f>VLOOKUP(RTATimings[[#This Row],[Route Code]], TrueRouteCodes[], 2, FALSE)</f>
        <v>#N/A</v>
      </c>
      <c r="H4823" s="194" t="str">
        <f>REPLACE(SUBSTITUTE(SUBSTITUTE(SUBSTITUTE(SUBSTITUTE(SUBSTITUTE(TRIM(RTATimings[[#This Row],[Dep Txt]]), ": ",":"), "a.m", "AM",1), "p.m", "PM"),"  AM"," AM"),"  PM", " PM"), 9,100,"")</f>
        <v/>
      </c>
      <c r="I4823" s="195" t="e">
        <f>TIMEVALUE(RTATimings[[#This Row],[Dep Tm Txt]])</f>
        <v>#VALUE!</v>
      </c>
      <c r="N48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24" spans="1:14" x14ac:dyDescent="0.35">
      <c r="A4824" s="113"/>
      <c r="B4824" s="119"/>
      <c r="C4824" s="119"/>
      <c r="D4824" s="185" t="e">
        <f>VLOOKUP(RTATimings[[#This Row],[Vehicle No.]], VehLicense,2,FALSE)</f>
        <v>#N/A</v>
      </c>
      <c r="E4824" s="126"/>
      <c r="F4824" s="185" t="e">
        <f>VLOOKUP(RTATimings[[#This Row],[Route Code]], TrueRouteCodes[], 2, FALSE)</f>
        <v>#N/A</v>
      </c>
      <c r="H4824" s="194" t="str">
        <f>REPLACE(SUBSTITUTE(SUBSTITUTE(SUBSTITUTE(SUBSTITUTE(SUBSTITUTE(TRIM(RTATimings[[#This Row],[Dep Txt]]), ": ",":"), "a.m", "AM",1), "p.m", "PM"),"  AM"," AM"),"  PM", " PM"), 9,100,"")</f>
        <v/>
      </c>
      <c r="I4824" s="195" t="e">
        <f>TIMEVALUE(RTATimings[[#This Row],[Dep Tm Txt]])</f>
        <v>#VALUE!</v>
      </c>
      <c r="N48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25" spans="1:14" x14ac:dyDescent="0.35">
      <c r="A4825" s="113"/>
      <c r="B4825" s="119"/>
      <c r="C4825" s="119"/>
      <c r="D4825" s="185" t="e">
        <f>VLOOKUP(RTATimings[[#This Row],[Vehicle No.]], VehLicense,2,FALSE)</f>
        <v>#N/A</v>
      </c>
      <c r="E4825" s="126"/>
      <c r="F4825" s="185" t="e">
        <f>VLOOKUP(RTATimings[[#This Row],[Route Code]], TrueRouteCodes[], 2, FALSE)</f>
        <v>#N/A</v>
      </c>
      <c r="H4825" s="194" t="str">
        <f>REPLACE(SUBSTITUTE(SUBSTITUTE(SUBSTITUTE(SUBSTITUTE(SUBSTITUTE(TRIM(RTATimings[[#This Row],[Dep Txt]]), ": ",":"), "a.m", "AM",1), "p.m", "PM"),"  AM"," AM"),"  PM", " PM"), 9,100,"")</f>
        <v/>
      </c>
      <c r="I4825" s="195" t="e">
        <f>TIMEVALUE(RTATimings[[#This Row],[Dep Tm Txt]])</f>
        <v>#VALUE!</v>
      </c>
      <c r="N48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26" spans="1:14" x14ac:dyDescent="0.35">
      <c r="A4826" s="113"/>
      <c r="B4826" s="119"/>
      <c r="C4826" s="119"/>
      <c r="D4826" s="185" t="e">
        <f>VLOOKUP(RTATimings[[#This Row],[Vehicle No.]], VehLicense,2,FALSE)</f>
        <v>#N/A</v>
      </c>
      <c r="E4826" s="126"/>
      <c r="F4826" s="185" t="e">
        <f>VLOOKUP(RTATimings[[#This Row],[Route Code]], TrueRouteCodes[], 2, FALSE)</f>
        <v>#N/A</v>
      </c>
      <c r="H4826" s="194" t="str">
        <f>REPLACE(SUBSTITUTE(SUBSTITUTE(SUBSTITUTE(SUBSTITUTE(SUBSTITUTE(TRIM(RTATimings[[#This Row],[Dep Txt]]), ": ",":"), "a.m", "AM",1), "p.m", "PM"),"  AM"," AM"),"  PM", " PM"), 9,100,"")</f>
        <v/>
      </c>
      <c r="I4826" s="195" t="e">
        <f>TIMEVALUE(RTATimings[[#This Row],[Dep Tm Txt]])</f>
        <v>#VALUE!</v>
      </c>
      <c r="N48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27" spans="1:14" x14ac:dyDescent="0.35">
      <c r="A4827" s="113"/>
      <c r="B4827" s="119"/>
      <c r="C4827" s="119"/>
      <c r="D4827" s="185" t="e">
        <f>VLOOKUP(RTATimings[[#This Row],[Vehicle No.]], VehLicense,2,FALSE)</f>
        <v>#N/A</v>
      </c>
      <c r="E4827" s="126"/>
      <c r="F4827" s="185" t="e">
        <f>VLOOKUP(RTATimings[[#This Row],[Route Code]], TrueRouteCodes[], 2, FALSE)</f>
        <v>#N/A</v>
      </c>
      <c r="H4827" s="194" t="str">
        <f>REPLACE(SUBSTITUTE(SUBSTITUTE(SUBSTITUTE(SUBSTITUTE(SUBSTITUTE(TRIM(RTATimings[[#This Row],[Dep Txt]]), ": ",":"), "a.m", "AM",1), "p.m", "PM"),"  AM"," AM"),"  PM", " PM"), 9,100,"")</f>
        <v/>
      </c>
      <c r="I4827" s="195" t="e">
        <f>TIMEVALUE(RTATimings[[#This Row],[Dep Tm Txt]])</f>
        <v>#VALUE!</v>
      </c>
      <c r="N48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28" spans="1:14" x14ac:dyDescent="0.35">
      <c r="A4828" s="113"/>
      <c r="B4828" s="119"/>
      <c r="C4828" s="119"/>
      <c r="D4828" s="185" t="e">
        <f>VLOOKUP(RTATimings[[#This Row],[Vehicle No.]], VehLicense,2,FALSE)</f>
        <v>#N/A</v>
      </c>
      <c r="E4828" s="126"/>
      <c r="F4828" s="185" t="e">
        <f>VLOOKUP(RTATimings[[#This Row],[Route Code]], TrueRouteCodes[], 2, FALSE)</f>
        <v>#N/A</v>
      </c>
      <c r="H4828" s="194" t="str">
        <f>REPLACE(SUBSTITUTE(SUBSTITUTE(SUBSTITUTE(SUBSTITUTE(SUBSTITUTE(TRIM(RTATimings[[#This Row],[Dep Txt]]), ": ",":"), "a.m", "AM",1), "p.m", "PM"),"  AM"," AM"),"  PM", " PM"), 9,100,"")</f>
        <v/>
      </c>
      <c r="I4828" s="195" t="e">
        <f>TIMEVALUE(RTATimings[[#This Row],[Dep Tm Txt]])</f>
        <v>#VALUE!</v>
      </c>
      <c r="N48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29" spans="1:14" x14ac:dyDescent="0.35">
      <c r="A4829" s="113"/>
      <c r="B4829" s="119"/>
      <c r="C4829" s="119"/>
      <c r="D4829" s="185" t="e">
        <f>VLOOKUP(RTATimings[[#This Row],[Vehicle No.]], VehLicense,2,FALSE)</f>
        <v>#N/A</v>
      </c>
      <c r="E4829" s="126"/>
      <c r="F4829" s="185" t="e">
        <f>VLOOKUP(RTATimings[[#This Row],[Route Code]], TrueRouteCodes[], 2, FALSE)</f>
        <v>#N/A</v>
      </c>
      <c r="H4829" s="194" t="str">
        <f>REPLACE(SUBSTITUTE(SUBSTITUTE(SUBSTITUTE(SUBSTITUTE(SUBSTITUTE(TRIM(RTATimings[[#This Row],[Dep Txt]]), ": ",":"), "a.m", "AM",1), "p.m", "PM"),"  AM"," AM"),"  PM", " PM"), 9,100,"")</f>
        <v/>
      </c>
      <c r="I4829" s="195" t="e">
        <f>TIMEVALUE(RTATimings[[#This Row],[Dep Tm Txt]])</f>
        <v>#VALUE!</v>
      </c>
      <c r="N48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30" spans="1:14" x14ac:dyDescent="0.35">
      <c r="A4830" s="113"/>
      <c r="B4830" s="119"/>
      <c r="C4830" s="119"/>
      <c r="D4830" s="185" t="e">
        <f>VLOOKUP(RTATimings[[#This Row],[Vehicle No.]], VehLicense,2,FALSE)</f>
        <v>#N/A</v>
      </c>
      <c r="E4830" s="126"/>
      <c r="F4830" s="185" t="e">
        <f>VLOOKUP(RTATimings[[#This Row],[Route Code]], TrueRouteCodes[], 2, FALSE)</f>
        <v>#N/A</v>
      </c>
      <c r="H4830" s="194" t="str">
        <f>REPLACE(SUBSTITUTE(SUBSTITUTE(SUBSTITUTE(SUBSTITUTE(SUBSTITUTE(TRIM(RTATimings[[#This Row],[Dep Txt]]), ": ",":"), "a.m", "AM",1), "p.m", "PM"),"  AM"," AM"),"  PM", " PM"), 9,100,"")</f>
        <v/>
      </c>
      <c r="I4830" s="195" t="e">
        <f>TIMEVALUE(RTATimings[[#This Row],[Dep Tm Txt]])</f>
        <v>#VALUE!</v>
      </c>
      <c r="N48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31" spans="1:14" x14ac:dyDescent="0.35">
      <c r="A4831" s="113"/>
      <c r="B4831" s="119"/>
      <c r="C4831" s="119"/>
      <c r="D4831" s="185" t="e">
        <f>VLOOKUP(RTATimings[[#This Row],[Vehicle No.]], VehLicense,2,FALSE)</f>
        <v>#N/A</v>
      </c>
      <c r="E4831" s="126"/>
      <c r="F4831" s="185" t="e">
        <f>VLOOKUP(RTATimings[[#This Row],[Route Code]], TrueRouteCodes[], 2, FALSE)</f>
        <v>#N/A</v>
      </c>
      <c r="H4831" s="194" t="str">
        <f>REPLACE(SUBSTITUTE(SUBSTITUTE(SUBSTITUTE(SUBSTITUTE(SUBSTITUTE(TRIM(RTATimings[[#This Row],[Dep Txt]]), ": ",":"), "a.m", "AM",1), "p.m", "PM"),"  AM"," AM"),"  PM", " PM"), 9,100,"")</f>
        <v/>
      </c>
      <c r="I4831" s="195" t="e">
        <f>TIMEVALUE(RTATimings[[#This Row],[Dep Tm Txt]])</f>
        <v>#VALUE!</v>
      </c>
      <c r="N48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32" spans="1:14" x14ac:dyDescent="0.35">
      <c r="A4832" s="113"/>
      <c r="B4832" s="119"/>
      <c r="C4832" s="119"/>
      <c r="D4832" s="185" t="e">
        <f>VLOOKUP(RTATimings[[#This Row],[Vehicle No.]], VehLicense,2,FALSE)</f>
        <v>#N/A</v>
      </c>
      <c r="E4832" s="126"/>
      <c r="F4832" s="185" t="e">
        <f>VLOOKUP(RTATimings[[#This Row],[Route Code]], TrueRouteCodes[], 2, FALSE)</f>
        <v>#N/A</v>
      </c>
      <c r="H4832" s="194" t="str">
        <f>REPLACE(SUBSTITUTE(SUBSTITUTE(SUBSTITUTE(SUBSTITUTE(SUBSTITUTE(TRIM(RTATimings[[#This Row],[Dep Txt]]), ": ",":"), "a.m", "AM",1), "p.m", "PM"),"  AM"," AM"),"  PM", " PM"), 9,100,"")</f>
        <v/>
      </c>
      <c r="I4832" s="195" t="e">
        <f>TIMEVALUE(RTATimings[[#This Row],[Dep Tm Txt]])</f>
        <v>#VALUE!</v>
      </c>
      <c r="N48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33" spans="1:14" x14ac:dyDescent="0.35">
      <c r="A4833" s="113"/>
      <c r="B4833" s="119"/>
      <c r="C4833" s="119"/>
      <c r="D4833" s="185" t="e">
        <f>VLOOKUP(RTATimings[[#This Row],[Vehicle No.]], VehLicense,2,FALSE)</f>
        <v>#N/A</v>
      </c>
      <c r="E4833" s="126"/>
      <c r="F4833" s="185" t="e">
        <f>VLOOKUP(RTATimings[[#This Row],[Route Code]], TrueRouteCodes[], 2, FALSE)</f>
        <v>#N/A</v>
      </c>
      <c r="H4833" s="194" t="str">
        <f>REPLACE(SUBSTITUTE(SUBSTITUTE(SUBSTITUTE(SUBSTITUTE(SUBSTITUTE(TRIM(RTATimings[[#This Row],[Dep Txt]]), ": ",":"), "a.m", "AM",1), "p.m", "PM"),"  AM"," AM"),"  PM", " PM"), 9,100,"")</f>
        <v/>
      </c>
      <c r="I4833" s="195" t="e">
        <f>TIMEVALUE(RTATimings[[#This Row],[Dep Tm Txt]])</f>
        <v>#VALUE!</v>
      </c>
      <c r="N48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34" spans="1:14" x14ac:dyDescent="0.35">
      <c r="A4834" s="113"/>
      <c r="B4834" s="119"/>
      <c r="C4834" s="119"/>
      <c r="D4834" s="185" t="e">
        <f>VLOOKUP(RTATimings[[#This Row],[Vehicle No.]], VehLicense,2,FALSE)</f>
        <v>#N/A</v>
      </c>
      <c r="E4834" s="126"/>
      <c r="F4834" s="185" t="e">
        <f>VLOOKUP(RTATimings[[#This Row],[Route Code]], TrueRouteCodes[], 2, FALSE)</f>
        <v>#N/A</v>
      </c>
      <c r="H4834" s="194" t="str">
        <f>REPLACE(SUBSTITUTE(SUBSTITUTE(SUBSTITUTE(SUBSTITUTE(SUBSTITUTE(TRIM(RTATimings[[#This Row],[Dep Txt]]), ": ",":"), "a.m", "AM",1), "p.m", "PM"),"  AM"," AM"),"  PM", " PM"), 9,100,"")</f>
        <v/>
      </c>
      <c r="I4834" s="195" t="e">
        <f>TIMEVALUE(RTATimings[[#This Row],[Dep Tm Txt]])</f>
        <v>#VALUE!</v>
      </c>
      <c r="N48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35" spans="1:14" x14ac:dyDescent="0.35">
      <c r="A4835" s="113"/>
      <c r="B4835" s="119"/>
      <c r="C4835" s="119"/>
      <c r="D4835" s="185" t="e">
        <f>VLOOKUP(RTATimings[[#This Row],[Vehicle No.]], VehLicense,2,FALSE)</f>
        <v>#N/A</v>
      </c>
      <c r="E4835" s="126"/>
      <c r="F4835" s="185" t="e">
        <f>VLOOKUP(RTATimings[[#This Row],[Route Code]], TrueRouteCodes[], 2, FALSE)</f>
        <v>#N/A</v>
      </c>
      <c r="H4835" s="194" t="str">
        <f>REPLACE(SUBSTITUTE(SUBSTITUTE(SUBSTITUTE(SUBSTITUTE(SUBSTITUTE(TRIM(RTATimings[[#This Row],[Dep Txt]]), ": ",":"), "a.m", "AM",1), "p.m", "PM"),"  AM"," AM"),"  PM", " PM"), 9,100,"")</f>
        <v/>
      </c>
      <c r="I4835" s="195" t="e">
        <f>TIMEVALUE(RTATimings[[#This Row],[Dep Tm Txt]])</f>
        <v>#VALUE!</v>
      </c>
      <c r="N48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36" spans="1:14" x14ac:dyDescent="0.35">
      <c r="A4836" s="113"/>
      <c r="B4836" s="119"/>
      <c r="C4836" s="119"/>
      <c r="D4836" s="185" t="e">
        <f>VLOOKUP(RTATimings[[#This Row],[Vehicle No.]], VehLicense,2,FALSE)</f>
        <v>#N/A</v>
      </c>
      <c r="E4836" s="126"/>
      <c r="F4836" s="185" t="e">
        <f>VLOOKUP(RTATimings[[#This Row],[Route Code]], TrueRouteCodes[], 2, FALSE)</f>
        <v>#N/A</v>
      </c>
      <c r="H4836" s="194" t="str">
        <f>REPLACE(SUBSTITUTE(SUBSTITUTE(SUBSTITUTE(SUBSTITUTE(SUBSTITUTE(TRIM(RTATimings[[#This Row],[Dep Txt]]), ": ",":"), "a.m", "AM",1), "p.m", "PM"),"  AM"," AM"),"  PM", " PM"), 9,100,"")</f>
        <v/>
      </c>
      <c r="I4836" s="195" t="e">
        <f>TIMEVALUE(RTATimings[[#This Row],[Dep Tm Txt]])</f>
        <v>#VALUE!</v>
      </c>
      <c r="N48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37" spans="1:14" x14ac:dyDescent="0.35">
      <c r="A4837" s="113"/>
      <c r="B4837" s="119"/>
      <c r="C4837" s="119"/>
      <c r="D4837" s="185" t="e">
        <f>VLOOKUP(RTATimings[[#This Row],[Vehicle No.]], VehLicense,2,FALSE)</f>
        <v>#N/A</v>
      </c>
      <c r="E4837" s="126"/>
      <c r="F4837" s="185" t="e">
        <f>VLOOKUP(RTATimings[[#This Row],[Route Code]], TrueRouteCodes[], 2, FALSE)</f>
        <v>#N/A</v>
      </c>
      <c r="H4837" s="194" t="str">
        <f>REPLACE(SUBSTITUTE(SUBSTITUTE(SUBSTITUTE(SUBSTITUTE(SUBSTITUTE(TRIM(RTATimings[[#This Row],[Dep Txt]]), ": ",":"), "a.m", "AM",1), "p.m", "PM"),"  AM"," AM"),"  PM", " PM"), 9,100,"")</f>
        <v/>
      </c>
      <c r="I4837" s="195" t="e">
        <f>TIMEVALUE(RTATimings[[#This Row],[Dep Tm Txt]])</f>
        <v>#VALUE!</v>
      </c>
      <c r="N48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38" spans="1:14" x14ac:dyDescent="0.35">
      <c r="A4838" s="113"/>
      <c r="B4838" s="119"/>
      <c r="C4838" s="119"/>
      <c r="D4838" s="185" t="e">
        <f>VLOOKUP(RTATimings[[#This Row],[Vehicle No.]], VehLicense,2,FALSE)</f>
        <v>#N/A</v>
      </c>
      <c r="E4838" s="126"/>
      <c r="F4838" s="185" t="e">
        <f>VLOOKUP(RTATimings[[#This Row],[Route Code]], TrueRouteCodes[], 2, FALSE)</f>
        <v>#N/A</v>
      </c>
      <c r="H4838" s="194" t="str">
        <f>REPLACE(SUBSTITUTE(SUBSTITUTE(SUBSTITUTE(SUBSTITUTE(SUBSTITUTE(TRIM(RTATimings[[#This Row],[Dep Txt]]), ": ",":"), "a.m", "AM",1), "p.m", "PM"),"  AM"," AM"),"  PM", " PM"), 9,100,"")</f>
        <v/>
      </c>
      <c r="I4838" s="195" t="e">
        <f>TIMEVALUE(RTATimings[[#This Row],[Dep Tm Txt]])</f>
        <v>#VALUE!</v>
      </c>
      <c r="N48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39" spans="1:14" x14ac:dyDescent="0.35">
      <c r="A4839" s="113"/>
      <c r="B4839" s="119"/>
      <c r="C4839" s="119"/>
      <c r="D4839" s="185" t="e">
        <f>VLOOKUP(RTATimings[[#This Row],[Vehicle No.]], VehLicense,2,FALSE)</f>
        <v>#N/A</v>
      </c>
      <c r="E4839" s="126"/>
      <c r="F4839" s="185" t="e">
        <f>VLOOKUP(RTATimings[[#This Row],[Route Code]], TrueRouteCodes[], 2, FALSE)</f>
        <v>#N/A</v>
      </c>
      <c r="H4839" s="194" t="str">
        <f>REPLACE(SUBSTITUTE(SUBSTITUTE(SUBSTITUTE(SUBSTITUTE(SUBSTITUTE(TRIM(RTATimings[[#This Row],[Dep Txt]]), ": ",":"), "a.m", "AM",1), "p.m", "PM"),"  AM"," AM"),"  PM", " PM"), 9,100,"")</f>
        <v/>
      </c>
      <c r="I4839" s="195" t="e">
        <f>TIMEVALUE(RTATimings[[#This Row],[Dep Tm Txt]])</f>
        <v>#VALUE!</v>
      </c>
      <c r="N48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40" spans="1:14" x14ac:dyDescent="0.35">
      <c r="A4840" s="113"/>
      <c r="B4840" s="119"/>
      <c r="C4840" s="119"/>
      <c r="D4840" s="185" t="e">
        <f>VLOOKUP(RTATimings[[#This Row],[Vehicle No.]], VehLicense,2,FALSE)</f>
        <v>#N/A</v>
      </c>
      <c r="E4840" s="126"/>
      <c r="F4840" s="185" t="e">
        <f>VLOOKUP(RTATimings[[#This Row],[Route Code]], TrueRouteCodes[], 2, FALSE)</f>
        <v>#N/A</v>
      </c>
      <c r="H4840" s="194" t="str">
        <f>REPLACE(SUBSTITUTE(SUBSTITUTE(SUBSTITUTE(SUBSTITUTE(SUBSTITUTE(TRIM(RTATimings[[#This Row],[Dep Txt]]), ": ",":"), "a.m", "AM",1), "p.m", "PM"),"  AM"," AM"),"  PM", " PM"), 9,100,"")</f>
        <v/>
      </c>
      <c r="I4840" s="195" t="e">
        <f>TIMEVALUE(RTATimings[[#This Row],[Dep Tm Txt]])</f>
        <v>#VALUE!</v>
      </c>
      <c r="N48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41" spans="1:14" x14ac:dyDescent="0.35">
      <c r="A4841" s="113"/>
      <c r="B4841" s="119"/>
      <c r="C4841" s="119"/>
      <c r="D4841" s="185" t="e">
        <f>VLOOKUP(RTATimings[[#This Row],[Vehicle No.]], VehLicense,2,FALSE)</f>
        <v>#N/A</v>
      </c>
      <c r="E4841" s="126"/>
      <c r="F4841" s="185" t="e">
        <f>VLOOKUP(RTATimings[[#This Row],[Route Code]], TrueRouteCodes[], 2, FALSE)</f>
        <v>#N/A</v>
      </c>
      <c r="H4841" s="194" t="str">
        <f>REPLACE(SUBSTITUTE(SUBSTITUTE(SUBSTITUTE(SUBSTITUTE(SUBSTITUTE(TRIM(RTATimings[[#This Row],[Dep Txt]]), ": ",":"), "a.m", "AM",1), "p.m", "PM"),"  AM"," AM"),"  PM", " PM"), 9,100,"")</f>
        <v/>
      </c>
      <c r="I4841" s="195" t="e">
        <f>TIMEVALUE(RTATimings[[#This Row],[Dep Tm Txt]])</f>
        <v>#VALUE!</v>
      </c>
      <c r="N48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42" spans="1:14" x14ac:dyDescent="0.35">
      <c r="A4842" s="113"/>
      <c r="B4842" s="119"/>
      <c r="C4842" s="119"/>
      <c r="D4842" s="185" t="e">
        <f>VLOOKUP(RTATimings[[#This Row],[Vehicle No.]], VehLicense,2,FALSE)</f>
        <v>#N/A</v>
      </c>
      <c r="E4842" s="126"/>
      <c r="F4842" s="185" t="e">
        <f>VLOOKUP(RTATimings[[#This Row],[Route Code]], TrueRouteCodes[], 2, FALSE)</f>
        <v>#N/A</v>
      </c>
      <c r="H4842" s="194" t="str">
        <f>REPLACE(SUBSTITUTE(SUBSTITUTE(SUBSTITUTE(SUBSTITUTE(SUBSTITUTE(TRIM(RTATimings[[#This Row],[Dep Txt]]), ": ",":"), "a.m", "AM",1), "p.m", "PM"),"  AM"," AM"),"  PM", " PM"), 9,100,"")</f>
        <v/>
      </c>
      <c r="I4842" s="195" t="e">
        <f>TIMEVALUE(RTATimings[[#This Row],[Dep Tm Txt]])</f>
        <v>#VALUE!</v>
      </c>
      <c r="N48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43" spans="1:14" x14ac:dyDescent="0.35">
      <c r="A4843" s="113"/>
      <c r="B4843" s="119"/>
      <c r="C4843" s="119"/>
      <c r="D4843" s="185" t="e">
        <f>VLOOKUP(RTATimings[[#This Row],[Vehicle No.]], VehLicense,2,FALSE)</f>
        <v>#N/A</v>
      </c>
      <c r="E4843" s="126"/>
      <c r="F4843" s="185" t="e">
        <f>VLOOKUP(RTATimings[[#This Row],[Route Code]], TrueRouteCodes[], 2, FALSE)</f>
        <v>#N/A</v>
      </c>
      <c r="H4843" s="194" t="str">
        <f>REPLACE(SUBSTITUTE(SUBSTITUTE(SUBSTITUTE(SUBSTITUTE(SUBSTITUTE(TRIM(RTATimings[[#This Row],[Dep Txt]]), ": ",":"), "a.m", "AM",1), "p.m", "PM"),"  AM"," AM"),"  PM", " PM"), 9,100,"")</f>
        <v/>
      </c>
      <c r="I4843" s="195" t="e">
        <f>TIMEVALUE(RTATimings[[#This Row],[Dep Tm Txt]])</f>
        <v>#VALUE!</v>
      </c>
      <c r="N48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44" spans="1:14" x14ac:dyDescent="0.35">
      <c r="A4844" s="113"/>
      <c r="B4844" s="119"/>
      <c r="C4844" s="119"/>
      <c r="D4844" s="185" t="e">
        <f>VLOOKUP(RTATimings[[#This Row],[Vehicle No.]], VehLicense,2,FALSE)</f>
        <v>#N/A</v>
      </c>
      <c r="E4844" s="126"/>
      <c r="F4844" s="185" t="e">
        <f>VLOOKUP(RTATimings[[#This Row],[Route Code]], TrueRouteCodes[], 2, FALSE)</f>
        <v>#N/A</v>
      </c>
      <c r="H4844" s="194" t="str">
        <f>REPLACE(SUBSTITUTE(SUBSTITUTE(SUBSTITUTE(SUBSTITUTE(SUBSTITUTE(TRIM(RTATimings[[#This Row],[Dep Txt]]), ": ",":"), "a.m", "AM",1), "p.m", "PM"),"  AM"," AM"),"  PM", " PM"), 9,100,"")</f>
        <v/>
      </c>
      <c r="I4844" s="195" t="e">
        <f>TIMEVALUE(RTATimings[[#This Row],[Dep Tm Txt]])</f>
        <v>#VALUE!</v>
      </c>
      <c r="N48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45" spans="1:14" x14ac:dyDescent="0.35">
      <c r="A4845" s="113"/>
      <c r="B4845" s="119"/>
      <c r="C4845" s="119"/>
      <c r="D4845" s="185" t="e">
        <f>VLOOKUP(RTATimings[[#This Row],[Vehicle No.]], VehLicense,2,FALSE)</f>
        <v>#N/A</v>
      </c>
      <c r="E4845" s="126"/>
      <c r="F4845" s="185" t="e">
        <f>VLOOKUP(RTATimings[[#This Row],[Route Code]], TrueRouteCodes[], 2, FALSE)</f>
        <v>#N/A</v>
      </c>
      <c r="H4845" s="194" t="str">
        <f>REPLACE(SUBSTITUTE(SUBSTITUTE(SUBSTITUTE(SUBSTITUTE(SUBSTITUTE(TRIM(RTATimings[[#This Row],[Dep Txt]]), ": ",":"), "a.m", "AM",1), "p.m", "PM"),"  AM"," AM"),"  PM", " PM"), 9,100,"")</f>
        <v/>
      </c>
      <c r="I4845" s="195" t="e">
        <f>TIMEVALUE(RTATimings[[#This Row],[Dep Tm Txt]])</f>
        <v>#VALUE!</v>
      </c>
      <c r="N48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46" spans="1:14" x14ac:dyDescent="0.35">
      <c r="A4846" s="113"/>
      <c r="B4846" s="119"/>
      <c r="C4846" s="119"/>
      <c r="D4846" s="185" t="e">
        <f>VLOOKUP(RTATimings[[#This Row],[Vehicle No.]], VehLicense,2,FALSE)</f>
        <v>#N/A</v>
      </c>
      <c r="E4846" s="126"/>
      <c r="F4846" s="185" t="e">
        <f>VLOOKUP(RTATimings[[#This Row],[Route Code]], TrueRouteCodes[], 2, FALSE)</f>
        <v>#N/A</v>
      </c>
      <c r="H4846" s="194" t="str">
        <f>REPLACE(SUBSTITUTE(SUBSTITUTE(SUBSTITUTE(SUBSTITUTE(SUBSTITUTE(TRIM(RTATimings[[#This Row],[Dep Txt]]), ": ",":"), "a.m", "AM",1), "p.m", "PM"),"  AM"," AM"),"  PM", " PM"), 9,100,"")</f>
        <v/>
      </c>
      <c r="I4846" s="195" t="e">
        <f>TIMEVALUE(RTATimings[[#This Row],[Dep Tm Txt]])</f>
        <v>#VALUE!</v>
      </c>
      <c r="N48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47" spans="1:14" x14ac:dyDescent="0.35">
      <c r="A4847" s="113"/>
      <c r="B4847" s="119"/>
      <c r="C4847" s="119"/>
      <c r="D4847" s="185" t="e">
        <f>VLOOKUP(RTATimings[[#This Row],[Vehicle No.]], VehLicense,2,FALSE)</f>
        <v>#N/A</v>
      </c>
      <c r="E4847" s="126"/>
      <c r="F4847" s="185" t="e">
        <f>VLOOKUP(RTATimings[[#This Row],[Route Code]], TrueRouteCodes[], 2, FALSE)</f>
        <v>#N/A</v>
      </c>
      <c r="H4847" s="194" t="str">
        <f>REPLACE(SUBSTITUTE(SUBSTITUTE(SUBSTITUTE(SUBSTITUTE(SUBSTITUTE(TRIM(RTATimings[[#This Row],[Dep Txt]]), ": ",":"), "a.m", "AM",1), "p.m", "PM"),"  AM"," AM"),"  PM", " PM"), 9,100,"")</f>
        <v/>
      </c>
      <c r="I4847" s="195" t="e">
        <f>TIMEVALUE(RTATimings[[#This Row],[Dep Tm Txt]])</f>
        <v>#VALUE!</v>
      </c>
      <c r="N48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48" spans="1:14" x14ac:dyDescent="0.35">
      <c r="A4848" s="113"/>
      <c r="B4848" s="119"/>
      <c r="C4848" s="119"/>
      <c r="D4848" s="185" t="e">
        <f>VLOOKUP(RTATimings[[#This Row],[Vehicle No.]], VehLicense,2,FALSE)</f>
        <v>#N/A</v>
      </c>
      <c r="E4848" s="126"/>
      <c r="F4848" s="185" t="e">
        <f>VLOOKUP(RTATimings[[#This Row],[Route Code]], TrueRouteCodes[], 2, FALSE)</f>
        <v>#N/A</v>
      </c>
      <c r="H4848" s="194" t="str">
        <f>REPLACE(SUBSTITUTE(SUBSTITUTE(SUBSTITUTE(SUBSTITUTE(SUBSTITUTE(TRIM(RTATimings[[#This Row],[Dep Txt]]), ": ",":"), "a.m", "AM",1), "p.m", "PM"),"  AM"," AM"),"  PM", " PM"), 9,100,"")</f>
        <v/>
      </c>
      <c r="I4848" s="195" t="e">
        <f>TIMEVALUE(RTATimings[[#This Row],[Dep Tm Txt]])</f>
        <v>#VALUE!</v>
      </c>
      <c r="N48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49" spans="1:14" x14ac:dyDescent="0.35">
      <c r="A4849" s="113"/>
      <c r="B4849" s="119"/>
      <c r="C4849" s="119"/>
      <c r="D4849" s="185" t="e">
        <f>VLOOKUP(RTATimings[[#This Row],[Vehicle No.]], VehLicense,2,FALSE)</f>
        <v>#N/A</v>
      </c>
      <c r="E4849" s="126"/>
      <c r="F4849" s="185" t="e">
        <f>VLOOKUP(RTATimings[[#This Row],[Route Code]], TrueRouteCodes[], 2, FALSE)</f>
        <v>#N/A</v>
      </c>
      <c r="H4849" s="194" t="str">
        <f>REPLACE(SUBSTITUTE(SUBSTITUTE(SUBSTITUTE(SUBSTITUTE(SUBSTITUTE(TRIM(RTATimings[[#This Row],[Dep Txt]]), ": ",":"), "a.m", "AM",1), "p.m", "PM"),"  AM"," AM"),"  PM", " PM"), 9,100,"")</f>
        <v/>
      </c>
      <c r="I4849" s="195" t="e">
        <f>TIMEVALUE(RTATimings[[#This Row],[Dep Tm Txt]])</f>
        <v>#VALUE!</v>
      </c>
      <c r="N48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50" spans="1:14" x14ac:dyDescent="0.35">
      <c r="A4850" s="113"/>
      <c r="B4850" s="119"/>
      <c r="C4850" s="119"/>
      <c r="D4850" s="185" t="e">
        <f>VLOOKUP(RTATimings[[#This Row],[Vehicle No.]], VehLicense,2,FALSE)</f>
        <v>#N/A</v>
      </c>
      <c r="E4850" s="126"/>
      <c r="F4850" s="185" t="e">
        <f>VLOOKUP(RTATimings[[#This Row],[Route Code]], TrueRouteCodes[], 2, FALSE)</f>
        <v>#N/A</v>
      </c>
      <c r="H4850" s="194" t="str">
        <f>REPLACE(SUBSTITUTE(SUBSTITUTE(SUBSTITUTE(SUBSTITUTE(SUBSTITUTE(TRIM(RTATimings[[#This Row],[Dep Txt]]), ": ",":"), "a.m", "AM",1), "p.m", "PM"),"  AM"," AM"),"  PM", " PM"), 9,100,"")</f>
        <v/>
      </c>
      <c r="I4850" s="195" t="e">
        <f>TIMEVALUE(RTATimings[[#This Row],[Dep Tm Txt]])</f>
        <v>#VALUE!</v>
      </c>
      <c r="N48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51" spans="1:14" x14ac:dyDescent="0.35">
      <c r="A4851" s="113"/>
      <c r="B4851" s="119"/>
      <c r="C4851" s="119"/>
      <c r="D4851" s="185" t="e">
        <f>VLOOKUP(RTATimings[[#This Row],[Vehicle No.]], VehLicense,2,FALSE)</f>
        <v>#N/A</v>
      </c>
      <c r="E4851" s="126"/>
      <c r="F4851" s="185" t="e">
        <f>VLOOKUP(RTATimings[[#This Row],[Route Code]], TrueRouteCodes[], 2, FALSE)</f>
        <v>#N/A</v>
      </c>
      <c r="H4851" s="194" t="str">
        <f>REPLACE(SUBSTITUTE(SUBSTITUTE(SUBSTITUTE(SUBSTITUTE(SUBSTITUTE(TRIM(RTATimings[[#This Row],[Dep Txt]]), ": ",":"), "a.m", "AM",1), "p.m", "PM"),"  AM"," AM"),"  PM", " PM"), 9,100,"")</f>
        <v/>
      </c>
      <c r="I4851" s="195" t="e">
        <f>TIMEVALUE(RTATimings[[#This Row],[Dep Tm Txt]])</f>
        <v>#VALUE!</v>
      </c>
      <c r="N48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52" spans="1:14" x14ac:dyDescent="0.35">
      <c r="A4852" s="113"/>
      <c r="B4852" s="119"/>
      <c r="C4852" s="119"/>
      <c r="D4852" s="185" t="e">
        <f>VLOOKUP(RTATimings[[#This Row],[Vehicle No.]], VehLicense,2,FALSE)</f>
        <v>#N/A</v>
      </c>
      <c r="E4852" s="126"/>
      <c r="F4852" s="185" t="e">
        <f>VLOOKUP(RTATimings[[#This Row],[Route Code]], TrueRouteCodes[], 2, FALSE)</f>
        <v>#N/A</v>
      </c>
      <c r="H4852" s="194" t="str">
        <f>REPLACE(SUBSTITUTE(SUBSTITUTE(SUBSTITUTE(SUBSTITUTE(SUBSTITUTE(TRIM(RTATimings[[#This Row],[Dep Txt]]), ": ",":"), "a.m", "AM",1), "p.m", "PM"),"  AM"," AM"),"  PM", " PM"), 9,100,"")</f>
        <v/>
      </c>
      <c r="I4852" s="195" t="e">
        <f>TIMEVALUE(RTATimings[[#This Row],[Dep Tm Txt]])</f>
        <v>#VALUE!</v>
      </c>
      <c r="N48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53" spans="1:14" x14ac:dyDescent="0.35">
      <c r="A4853" s="113"/>
      <c r="B4853" s="119"/>
      <c r="C4853" s="119"/>
      <c r="D4853" s="185" t="e">
        <f>VLOOKUP(RTATimings[[#This Row],[Vehicle No.]], VehLicense,2,FALSE)</f>
        <v>#N/A</v>
      </c>
      <c r="E4853" s="126"/>
      <c r="F4853" s="185" t="e">
        <f>VLOOKUP(RTATimings[[#This Row],[Route Code]], TrueRouteCodes[], 2, FALSE)</f>
        <v>#N/A</v>
      </c>
      <c r="H4853" s="194" t="str">
        <f>REPLACE(SUBSTITUTE(SUBSTITUTE(SUBSTITUTE(SUBSTITUTE(SUBSTITUTE(TRIM(RTATimings[[#This Row],[Dep Txt]]), ": ",":"), "a.m", "AM",1), "p.m", "PM"),"  AM"," AM"),"  PM", " PM"), 9,100,"")</f>
        <v/>
      </c>
      <c r="I4853" s="195" t="e">
        <f>TIMEVALUE(RTATimings[[#This Row],[Dep Tm Txt]])</f>
        <v>#VALUE!</v>
      </c>
      <c r="N48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54" spans="1:14" x14ac:dyDescent="0.35">
      <c r="A4854" s="113"/>
      <c r="B4854" s="119"/>
      <c r="C4854" s="119"/>
      <c r="D4854" s="185" t="e">
        <f>VLOOKUP(RTATimings[[#This Row],[Vehicle No.]], VehLicense,2,FALSE)</f>
        <v>#N/A</v>
      </c>
      <c r="E4854" s="126"/>
      <c r="F4854" s="185" t="e">
        <f>VLOOKUP(RTATimings[[#This Row],[Route Code]], TrueRouteCodes[], 2, FALSE)</f>
        <v>#N/A</v>
      </c>
      <c r="H4854" s="194" t="str">
        <f>REPLACE(SUBSTITUTE(SUBSTITUTE(SUBSTITUTE(SUBSTITUTE(SUBSTITUTE(TRIM(RTATimings[[#This Row],[Dep Txt]]), ": ",":"), "a.m", "AM",1), "p.m", "PM"),"  AM"," AM"),"  PM", " PM"), 9,100,"")</f>
        <v/>
      </c>
      <c r="I4854" s="195" t="e">
        <f>TIMEVALUE(RTATimings[[#This Row],[Dep Tm Txt]])</f>
        <v>#VALUE!</v>
      </c>
      <c r="N48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55" spans="1:14" x14ac:dyDescent="0.35">
      <c r="A4855" s="113"/>
      <c r="B4855" s="119"/>
      <c r="C4855" s="119"/>
      <c r="D4855" s="185" t="e">
        <f>VLOOKUP(RTATimings[[#This Row],[Vehicle No.]], VehLicense,2,FALSE)</f>
        <v>#N/A</v>
      </c>
      <c r="E4855" s="126"/>
      <c r="F4855" s="185" t="e">
        <f>VLOOKUP(RTATimings[[#This Row],[Route Code]], TrueRouteCodes[], 2, FALSE)</f>
        <v>#N/A</v>
      </c>
      <c r="H4855" s="194" t="str">
        <f>REPLACE(SUBSTITUTE(SUBSTITUTE(SUBSTITUTE(SUBSTITUTE(SUBSTITUTE(TRIM(RTATimings[[#This Row],[Dep Txt]]), ": ",":"), "a.m", "AM",1), "p.m", "PM"),"  AM"," AM"),"  PM", " PM"), 9,100,"")</f>
        <v/>
      </c>
      <c r="I4855" s="195" t="e">
        <f>TIMEVALUE(RTATimings[[#This Row],[Dep Tm Txt]])</f>
        <v>#VALUE!</v>
      </c>
      <c r="N48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56" spans="1:14" x14ac:dyDescent="0.35">
      <c r="A4856" s="113"/>
      <c r="B4856" s="119"/>
      <c r="C4856" s="119"/>
      <c r="D4856" s="185" t="e">
        <f>VLOOKUP(RTATimings[[#This Row],[Vehicle No.]], VehLicense,2,FALSE)</f>
        <v>#N/A</v>
      </c>
      <c r="E4856" s="126"/>
      <c r="F4856" s="185" t="e">
        <f>VLOOKUP(RTATimings[[#This Row],[Route Code]], TrueRouteCodes[], 2, FALSE)</f>
        <v>#N/A</v>
      </c>
      <c r="H4856" s="194" t="str">
        <f>REPLACE(SUBSTITUTE(SUBSTITUTE(SUBSTITUTE(SUBSTITUTE(SUBSTITUTE(TRIM(RTATimings[[#This Row],[Dep Txt]]), ": ",":"), "a.m", "AM",1), "p.m", "PM"),"  AM"," AM"),"  PM", " PM"), 9,100,"")</f>
        <v/>
      </c>
      <c r="I4856" s="195" t="e">
        <f>TIMEVALUE(RTATimings[[#This Row],[Dep Tm Txt]])</f>
        <v>#VALUE!</v>
      </c>
      <c r="N48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57" spans="1:14" x14ac:dyDescent="0.35">
      <c r="A4857" s="113"/>
      <c r="B4857" s="119"/>
      <c r="C4857" s="119"/>
      <c r="D4857" s="185" t="e">
        <f>VLOOKUP(RTATimings[[#This Row],[Vehicle No.]], VehLicense,2,FALSE)</f>
        <v>#N/A</v>
      </c>
      <c r="E4857" s="126"/>
      <c r="F4857" s="185" t="e">
        <f>VLOOKUP(RTATimings[[#This Row],[Route Code]], TrueRouteCodes[], 2, FALSE)</f>
        <v>#N/A</v>
      </c>
      <c r="H4857" s="194" t="str">
        <f>REPLACE(SUBSTITUTE(SUBSTITUTE(SUBSTITUTE(SUBSTITUTE(SUBSTITUTE(TRIM(RTATimings[[#This Row],[Dep Txt]]), ": ",":"), "a.m", "AM",1), "p.m", "PM"),"  AM"," AM"),"  PM", " PM"), 9,100,"")</f>
        <v/>
      </c>
      <c r="I4857" s="195" t="e">
        <f>TIMEVALUE(RTATimings[[#This Row],[Dep Tm Txt]])</f>
        <v>#VALUE!</v>
      </c>
      <c r="N48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58" spans="1:14" x14ac:dyDescent="0.35">
      <c r="A4858" s="113"/>
      <c r="B4858" s="119"/>
      <c r="C4858" s="119"/>
      <c r="D4858" s="185" t="e">
        <f>VLOOKUP(RTATimings[[#This Row],[Vehicle No.]], VehLicense,2,FALSE)</f>
        <v>#N/A</v>
      </c>
      <c r="E4858" s="126"/>
      <c r="F4858" s="185" t="e">
        <f>VLOOKUP(RTATimings[[#This Row],[Route Code]], TrueRouteCodes[], 2, FALSE)</f>
        <v>#N/A</v>
      </c>
      <c r="H4858" s="194" t="str">
        <f>REPLACE(SUBSTITUTE(SUBSTITUTE(SUBSTITUTE(SUBSTITUTE(SUBSTITUTE(TRIM(RTATimings[[#This Row],[Dep Txt]]), ": ",":"), "a.m", "AM",1), "p.m", "PM"),"  AM"," AM"),"  PM", " PM"), 9,100,"")</f>
        <v/>
      </c>
      <c r="I4858" s="195" t="e">
        <f>TIMEVALUE(RTATimings[[#This Row],[Dep Tm Txt]])</f>
        <v>#VALUE!</v>
      </c>
      <c r="N48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59" spans="1:14" x14ac:dyDescent="0.35">
      <c r="A4859" s="113"/>
      <c r="B4859" s="119"/>
      <c r="C4859" s="119"/>
      <c r="D4859" s="185" t="e">
        <f>VLOOKUP(RTATimings[[#This Row],[Vehicle No.]], VehLicense,2,FALSE)</f>
        <v>#N/A</v>
      </c>
      <c r="E4859" s="126"/>
      <c r="F4859" s="185" t="e">
        <f>VLOOKUP(RTATimings[[#This Row],[Route Code]], TrueRouteCodes[], 2, FALSE)</f>
        <v>#N/A</v>
      </c>
      <c r="H4859" s="194" t="str">
        <f>REPLACE(SUBSTITUTE(SUBSTITUTE(SUBSTITUTE(SUBSTITUTE(SUBSTITUTE(TRIM(RTATimings[[#This Row],[Dep Txt]]), ": ",":"), "a.m", "AM",1), "p.m", "PM"),"  AM"," AM"),"  PM", " PM"), 9,100,"")</f>
        <v/>
      </c>
      <c r="I4859" s="195" t="e">
        <f>TIMEVALUE(RTATimings[[#This Row],[Dep Tm Txt]])</f>
        <v>#VALUE!</v>
      </c>
      <c r="N48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60" spans="1:14" x14ac:dyDescent="0.35">
      <c r="A4860" s="113"/>
      <c r="B4860" s="119"/>
      <c r="C4860" s="119"/>
      <c r="D4860" s="185" t="e">
        <f>VLOOKUP(RTATimings[[#This Row],[Vehicle No.]], VehLicense,2,FALSE)</f>
        <v>#N/A</v>
      </c>
      <c r="E4860" s="126"/>
      <c r="F4860" s="185" t="e">
        <f>VLOOKUP(RTATimings[[#This Row],[Route Code]], TrueRouteCodes[], 2, FALSE)</f>
        <v>#N/A</v>
      </c>
      <c r="H4860" s="194" t="str">
        <f>REPLACE(SUBSTITUTE(SUBSTITUTE(SUBSTITUTE(SUBSTITUTE(SUBSTITUTE(TRIM(RTATimings[[#This Row],[Dep Txt]]), ": ",":"), "a.m", "AM",1), "p.m", "PM"),"  AM"," AM"),"  PM", " PM"), 9,100,"")</f>
        <v/>
      </c>
      <c r="I4860" s="195" t="e">
        <f>TIMEVALUE(RTATimings[[#This Row],[Dep Tm Txt]])</f>
        <v>#VALUE!</v>
      </c>
      <c r="N48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61" spans="1:14" x14ac:dyDescent="0.35">
      <c r="A4861" s="113"/>
      <c r="B4861" s="119"/>
      <c r="C4861" s="119"/>
      <c r="D4861" s="185" t="e">
        <f>VLOOKUP(RTATimings[[#This Row],[Vehicle No.]], VehLicense,2,FALSE)</f>
        <v>#N/A</v>
      </c>
      <c r="E4861" s="126"/>
      <c r="F4861" s="185" t="e">
        <f>VLOOKUP(RTATimings[[#This Row],[Route Code]], TrueRouteCodes[], 2, FALSE)</f>
        <v>#N/A</v>
      </c>
      <c r="H4861" s="194" t="str">
        <f>REPLACE(SUBSTITUTE(SUBSTITUTE(SUBSTITUTE(SUBSTITUTE(SUBSTITUTE(TRIM(RTATimings[[#This Row],[Dep Txt]]), ": ",":"), "a.m", "AM",1), "p.m", "PM"),"  AM"," AM"),"  PM", " PM"), 9,100,"")</f>
        <v/>
      </c>
      <c r="I4861" s="195" t="e">
        <f>TIMEVALUE(RTATimings[[#This Row],[Dep Tm Txt]])</f>
        <v>#VALUE!</v>
      </c>
      <c r="N48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62" spans="1:14" x14ac:dyDescent="0.35">
      <c r="A4862" s="113"/>
      <c r="B4862" s="119"/>
      <c r="C4862" s="119"/>
      <c r="D4862" s="185" t="e">
        <f>VLOOKUP(RTATimings[[#This Row],[Vehicle No.]], VehLicense,2,FALSE)</f>
        <v>#N/A</v>
      </c>
      <c r="E4862" s="126"/>
      <c r="F4862" s="185" t="e">
        <f>VLOOKUP(RTATimings[[#This Row],[Route Code]], TrueRouteCodes[], 2, FALSE)</f>
        <v>#N/A</v>
      </c>
      <c r="H4862" s="194" t="str">
        <f>REPLACE(SUBSTITUTE(SUBSTITUTE(SUBSTITUTE(SUBSTITUTE(SUBSTITUTE(TRIM(RTATimings[[#This Row],[Dep Txt]]), ": ",":"), "a.m", "AM",1), "p.m", "PM"),"  AM"," AM"),"  PM", " PM"), 9,100,"")</f>
        <v/>
      </c>
      <c r="I4862" s="195" t="e">
        <f>TIMEVALUE(RTATimings[[#This Row],[Dep Tm Txt]])</f>
        <v>#VALUE!</v>
      </c>
      <c r="N48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63" spans="1:14" x14ac:dyDescent="0.35">
      <c r="A4863" s="113"/>
      <c r="B4863" s="119"/>
      <c r="C4863" s="119"/>
      <c r="D4863" s="185" t="e">
        <f>VLOOKUP(RTATimings[[#This Row],[Vehicle No.]], VehLicense,2,FALSE)</f>
        <v>#N/A</v>
      </c>
      <c r="E4863" s="126"/>
      <c r="F4863" s="185" t="e">
        <f>VLOOKUP(RTATimings[[#This Row],[Route Code]], TrueRouteCodes[], 2, FALSE)</f>
        <v>#N/A</v>
      </c>
      <c r="H4863" s="194" t="str">
        <f>REPLACE(SUBSTITUTE(SUBSTITUTE(SUBSTITUTE(SUBSTITUTE(SUBSTITUTE(TRIM(RTATimings[[#This Row],[Dep Txt]]), ": ",":"), "a.m", "AM",1), "p.m", "PM"),"  AM"," AM"),"  PM", " PM"), 9,100,"")</f>
        <v/>
      </c>
      <c r="I4863" s="195" t="e">
        <f>TIMEVALUE(RTATimings[[#This Row],[Dep Tm Txt]])</f>
        <v>#VALUE!</v>
      </c>
      <c r="N48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64" spans="1:14" x14ac:dyDescent="0.35">
      <c r="A4864" s="113"/>
      <c r="B4864" s="119"/>
      <c r="C4864" s="119"/>
      <c r="D4864" s="185" t="e">
        <f>VLOOKUP(RTATimings[[#This Row],[Vehicle No.]], VehLicense,2,FALSE)</f>
        <v>#N/A</v>
      </c>
      <c r="E4864" s="126"/>
      <c r="F4864" s="185" t="e">
        <f>VLOOKUP(RTATimings[[#This Row],[Route Code]], TrueRouteCodes[], 2, FALSE)</f>
        <v>#N/A</v>
      </c>
      <c r="H4864" s="194" t="str">
        <f>REPLACE(SUBSTITUTE(SUBSTITUTE(SUBSTITUTE(SUBSTITUTE(SUBSTITUTE(TRIM(RTATimings[[#This Row],[Dep Txt]]), ": ",":"), "a.m", "AM",1), "p.m", "PM"),"  AM"," AM"),"  PM", " PM"), 9,100,"")</f>
        <v/>
      </c>
      <c r="I4864" s="195" t="e">
        <f>TIMEVALUE(RTATimings[[#This Row],[Dep Tm Txt]])</f>
        <v>#VALUE!</v>
      </c>
      <c r="N48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65" spans="1:14" x14ac:dyDescent="0.35">
      <c r="A4865" s="113"/>
      <c r="B4865" s="119"/>
      <c r="C4865" s="119"/>
      <c r="D4865" s="185" t="e">
        <f>VLOOKUP(RTATimings[[#This Row],[Vehicle No.]], VehLicense,2,FALSE)</f>
        <v>#N/A</v>
      </c>
      <c r="E4865" s="126"/>
      <c r="F4865" s="185" t="e">
        <f>VLOOKUP(RTATimings[[#This Row],[Route Code]], TrueRouteCodes[], 2, FALSE)</f>
        <v>#N/A</v>
      </c>
      <c r="H4865" s="194" t="str">
        <f>REPLACE(SUBSTITUTE(SUBSTITUTE(SUBSTITUTE(SUBSTITUTE(SUBSTITUTE(TRIM(RTATimings[[#This Row],[Dep Txt]]), ": ",":"), "a.m", "AM",1), "p.m", "PM"),"  AM"," AM"),"  PM", " PM"), 9,100,"")</f>
        <v/>
      </c>
      <c r="I4865" s="195" t="e">
        <f>TIMEVALUE(RTATimings[[#This Row],[Dep Tm Txt]])</f>
        <v>#VALUE!</v>
      </c>
      <c r="N48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66" spans="1:14" x14ac:dyDescent="0.35">
      <c r="A4866" s="113"/>
      <c r="B4866" s="119"/>
      <c r="C4866" s="119"/>
      <c r="D4866" s="185" t="e">
        <f>VLOOKUP(RTATimings[[#This Row],[Vehicle No.]], VehLicense,2,FALSE)</f>
        <v>#N/A</v>
      </c>
      <c r="E4866" s="126"/>
      <c r="F4866" s="185" t="e">
        <f>VLOOKUP(RTATimings[[#This Row],[Route Code]], TrueRouteCodes[], 2, FALSE)</f>
        <v>#N/A</v>
      </c>
      <c r="H4866" s="194" t="str">
        <f>REPLACE(SUBSTITUTE(SUBSTITUTE(SUBSTITUTE(SUBSTITUTE(SUBSTITUTE(TRIM(RTATimings[[#This Row],[Dep Txt]]), ": ",":"), "a.m", "AM",1), "p.m", "PM"),"  AM"," AM"),"  PM", " PM"), 9,100,"")</f>
        <v/>
      </c>
      <c r="I4866" s="195" t="e">
        <f>TIMEVALUE(RTATimings[[#This Row],[Dep Tm Txt]])</f>
        <v>#VALUE!</v>
      </c>
      <c r="N48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67" spans="1:14" x14ac:dyDescent="0.35">
      <c r="A4867" s="113"/>
      <c r="B4867" s="119"/>
      <c r="C4867" s="119"/>
      <c r="D4867" s="185" t="e">
        <f>VLOOKUP(RTATimings[[#This Row],[Vehicle No.]], VehLicense,2,FALSE)</f>
        <v>#N/A</v>
      </c>
      <c r="E4867" s="126"/>
      <c r="F4867" s="185" t="e">
        <f>VLOOKUP(RTATimings[[#This Row],[Route Code]], TrueRouteCodes[], 2, FALSE)</f>
        <v>#N/A</v>
      </c>
      <c r="H4867" s="194" t="str">
        <f>REPLACE(SUBSTITUTE(SUBSTITUTE(SUBSTITUTE(SUBSTITUTE(SUBSTITUTE(TRIM(RTATimings[[#This Row],[Dep Txt]]), ": ",":"), "a.m", "AM",1), "p.m", "PM"),"  AM"," AM"),"  PM", " PM"), 9,100,"")</f>
        <v/>
      </c>
      <c r="I4867" s="195" t="e">
        <f>TIMEVALUE(RTATimings[[#This Row],[Dep Tm Txt]])</f>
        <v>#VALUE!</v>
      </c>
      <c r="N48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68" spans="1:14" x14ac:dyDescent="0.35">
      <c r="A4868" s="113"/>
      <c r="B4868" s="119"/>
      <c r="C4868" s="119"/>
      <c r="D4868" s="185" t="e">
        <f>VLOOKUP(RTATimings[[#This Row],[Vehicle No.]], VehLicense,2,FALSE)</f>
        <v>#N/A</v>
      </c>
      <c r="E4868" s="126"/>
      <c r="F4868" s="185" t="e">
        <f>VLOOKUP(RTATimings[[#This Row],[Route Code]], TrueRouteCodes[], 2, FALSE)</f>
        <v>#N/A</v>
      </c>
      <c r="H4868" s="194" t="str">
        <f>REPLACE(SUBSTITUTE(SUBSTITUTE(SUBSTITUTE(SUBSTITUTE(SUBSTITUTE(TRIM(RTATimings[[#This Row],[Dep Txt]]), ": ",":"), "a.m", "AM",1), "p.m", "PM"),"  AM"," AM"),"  PM", " PM"), 9,100,"")</f>
        <v/>
      </c>
      <c r="I4868" s="195" t="e">
        <f>TIMEVALUE(RTATimings[[#This Row],[Dep Tm Txt]])</f>
        <v>#VALUE!</v>
      </c>
      <c r="N48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69" spans="1:14" x14ac:dyDescent="0.35">
      <c r="A4869" s="113"/>
      <c r="B4869" s="119"/>
      <c r="C4869" s="119"/>
      <c r="D4869" s="185" t="e">
        <f>VLOOKUP(RTATimings[[#This Row],[Vehicle No.]], VehLicense,2,FALSE)</f>
        <v>#N/A</v>
      </c>
      <c r="E4869" s="126"/>
      <c r="F4869" s="185" t="e">
        <f>VLOOKUP(RTATimings[[#This Row],[Route Code]], TrueRouteCodes[], 2, FALSE)</f>
        <v>#N/A</v>
      </c>
      <c r="H4869" s="194" t="str">
        <f>REPLACE(SUBSTITUTE(SUBSTITUTE(SUBSTITUTE(SUBSTITUTE(SUBSTITUTE(TRIM(RTATimings[[#This Row],[Dep Txt]]), ": ",":"), "a.m", "AM",1), "p.m", "PM"),"  AM"," AM"),"  PM", " PM"), 9,100,"")</f>
        <v/>
      </c>
      <c r="I4869" s="195" t="e">
        <f>TIMEVALUE(RTATimings[[#This Row],[Dep Tm Txt]])</f>
        <v>#VALUE!</v>
      </c>
      <c r="N48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70" spans="1:14" x14ac:dyDescent="0.35">
      <c r="A4870" s="113"/>
      <c r="B4870" s="119"/>
      <c r="C4870" s="119"/>
      <c r="D4870" s="185" t="e">
        <f>VLOOKUP(RTATimings[[#This Row],[Vehicle No.]], VehLicense,2,FALSE)</f>
        <v>#N/A</v>
      </c>
      <c r="E4870" s="126"/>
      <c r="F4870" s="185" t="e">
        <f>VLOOKUP(RTATimings[[#This Row],[Route Code]], TrueRouteCodes[], 2, FALSE)</f>
        <v>#N/A</v>
      </c>
      <c r="H4870" s="194" t="str">
        <f>REPLACE(SUBSTITUTE(SUBSTITUTE(SUBSTITUTE(SUBSTITUTE(SUBSTITUTE(TRIM(RTATimings[[#This Row],[Dep Txt]]), ": ",":"), "a.m", "AM",1), "p.m", "PM"),"  AM"," AM"),"  PM", " PM"), 9,100,"")</f>
        <v/>
      </c>
      <c r="I4870" s="195" t="e">
        <f>TIMEVALUE(RTATimings[[#This Row],[Dep Tm Txt]])</f>
        <v>#VALUE!</v>
      </c>
      <c r="N48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71" spans="1:14" x14ac:dyDescent="0.35">
      <c r="A4871" s="113"/>
      <c r="B4871" s="119"/>
      <c r="C4871" s="119"/>
      <c r="D4871" s="185" t="e">
        <f>VLOOKUP(RTATimings[[#This Row],[Vehicle No.]], VehLicense,2,FALSE)</f>
        <v>#N/A</v>
      </c>
      <c r="E4871" s="126"/>
      <c r="F4871" s="185" t="e">
        <f>VLOOKUP(RTATimings[[#This Row],[Route Code]], TrueRouteCodes[], 2, FALSE)</f>
        <v>#N/A</v>
      </c>
      <c r="H4871" s="194" t="str">
        <f>REPLACE(SUBSTITUTE(SUBSTITUTE(SUBSTITUTE(SUBSTITUTE(SUBSTITUTE(TRIM(RTATimings[[#This Row],[Dep Txt]]), ": ",":"), "a.m", "AM",1), "p.m", "PM"),"  AM"," AM"),"  PM", " PM"), 9,100,"")</f>
        <v/>
      </c>
      <c r="I4871" s="195" t="e">
        <f>TIMEVALUE(RTATimings[[#This Row],[Dep Tm Txt]])</f>
        <v>#VALUE!</v>
      </c>
      <c r="N48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72" spans="1:14" x14ac:dyDescent="0.35">
      <c r="A4872" s="113"/>
      <c r="B4872" s="119"/>
      <c r="C4872" s="119"/>
      <c r="D4872" s="185" t="e">
        <f>VLOOKUP(RTATimings[[#This Row],[Vehicle No.]], VehLicense,2,FALSE)</f>
        <v>#N/A</v>
      </c>
      <c r="E4872" s="126"/>
      <c r="F4872" s="185" t="e">
        <f>VLOOKUP(RTATimings[[#This Row],[Route Code]], TrueRouteCodes[], 2, FALSE)</f>
        <v>#N/A</v>
      </c>
      <c r="H4872" s="194" t="str">
        <f>REPLACE(SUBSTITUTE(SUBSTITUTE(SUBSTITUTE(SUBSTITUTE(SUBSTITUTE(TRIM(RTATimings[[#This Row],[Dep Txt]]), ": ",":"), "a.m", "AM",1), "p.m", "PM"),"  AM"," AM"),"  PM", " PM"), 9,100,"")</f>
        <v/>
      </c>
      <c r="I4872" s="195" t="e">
        <f>TIMEVALUE(RTATimings[[#This Row],[Dep Tm Txt]])</f>
        <v>#VALUE!</v>
      </c>
      <c r="N48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73" spans="1:14" x14ac:dyDescent="0.35">
      <c r="A4873" s="113"/>
      <c r="B4873" s="119"/>
      <c r="C4873" s="119"/>
      <c r="D4873" s="185" t="e">
        <f>VLOOKUP(RTATimings[[#This Row],[Vehicle No.]], VehLicense,2,FALSE)</f>
        <v>#N/A</v>
      </c>
      <c r="E4873" s="126"/>
      <c r="F4873" s="185" t="e">
        <f>VLOOKUP(RTATimings[[#This Row],[Route Code]], TrueRouteCodes[], 2, FALSE)</f>
        <v>#N/A</v>
      </c>
      <c r="H4873" s="194" t="str">
        <f>REPLACE(SUBSTITUTE(SUBSTITUTE(SUBSTITUTE(SUBSTITUTE(SUBSTITUTE(TRIM(RTATimings[[#This Row],[Dep Txt]]), ": ",":"), "a.m", "AM",1), "p.m", "PM"),"  AM"," AM"),"  PM", " PM"), 9,100,"")</f>
        <v/>
      </c>
      <c r="I4873" s="195" t="e">
        <f>TIMEVALUE(RTATimings[[#This Row],[Dep Tm Txt]])</f>
        <v>#VALUE!</v>
      </c>
      <c r="N48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74" spans="1:14" x14ac:dyDescent="0.35">
      <c r="A4874" s="113"/>
      <c r="B4874" s="119"/>
      <c r="C4874" s="119"/>
      <c r="D4874" s="185" t="e">
        <f>VLOOKUP(RTATimings[[#This Row],[Vehicle No.]], VehLicense,2,FALSE)</f>
        <v>#N/A</v>
      </c>
      <c r="E4874" s="126"/>
      <c r="F4874" s="185" t="e">
        <f>VLOOKUP(RTATimings[[#This Row],[Route Code]], TrueRouteCodes[], 2, FALSE)</f>
        <v>#N/A</v>
      </c>
      <c r="H4874" s="194" t="str">
        <f>REPLACE(SUBSTITUTE(SUBSTITUTE(SUBSTITUTE(SUBSTITUTE(SUBSTITUTE(TRIM(RTATimings[[#This Row],[Dep Txt]]), ": ",":"), "a.m", "AM",1), "p.m", "PM"),"  AM"," AM"),"  PM", " PM"), 9,100,"")</f>
        <v/>
      </c>
      <c r="I4874" s="195" t="e">
        <f>TIMEVALUE(RTATimings[[#This Row],[Dep Tm Txt]])</f>
        <v>#VALUE!</v>
      </c>
      <c r="N48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75" spans="1:14" x14ac:dyDescent="0.35">
      <c r="A4875" s="113"/>
      <c r="B4875" s="119"/>
      <c r="C4875" s="119"/>
      <c r="D4875" s="185" t="e">
        <f>VLOOKUP(RTATimings[[#This Row],[Vehicle No.]], VehLicense,2,FALSE)</f>
        <v>#N/A</v>
      </c>
      <c r="E4875" s="126"/>
      <c r="F4875" s="185" t="e">
        <f>VLOOKUP(RTATimings[[#This Row],[Route Code]], TrueRouteCodes[], 2, FALSE)</f>
        <v>#N/A</v>
      </c>
      <c r="H4875" s="194" t="str">
        <f>REPLACE(SUBSTITUTE(SUBSTITUTE(SUBSTITUTE(SUBSTITUTE(SUBSTITUTE(TRIM(RTATimings[[#This Row],[Dep Txt]]), ": ",":"), "a.m", "AM",1), "p.m", "PM"),"  AM"," AM"),"  PM", " PM"), 9,100,"")</f>
        <v/>
      </c>
      <c r="I4875" s="195" t="e">
        <f>TIMEVALUE(RTATimings[[#This Row],[Dep Tm Txt]])</f>
        <v>#VALUE!</v>
      </c>
      <c r="N48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76" spans="1:14" x14ac:dyDescent="0.35">
      <c r="A4876" s="113"/>
      <c r="B4876" s="119"/>
      <c r="C4876" s="119"/>
      <c r="D4876" s="185" t="e">
        <f>VLOOKUP(RTATimings[[#This Row],[Vehicle No.]], VehLicense,2,FALSE)</f>
        <v>#N/A</v>
      </c>
      <c r="E4876" s="126"/>
      <c r="F4876" s="185" t="e">
        <f>VLOOKUP(RTATimings[[#This Row],[Route Code]], TrueRouteCodes[], 2, FALSE)</f>
        <v>#N/A</v>
      </c>
      <c r="H4876" s="194" t="str">
        <f>REPLACE(SUBSTITUTE(SUBSTITUTE(SUBSTITUTE(SUBSTITUTE(SUBSTITUTE(TRIM(RTATimings[[#This Row],[Dep Txt]]), ": ",":"), "a.m", "AM",1), "p.m", "PM"),"  AM"," AM"),"  PM", " PM"), 9,100,"")</f>
        <v/>
      </c>
      <c r="I4876" s="195" t="e">
        <f>TIMEVALUE(RTATimings[[#This Row],[Dep Tm Txt]])</f>
        <v>#VALUE!</v>
      </c>
      <c r="N48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77" spans="1:14" x14ac:dyDescent="0.35">
      <c r="A4877" s="113"/>
      <c r="B4877" s="119"/>
      <c r="C4877" s="119"/>
      <c r="D4877" s="185" t="e">
        <f>VLOOKUP(RTATimings[[#This Row],[Vehicle No.]], VehLicense,2,FALSE)</f>
        <v>#N/A</v>
      </c>
      <c r="E4877" s="126"/>
      <c r="F4877" s="185" t="e">
        <f>VLOOKUP(RTATimings[[#This Row],[Route Code]], TrueRouteCodes[], 2, FALSE)</f>
        <v>#N/A</v>
      </c>
      <c r="H4877" s="194" t="str">
        <f>REPLACE(SUBSTITUTE(SUBSTITUTE(SUBSTITUTE(SUBSTITUTE(SUBSTITUTE(TRIM(RTATimings[[#This Row],[Dep Txt]]), ": ",":"), "a.m", "AM",1), "p.m", "PM"),"  AM"," AM"),"  PM", " PM"), 9,100,"")</f>
        <v/>
      </c>
      <c r="I4877" s="195" t="e">
        <f>TIMEVALUE(RTATimings[[#This Row],[Dep Tm Txt]])</f>
        <v>#VALUE!</v>
      </c>
      <c r="N48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78" spans="1:14" x14ac:dyDescent="0.35">
      <c r="A4878" s="113"/>
      <c r="B4878" s="119"/>
      <c r="C4878" s="119"/>
      <c r="D4878" s="185" t="e">
        <f>VLOOKUP(RTATimings[[#This Row],[Vehicle No.]], VehLicense,2,FALSE)</f>
        <v>#N/A</v>
      </c>
      <c r="E4878" s="126"/>
      <c r="F4878" s="185" t="e">
        <f>VLOOKUP(RTATimings[[#This Row],[Route Code]], TrueRouteCodes[], 2, FALSE)</f>
        <v>#N/A</v>
      </c>
      <c r="H4878" s="194" t="str">
        <f>REPLACE(SUBSTITUTE(SUBSTITUTE(SUBSTITUTE(SUBSTITUTE(SUBSTITUTE(TRIM(RTATimings[[#This Row],[Dep Txt]]), ": ",":"), "a.m", "AM",1), "p.m", "PM"),"  AM"," AM"),"  PM", " PM"), 9,100,"")</f>
        <v/>
      </c>
      <c r="I4878" s="195" t="e">
        <f>TIMEVALUE(RTATimings[[#This Row],[Dep Tm Txt]])</f>
        <v>#VALUE!</v>
      </c>
      <c r="N48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79" spans="1:14" x14ac:dyDescent="0.35">
      <c r="A4879" s="113"/>
      <c r="B4879" s="119"/>
      <c r="C4879" s="119"/>
      <c r="D4879" s="185" t="e">
        <f>VLOOKUP(RTATimings[[#This Row],[Vehicle No.]], VehLicense,2,FALSE)</f>
        <v>#N/A</v>
      </c>
      <c r="E4879" s="126"/>
      <c r="F4879" s="185" t="e">
        <f>VLOOKUP(RTATimings[[#This Row],[Route Code]], TrueRouteCodes[], 2, FALSE)</f>
        <v>#N/A</v>
      </c>
      <c r="H4879" s="194" t="str">
        <f>REPLACE(SUBSTITUTE(SUBSTITUTE(SUBSTITUTE(SUBSTITUTE(SUBSTITUTE(TRIM(RTATimings[[#This Row],[Dep Txt]]), ": ",":"), "a.m", "AM",1), "p.m", "PM"),"  AM"," AM"),"  PM", " PM"), 9,100,"")</f>
        <v/>
      </c>
      <c r="I4879" s="195" t="e">
        <f>TIMEVALUE(RTATimings[[#This Row],[Dep Tm Txt]])</f>
        <v>#VALUE!</v>
      </c>
      <c r="N48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80" spans="1:14" x14ac:dyDescent="0.35">
      <c r="A4880" s="113"/>
      <c r="B4880" s="119"/>
      <c r="C4880" s="119"/>
      <c r="D4880" s="185" t="e">
        <f>VLOOKUP(RTATimings[[#This Row],[Vehicle No.]], VehLicense,2,FALSE)</f>
        <v>#N/A</v>
      </c>
      <c r="E4880" s="126"/>
      <c r="F4880" s="185" t="e">
        <f>VLOOKUP(RTATimings[[#This Row],[Route Code]], TrueRouteCodes[], 2, FALSE)</f>
        <v>#N/A</v>
      </c>
      <c r="H4880" s="194" t="str">
        <f>REPLACE(SUBSTITUTE(SUBSTITUTE(SUBSTITUTE(SUBSTITUTE(SUBSTITUTE(TRIM(RTATimings[[#This Row],[Dep Txt]]), ": ",":"), "a.m", "AM",1), "p.m", "PM"),"  AM"," AM"),"  PM", " PM"), 9,100,"")</f>
        <v/>
      </c>
      <c r="I4880" s="195" t="e">
        <f>TIMEVALUE(RTATimings[[#This Row],[Dep Tm Txt]])</f>
        <v>#VALUE!</v>
      </c>
      <c r="N48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81" spans="1:14" x14ac:dyDescent="0.35">
      <c r="A4881" s="113"/>
      <c r="B4881" s="119"/>
      <c r="C4881" s="119"/>
      <c r="D4881" s="185" t="e">
        <f>VLOOKUP(RTATimings[[#This Row],[Vehicle No.]], VehLicense,2,FALSE)</f>
        <v>#N/A</v>
      </c>
      <c r="E4881" s="126"/>
      <c r="F4881" s="185" t="e">
        <f>VLOOKUP(RTATimings[[#This Row],[Route Code]], TrueRouteCodes[], 2, FALSE)</f>
        <v>#N/A</v>
      </c>
      <c r="H4881" s="194" t="str">
        <f>REPLACE(SUBSTITUTE(SUBSTITUTE(SUBSTITUTE(SUBSTITUTE(SUBSTITUTE(TRIM(RTATimings[[#This Row],[Dep Txt]]), ": ",":"), "a.m", "AM",1), "p.m", "PM"),"  AM"," AM"),"  PM", " PM"), 9,100,"")</f>
        <v/>
      </c>
      <c r="I4881" s="195" t="e">
        <f>TIMEVALUE(RTATimings[[#This Row],[Dep Tm Txt]])</f>
        <v>#VALUE!</v>
      </c>
      <c r="N48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82" spans="1:14" x14ac:dyDescent="0.35">
      <c r="A4882" s="113"/>
      <c r="B4882" s="119"/>
      <c r="C4882" s="119"/>
      <c r="D4882" s="185" t="e">
        <f>VLOOKUP(RTATimings[[#This Row],[Vehicle No.]], VehLicense,2,FALSE)</f>
        <v>#N/A</v>
      </c>
      <c r="E4882" s="126"/>
      <c r="F4882" s="185" t="e">
        <f>VLOOKUP(RTATimings[[#This Row],[Route Code]], TrueRouteCodes[], 2, FALSE)</f>
        <v>#N/A</v>
      </c>
      <c r="H4882" s="194" t="str">
        <f>REPLACE(SUBSTITUTE(SUBSTITUTE(SUBSTITUTE(SUBSTITUTE(SUBSTITUTE(TRIM(RTATimings[[#This Row],[Dep Txt]]), ": ",":"), "a.m", "AM",1), "p.m", "PM"),"  AM"," AM"),"  PM", " PM"), 9,100,"")</f>
        <v/>
      </c>
      <c r="I4882" s="195" t="e">
        <f>TIMEVALUE(RTATimings[[#This Row],[Dep Tm Txt]])</f>
        <v>#VALUE!</v>
      </c>
      <c r="N48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83" spans="1:14" x14ac:dyDescent="0.35">
      <c r="A4883" s="113"/>
      <c r="B4883" s="119"/>
      <c r="C4883" s="119"/>
      <c r="D4883" s="185" t="e">
        <f>VLOOKUP(RTATimings[[#This Row],[Vehicle No.]], VehLicense,2,FALSE)</f>
        <v>#N/A</v>
      </c>
      <c r="E4883" s="126"/>
      <c r="F4883" s="185" t="e">
        <f>VLOOKUP(RTATimings[[#This Row],[Route Code]], TrueRouteCodes[], 2, FALSE)</f>
        <v>#N/A</v>
      </c>
      <c r="H4883" s="194" t="str">
        <f>REPLACE(SUBSTITUTE(SUBSTITUTE(SUBSTITUTE(SUBSTITUTE(SUBSTITUTE(TRIM(RTATimings[[#This Row],[Dep Txt]]), ": ",":"), "a.m", "AM",1), "p.m", "PM"),"  AM"," AM"),"  PM", " PM"), 9,100,"")</f>
        <v/>
      </c>
      <c r="I4883" s="195" t="e">
        <f>TIMEVALUE(RTATimings[[#This Row],[Dep Tm Txt]])</f>
        <v>#VALUE!</v>
      </c>
      <c r="N48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84" spans="1:14" x14ac:dyDescent="0.35">
      <c r="A4884" s="113"/>
      <c r="B4884" s="119"/>
      <c r="C4884" s="119"/>
      <c r="D4884" s="185" t="e">
        <f>VLOOKUP(RTATimings[[#This Row],[Vehicle No.]], VehLicense,2,FALSE)</f>
        <v>#N/A</v>
      </c>
      <c r="E4884" s="126"/>
      <c r="F4884" s="185" t="e">
        <f>VLOOKUP(RTATimings[[#This Row],[Route Code]], TrueRouteCodes[], 2, FALSE)</f>
        <v>#N/A</v>
      </c>
      <c r="H4884" s="194" t="str">
        <f>REPLACE(SUBSTITUTE(SUBSTITUTE(SUBSTITUTE(SUBSTITUTE(SUBSTITUTE(TRIM(RTATimings[[#This Row],[Dep Txt]]), ": ",":"), "a.m", "AM",1), "p.m", "PM"),"  AM"," AM"),"  PM", " PM"), 9,100,"")</f>
        <v/>
      </c>
      <c r="I4884" s="195" t="e">
        <f>TIMEVALUE(RTATimings[[#This Row],[Dep Tm Txt]])</f>
        <v>#VALUE!</v>
      </c>
      <c r="N48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85" spans="1:14" x14ac:dyDescent="0.35">
      <c r="A4885" s="113"/>
      <c r="B4885" s="119"/>
      <c r="C4885" s="119"/>
      <c r="D4885" s="185" t="e">
        <f>VLOOKUP(RTATimings[[#This Row],[Vehicle No.]], VehLicense,2,FALSE)</f>
        <v>#N/A</v>
      </c>
      <c r="E4885" s="126"/>
      <c r="F4885" s="185" t="e">
        <f>VLOOKUP(RTATimings[[#This Row],[Route Code]], TrueRouteCodes[], 2, FALSE)</f>
        <v>#N/A</v>
      </c>
      <c r="H4885" s="194" t="str">
        <f>REPLACE(SUBSTITUTE(SUBSTITUTE(SUBSTITUTE(SUBSTITUTE(SUBSTITUTE(TRIM(RTATimings[[#This Row],[Dep Txt]]), ": ",":"), "a.m", "AM",1), "p.m", "PM"),"  AM"," AM"),"  PM", " PM"), 9,100,"")</f>
        <v/>
      </c>
      <c r="I4885" s="195" t="e">
        <f>TIMEVALUE(RTATimings[[#This Row],[Dep Tm Txt]])</f>
        <v>#VALUE!</v>
      </c>
      <c r="N48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86" spans="1:14" x14ac:dyDescent="0.35">
      <c r="A4886" s="113"/>
      <c r="B4886" s="119"/>
      <c r="C4886" s="119"/>
      <c r="D4886" s="185" t="e">
        <f>VLOOKUP(RTATimings[[#This Row],[Vehicle No.]], VehLicense,2,FALSE)</f>
        <v>#N/A</v>
      </c>
      <c r="E4886" s="126"/>
      <c r="F4886" s="185" t="e">
        <f>VLOOKUP(RTATimings[[#This Row],[Route Code]], TrueRouteCodes[], 2, FALSE)</f>
        <v>#N/A</v>
      </c>
      <c r="H4886" s="194" t="str">
        <f>REPLACE(SUBSTITUTE(SUBSTITUTE(SUBSTITUTE(SUBSTITUTE(SUBSTITUTE(TRIM(RTATimings[[#This Row],[Dep Txt]]), ": ",":"), "a.m", "AM",1), "p.m", "PM"),"  AM"," AM"),"  PM", " PM"), 9,100,"")</f>
        <v/>
      </c>
      <c r="I4886" s="195" t="e">
        <f>TIMEVALUE(RTATimings[[#This Row],[Dep Tm Txt]])</f>
        <v>#VALUE!</v>
      </c>
      <c r="N48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87" spans="1:14" x14ac:dyDescent="0.35">
      <c r="A4887" s="113"/>
      <c r="B4887" s="119"/>
      <c r="C4887" s="119"/>
      <c r="D4887" s="185" t="e">
        <f>VLOOKUP(RTATimings[[#This Row],[Vehicle No.]], VehLicense,2,FALSE)</f>
        <v>#N/A</v>
      </c>
      <c r="E4887" s="126"/>
      <c r="F4887" s="185" t="e">
        <f>VLOOKUP(RTATimings[[#This Row],[Route Code]], TrueRouteCodes[], 2, FALSE)</f>
        <v>#N/A</v>
      </c>
      <c r="H4887" s="194" t="str">
        <f>REPLACE(SUBSTITUTE(SUBSTITUTE(SUBSTITUTE(SUBSTITUTE(SUBSTITUTE(TRIM(RTATimings[[#This Row],[Dep Txt]]), ": ",":"), "a.m", "AM",1), "p.m", "PM"),"  AM"," AM"),"  PM", " PM"), 9,100,"")</f>
        <v/>
      </c>
      <c r="I4887" s="195" t="e">
        <f>TIMEVALUE(RTATimings[[#This Row],[Dep Tm Txt]])</f>
        <v>#VALUE!</v>
      </c>
      <c r="N48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88" spans="1:14" x14ac:dyDescent="0.35">
      <c r="A4888" s="113"/>
      <c r="B4888" s="119"/>
      <c r="C4888" s="119"/>
      <c r="D4888" s="185" t="e">
        <f>VLOOKUP(RTATimings[[#This Row],[Vehicle No.]], VehLicense,2,FALSE)</f>
        <v>#N/A</v>
      </c>
      <c r="E4888" s="126"/>
      <c r="F4888" s="185" t="e">
        <f>VLOOKUP(RTATimings[[#This Row],[Route Code]], TrueRouteCodes[], 2, FALSE)</f>
        <v>#N/A</v>
      </c>
      <c r="H4888" s="194" t="str">
        <f>REPLACE(SUBSTITUTE(SUBSTITUTE(SUBSTITUTE(SUBSTITUTE(SUBSTITUTE(TRIM(RTATimings[[#This Row],[Dep Txt]]), ": ",":"), "a.m", "AM",1), "p.m", "PM"),"  AM"," AM"),"  PM", " PM"), 9,100,"")</f>
        <v/>
      </c>
      <c r="I4888" s="195" t="e">
        <f>TIMEVALUE(RTATimings[[#This Row],[Dep Tm Txt]])</f>
        <v>#VALUE!</v>
      </c>
      <c r="N48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89" spans="1:14" x14ac:dyDescent="0.35">
      <c r="A4889" s="113"/>
      <c r="B4889" s="119"/>
      <c r="C4889" s="119"/>
      <c r="D4889" s="185" t="e">
        <f>VLOOKUP(RTATimings[[#This Row],[Vehicle No.]], VehLicense,2,FALSE)</f>
        <v>#N/A</v>
      </c>
      <c r="E4889" s="126"/>
      <c r="F4889" s="185" t="e">
        <f>VLOOKUP(RTATimings[[#This Row],[Route Code]], TrueRouteCodes[], 2, FALSE)</f>
        <v>#N/A</v>
      </c>
      <c r="H4889" s="194" t="str">
        <f>REPLACE(SUBSTITUTE(SUBSTITUTE(SUBSTITUTE(SUBSTITUTE(SUBSTITUTE(TRIM(RTATimings[[#This Row],[Dep Txt]]), ": ",":"), "a.m", "AM",1), "p.m", "PM"),"  AM"," AM"),"  PM", " PM"), 9,100,"")</f>
        <v/>
      </c>
      <c r="I4889" s="195" t="e">
        <f>TIMEVALUE(RTATimings[[#This Row],[Dep Tm Txt]])</f>
        <v>#VALUE!</v>
      </c>
      <c r="N48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90" spans="1:14" x14ac:dyDescent="0.35">
      <c r="A4890" s="113"/>
      <c r="B4890" s="119"/>
      <c r="C4890" s="119"/>
      <c r="D4890" s="185" t="e">
        <f>VLOOKUP(RTATimings[[#This Row],[Vehicle No.]], VehLicense,2,FALSE)</f>
        <v>#N/A</v>
      </c>
      <c r="E4890" s="126"/>
      <c r="F4890" s="185" t="e">
        <f>VLOOKUP(RTATimings[[#This Row],[Route Code]], TrueRouteCodes[], 2, FALSE)</f>
        <v>#N/A</v>
      </c>
      <c r="H4890" s="194" t="str">
        <f>REPLACE(SUBSTITUTE(SUBSTITUTE(SUBSTITUTE(SUBSTITUTE(SUBSTITUTE(TRIM(RTATimings[[#This Row],[Dep Txt]]), ": ",":"), "a.m", "AM",1), "p.m", "PM"),"  AM"," AM"),"  PM", " PM"), 9,100,"")</f>
        <v/>
      </c>
      <c r="I4890" s="195" t="e">
        <f>TIMEVALUE(RTATimings[[#This Row],[Dep Tm Txt]])</f>
        <v>#VALUE!</v>
      </c>
      <c r="N48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91" spans="1:14" x14ac:dyDescent="0.35">
      <c r="A4891" s="113"/>
      <c r="B4891" s="119"/>
      <c r="C4891" s="119"/>
      <c r="D4891" s="185" t="e">
        <f>VLOOKUP(RTATimings[[#This Row],[Vehicle No.]], VehLicense,2,FALSE)</f>
        <v>#N/A</v>
      </c>
      <c r="E4891" s="126"/>
      <c r="F4891" s="185" t="e">
        <f>VLOOKUP(RTATimings[[#This Row],[Route Code]], TrueRouteCodes[], 2, FALSE)</f>
        <v>#N/A</v>
      </c>
      <c r="H4891" s="194" t="str">
        <f>REPLACE(SUBSTITUTE(SUBSTITUTE(SUBSTITUTE(SUBSTITUTE(SUBSTITUTE(TRIM(RTATimings[[#This Row],[Dep Txt]]), ": ",":"), "a.m", "AM",1), "p.m", "PM"),"  AM"," AM"),"  PM", " PM"), 9,100,"")</f>
        <v/>
      </c>
      <c r="I4891" s="195" t="e">
        <f>TIMEVALUE(RTATimings[[#This Row],[Dep Tm Txt]])</f>
        <v>#VALUE!</v>
      </c>
      <c r="N48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92" spans="1:14" x14ac:dyDescent="0.35">
      <c r="A4892" s="113"/>
      <c r="B4892" s="119"/>
      <c r="C4892" s="119"/>
      <c r="D4892" s="185" t="e">
        <f>VLOOKUP(RTATimings[[#This Row],[Vehicle No.]], VehLicense,2,FALSE)</f>
        <v>#N/A</v>
      </c>
      <c r="E4892" s="126"/>
      <c r="F4892" s="185" t="e">
        <f>VLOOKUP(RTATimings[[#This Row],[Route Code]], TrueRouteCodes[], 2, FALSE)</f>
        <v>#N/A</v>
      </c>
      <c r="H4892" s="194" t="str">
        <f>REPLACE(SUBSTITUTE(SUBSTITUTE(SUBSTITUTE(SUBSTITUTE(SUBSTITUTE(TRIM(RTATimings[[#This Row],[Dep Txt]]), ": ",":"), "a.m", "AM",1), "p.m", "PM"),"  AM"," AM"),"  PM", " PM"), 9,100,"")</f>
        <v/>
      </c>
      <c r="I4892" s="195" t="e">
        <f>TIMEVALUE(RTATimings[[#This Row],[Dep Tm Txt]])</f>
        <v>#VALUE!</v>
      </c>
      <c r="N48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93" spans="1:14" x14ac:dyDescent="0.35">
      <c r="A4893" s="113"/>
      <c r="B4893" s="119"/>
      <c r="C4893" s="119"/>
      <c r="D4893" s="185" t="e">
        <f>VLOOKUP(RTATimings[[#This Row],[Vehicle No.]], VehLicense,2,FALSE)</f>
        <v>#N/A</v>
      </c>
      <c r="E4893" s="126"/>
      <c r="F4893" s="185" t="e">
        <f>VLOOKUP(RTATimings[[#This Row],[Route Code]], TrueRouteCodes[], 2, FALSE)</f>
        <v>#N/A</v>
      </c>
      <c r="H4893" s="194" t="str">
        <f>REPLACE(SUBSTITUTE(SUBSTITUTE(SUBSTITUTE(SUBSTITUTE(SUBSTITUTE(TRIM(RTATimings[[#This Row],[Dep Txt]]), ": ",":"), "a.m", "AM",1), "p.m", "PM"),"  AM"," AM"),"  PM", " PM"), 9,100,"")</f>
        <v/>
      </c>
      <c r="I4893" s="195" t="e">
        <f>TIMEVALUE(RTATimings[[#This Row],[Dep Tm Txt]])</f>
        <v>#VALUE!</v>
      </c>
      <c r="N48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94" spans="1:14" x14ac:dyDescent="0.35">
      <c r="A4894" s="113"/>
      <c r="B4894" s="119"/>
      <c r="C4894" s="119"/>
      <c r="D4894" s="185" t="e">
        <f>VLOOKUP(RTATimings[[#This Row],[Vehicle No.]], VehLicense,2,FALSE)</f>
        <v>#N/A</v>
      </c>
      <c r="E4894" s="126"/>
      <c r="F4894" s="185" t="e">
        <f>VLOOKUP(RTATimings[[#This Row],[Route Code]], TrueRouteCodes[], 2, FALSE)</f>
        <v>#N/A</v>
      </c>
      <c r="H4894" s="194" t="str">
        <f>REPLACE(SUBSTITUTE(SUBSTITUTE(SUBSTITUTE(SUBSTITUTE(SUBSTITUTE(TRIM(RTATimings[[#This Row],[Dep Txt]]), ": ",":"), "a.m", "AM",1), "p.m", "PM"),"  AM"," AM"),"  PM", " PM"), 9,100,"")</f>
        <v/>
      </c>
      <c r="I4894" s="195" t="e">
        <f>TIMEVALUE(RTATimings[[#This Row],[Dep Tm Txt]])</f>
        <v>#VALUE!</v>
      </c>
      <c r="N48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95" spans="1:14" x14ac:dyDescent="0.35">
      <c r="A4895" s="113"/>
      <c r="B4895" s="119"/>
      <c r="C4895" s="119"/>
      <c r="D4895" s="185" t="e">
        <f>VLOOKUP(RTATimings[[#This Row],[Vehicle No.]], VehLicense,2,FALSE)</f>
        <v>#N/A</v>
      </c>
      <c r="E4895" s="126"/>
      <c r="F4895" s="185" t="e">
        <f>VLOOKUP(RTATimings[[#This Row],[Route Code]], TrueRouteCodes[], 2, FALSE)</f>
        <v>#N/A</v>
      </c>
      <c r="H4895" s="194" t="str">
        <f>REPLACE(SUBSTITUTE(SUBSTITUTE(SUBSTITUTE(SUBSTITUTE(SUBSTITUTE(TRIM(RTATimings[[#This Row],[Dep Txt]]), ": ",":"), "a.m", "AM",1), "p.m", "PM"),"  AM"," AM"),"  PM", " PM"), 9,100,"")</f>
        <v/>
      </c>
      <c r="I4895" s="195" t="e">
        <f>TIMEVALUE(RTATimings[[#This Row],[Dep Tm Txt]])</f>
        <v>#VALUE!</v>
      </c>
      <c r="N48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96" spans="1:14" x14ac:dyDescent="0.35">
      <c r="A4896" s="113"/>
      <c r="B4896" s="119"/>
      <c r="C4896" s="119"/>
      <c r="D4896" s="185" t="e">
        <f>VLOOKUP(RTATimings[[#This Row],[Vehicle No.]], VehLicense,2,FALSE)</f>
        <v>#N/A</v>
      </c>
      <c r="E4896" s="126"/>
      <c r="F4896" s="185" t="e">
        <f>VLOOKUP(RTATimings[[#This Row],[Route Code]], TrueRouteCodes[], 2, FALSE)</f>
        <v>#N/A</v>
      </c>
      <c r="H4896" s="194" t="str">
        <f>REPLACE(SUBSTITUTE(SUBSTITUTE(SUBSTITUTE(SUBSTITUTE(SUBSTITUTE(TRIM(RTATimings[[#This Row],[Dep Txt]]), ": ",":"), "a.m", "AM",1), "p.m", "PM"),"  AM"," AM"),"  PM", " PM"), 9,100,"")</f>
        <v/>
      </c>
      <c r="I4896" s="195" t="e">
        <f>TIMEVALUE(RTATimings[[#This Row],[Dep Tm Txt]])</f>
        <v>#VALUE!</v>
      </c>
      <c r="N48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97" spans="1:14" x14ac:dyDescent="0.35">
      <c r="A4897" s="113"/>
      <c r="B4897" s="119"/>
      <c r="C4897" s="119"/>
      <c r="D4897" s="185" t="e">
        <f>VLOOKUP(RTATimings[[#This Row],[Vehicle No.]], VehLicense,2,FALSE)</f>
        <v>#N/A</v>
      </c>
      <c r="E4897" s="126"/>
      <c r="F4897" s="185" t="e">
        <f>VLOOKUP(RTATimings[[#This Row],[Route Code]], TrueRouteCodes[], 2, FALSE)</f>
        <v>#N/A</v>
      </c>
      <c r="H4897" s="194" t="str">
        <f>REPLACE(SUBSTITUTE(SUBSTITUTE(SUBSTITUTE(SUBSTITUTE(SUBSTITUTE(TRIM(RTATimings[[#This Row],[Dep Txt]]), ": ",":"), "a.m", "AM",1), "p.m", "PM"),"  AM"," AM"),"  PM", " PM"), 9,100,"")</f>
        <v/>
      </c>
      <c r="I4897" s="195" t="e">
        <f>TIMEVALUE(RTATimings[[#This Row],[Dep Tm Txt]])</f>
        <v>#VALUE!</v>
      </c>
      <c r="N489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98" spans="1:14" x14ac:dyDescent="0.35">
      <c r="A4898" s="113"/>
      <c r="B4898" s="119"/>
      <c r="C4898" s="119"/>
      <c r="D4898" s="185" t="e">
        <f>VLOOKUP(RTATimings[[#This Row],[Vehicle No.]], VehLicense,2,FALSE)</f>
        <v>#N/A</v>
      </c>
      <c r="E4898" s="126"/>
      <c r="F4898" s="185" t="e">
        <f>VLOOKUP(RTATimings[[#This Row],[Route Code]], TrueRouteCodes[], 2, FALSE)</f>
        <v>#N/A</v>
      </c>
      <c r="H4898" s="194" t="str">
        <f>REPLACE(SUBSTITUTE(SUBSTITUTE(SUBSTITUTE(SUBSTITUTE(SUBSTITUTE(TRIM(RTATimings[[#This Row],[Dep Txt]]), ": ",":"), "a.m", "AM",1), "p.m", "PM"),"  AM"," AM"),"  PM", " PM"), 9,100,"")</f>
        <v/>
      </c>
      <c r="I4898" s="195" t="e">
        <f>TIMEVALUE(RTATimings[[#This Row],[Dep Tm Txt]])</f>
        <v>#VALUE!</v>
      </c>
      <c r="N489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899" spans="1:14" x14ac:dyDescent="0.35">
      <c r="A4899" s="113"/>
      <c r="B4899" s="119"/>
      <c r="C4899" s="119"/>
      <c r="D4899" s="185" t="e">
        <f>VLOOKUP(RTATimings[[#This Row],[Vehicle No.]], VehLicense,2,FALSE)</f>
        <v>#N/A</v>
      </c>
      <c r="E4899" s="126"/>
      <c r="F4899" s="185" t="e">
        <f>VLOOKUP(RTATimings[[#This Row],[Route Code]], TrueRouteCodes[], 2, FALSE)</f>
        <v>#N/A</v>
      </c>
      <c r="H4899" s="194" t="str">
        <f>REPLACE(SUBSTITUTE(SUBSTITUTE(SUBSTITUTE(SUBSTITUTE(SUBSTITUTE(TRIM(RTATimings[[#This Row],[Dep Txt]]), ": ",":"), "a.m", "AM",1), "p.m", "PM"),"  AM"," AM"),"  PM", " PM"), 9,100,"")</f>
        <v/>
      </c>
      <c r="I4899" s="195" t="e">
        <f>TIMEVALUE(RTATimings[[#This Row],[Dep Tm Txt]])</f>
        <v>#VALUE!</v>
      </c>
      <c r="N489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00" spans="1:14" x14ac:dyDescent="0.35">
      <c r="A4900" s="113"/>
      <c r="B4900" s="119"/>
      <c r="C4900" s="119"/>
      <c r="D4900" s="185" t="e">
        <f>VLOOKUP(RTATimings[[#This Row],[Vehicle No.]], VehLicense,2,FALSE)</f>
        <v>#N/A</v>
      </c>
      <c r="E4900" s="126"/>
      <c r="F4900" s="185" t="e">
        <f>VLOOKUP(RTATimings[[#This Row],[Route Code]], TrueRouteCodes[], 2, FALSE)</f>
        <v>#N/A</v>
      </c>
      <c r="H4900" s="194" t="str">
        <f>REPLACE(SUBSTITUTE(SUBSTITUTE(SUBSTITUTE(SUBSTITUTE(SUBSTITUTE(TRIM(RTATimings[[#This Row],[Dep Txt]]), ": ",":"), "a.m", "AM",1), "p.m", "PM"),"  AM"," AM"),"  PM", " PM"), 9,100,"")</f>
        <v/>
      </c>
      <c r="I4900" s="195" t="e">
        <f>TIMEVALUE(RTATimings[[#This Row],[Dep Tm Txt]])</f>
        <v>#VALUE!</v>
      </c>
      <c r="N490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01" spans="1:14" x14ac:dyDescent="0.35">
      <c r="A4901" s="113"/>
      <c r="B4901" s="119"/>
      <c r="C4901" s="119"/>
      <c r="D4901" s="185" t="e">
        <f>VLOOKUP(RTATimings[[#This Row],[Vehicle No.]], VehLicense,2,FALSE)</f>
        <v>#N/A</v>
      </c>
      <c r="E4901" s="126"/>
      <c r="F4901" s="185" t="e">
        <f>VLOOKUP(RTATimings[[#This Row],[Route Code]], TrueRouteCodes[], 2, FALSE)</f>
        <v>#N/A</v>
      </c>
      <c r="H4901" s="194" t="str">
        <f>REPLACE(SUBSTITUTE(SUBSTITUTE(SUBSTITUTE(SUBSTITUTE(SUBSTITUTE(TRIM(RTATimings[[#This Row],[Dep Txt]]), ": ",":"), "a.m", "AM",1), "p.m", "PM"),"  AM"," AM"),"  PM", " PM"), 9,100,"")</f>
        <v/>
      </c>
      <c r="I4901" s="195" t="e">
        <f>TIMEVALUE(RTATimings[[#This Row],[Dep Tm Txt]])</f>
        <v>#VALUE!</v>
      </c>
      <c r="N490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02" spans="1:14" x14ac:dyDescent="0.35">
      <c r="A4902" s="113"/>
      <c r="B4902" s="119"/>
      <c r="C4902" s="119"/>
      <c r="D4902" s="185" t="e">
        <f>VLOOKUP(RTATimings[[#This Row],[Vehicle No.]], VehLicense,2,FALSE)</f>
        <v>#N/A</v>
      </c>
      <c r="E4902" s="126"/>
      <c r="F4902" s="185" t="e">
        <f>VLOOKUP(RTATimings[[#This Row],[Route Code]], TrueRouteCodes[], 2, FALSE)</f>
        <v>#N/A</v>
      </c>
      <c r="H4902" s="194" t="str">
        <f>REPLACE(SUBSTITUTE(SUBSTITUTE(SUBSTITUTE(SUBSTITUTE(SUBSTITUTE(TRIM(RTATimings[[#This Row],[Dep Txt]]), ": ",":"), "a.m", "AM",1), "p.m", "PM"),"  AM"," AM"),"  PM", " PM"), 9,100,"")</f>
        <v/>
      </c>
      <c r="I4902" s="195" t="e">
        <f>TIMEVALUE(RTATimings[[#This Row],[Dep Tm Txt]])</f>
        <v>#VALUE!</v>
      </c>
      <c r="N490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03" spans="1:14" x14ac:dyDescent="0.35">
      <c r="A4903" s="113"/>
      <c r="B4903" s="119"/>
      <c r="C4903" s="119"/>
      <c r="D4903" s="185" t="e">
        <f>VLOOKUP(RTATimings[[#This Row],[Vehicle No.]], VehLicense,2,FALSE)</f>
        <v>#N/A</v>
      </c>
      <c r="E4903" s="126"/>
      <c r="F4903" s="185" t="e">
        <f>VLOOKUP(RTATimings[[#This Row],[Route Code]], TrueRouteCodes[], 2, FALSE)</f>
        <v>#N/A</v>
      </c>
      <c r="H4903" s="194" t="str">
        <f>REPLACE(SUBSTITUTE(SUBSTITUTE(SUBSTITUTE(SUBSTITUTE(SUBSTITUTE(TRIM(RTATimings[[#This Row],[Dep Txt]]), ": ",":"), "a.m", "AM",1), "p.m", "PM"),"  AM"," AM"),"  PM", " PM"), 9,100,"")</f>
        <v/>
      </c>
      <c r="I4903" s="195" t="e">
        <f>TIMEVALUE(RTATimings[[#This Row],[Dep Tm Txt]])</f>
        <v>#VALUE!</v>
      </c>
      <c r="N490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04" spans="1:14" x14ac:dyDescent="0.35">
      <c r="A4904" s="113"/>
      <c r="B4904" s="119"/>
      <c r="C4904" s="119"/>
      <c r="D4904" s="185" t="e">
        <f>VLOOKUP(RTATimings[[#This Row],[Vehicle No.]], VehLicense,2,FALSE)</f>
        <v>#N/A</v>
      </c>
      <c r="E4904" s="126"/>
      <c r="F4904" s="185" t="e">
        <f>VLOOKUP(RTATimings[[#This Row],[Route Code]], TrueRouteCodes[], 2, FALSE)</f>
        <v>#N/A</v>
      </c>
      <c r="H4904" s="194" t="str">
        <f>REPLACE(SUBSTITUTE(SUBSTITUTE(SUBSTITUTE(SUBSTITUTE(SUBSTITUTE(TRIM(RTATimings[[#This Row],[Dep Txt]]), ": ",":"), "a.m", "AM",1), "p.m", "PM"),"  AM"," AM"),"  PM", " PM"), 9,100,"")</f>
        <v/>
      </c>
      <c r="I4904" s="195" t="e">
        <f>TIMEVALUE(RTATimings[[#This Row],[Dep Tm Txt]])</f>
        <v>#VALUE!</v>
      </c>
      <c r="N490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05" spans="1:14" x14ac:dyDescent="0.35">
      <c r="A4905" s="113"/>
      <c r="B4905" s="119"/>
      <c r="C4905" s="119"/>
      <c r="D4905" s="185" t="e">
        <f>VLOOKUP(RTATimings[[#This Row],[Vehicle No.]], VehLicense,2,FALSE)</f>
        <v>#N/A</v>
      </c>
      <c r="E4905" s="126"/>
      <c r="F4905" s="185" t="e">
        <f>VLOOKUP(RTATimings[[#This Row],[Route Code]], TrueRouteCodes[], 2, FALSE)</f>
        <v>#N/A</v>
      </c>
      <c r="H4905" s="194" t="str">
        <f>REPLACE(SUBSTITUTE(SUBSTITUTE(SUBSTITUTE(SUBSTITUTE(SUBSTITUTE(TRIM(RTATimings[[#This Row],[Dep Txt]]), ": ",":"), "a.m", "AM",1), "p.m", "PM"),"  AM"," AM"),"  PM", " PM"), 9,100,"")</f>
        <v/>
      </c>
      <c r="I4905" s="195" t="e">
        <f>TIMEVALUE(RTATimings[[#This Row],[Dep Tm Txt]])</f>
        <v>#VALUE!</v>
      </c>
      <c r="N490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06" spans="1:14" x14ac:dyDescent="0.35">
      <c r="A4906" s="113"/>
      <c r="B4906" s="119"/>
      <c r="C4906" s="119"/>
      <c r="D4906" s="185" t="e">
        <f>VLOOKUP(RTATimings[[#This Row],[Vehicle No.]], VehLicense,2,FALSE)</f>
        <v>#N/A</v>
      </c>
      <c r="E4906" s="126"/>
      <c r="F4906" s="185" t="e">
        <f>VLOOKUP(RTATimings[[#This Row],[Route Code]], TrueRouteCodes[], 2, FALSE)</f>
        <v>#N/A</v>
      </c>
      <c r="H4906" s="194" t="str">
        <f>REPLACE(SUBSTITUTE(SUBSTITUTE(SUBSTITUTE(SUBSTITUTE(SUBSTITUTE(TRIM(RTATimings[[#This Row],[Dep Txt]]), ": ",":"), "a.m", "AM",1), "p.m", "PM"),"  AM"," AM"),"  PM", " PM"), 9,100,"")</f>
        <v/>
      </c>
      <c r="I4906" s="195" t="e">
        <f>TIMEVALUE(RTATimings[[#This Row],[Dep Tm Txt]])</f>
        <v>#VALUE!</v>
      </c>
      <c r="N490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07" spans="1:14" x14ac:dyDescent="0.35">
      <c r="A4907" s="113"/>
      <c r="B4907" s="119"/>
      <c r="C4907" s="119"/>
      <c r="D4907" s="185" t="e">
        <f>VLOOKUP(RTATimings[[#This Row],[Vehicle No.]], VehLicense,2,FALSE)</f>
        <v>#N/A</v>
      </c>
      <c r="E4907" s="126"/>
      <c r="F4907" s="185" t="e">
        <f>VLOOKUP(RTATimings[[#This Row],[Route Code]], TrueRouteCodes[], 2, FALSE)</f>
        <v>#N/A</v>
      </c>
      <c r="H4907" s="194" t="str">
        <f>REPLACE(SUBSTITUTE(SUBSTITUTE(SUBSTITUTE(SUBSTITUTE(SUBSTITUTE(TRIM(RTATimings[[#This Row],[Dep Txt]]), ": ",":"), "a.m", "AM",1), "p.m", "PM"),"  AM"," AM"),"  PM", " PM"), 9,100,"")</f>
        <v/>
      </c>
      <c r="I4907" s="195" t="e">
        <f>TIMEVALUE(RTATimings[[#This Row],[Dep Tm Txt]])</f>
        <v>#VALUE!</v>
      </c>
      <c r="N490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08" spans="1:14" x14ac:dyDescent="0.35">
      <c r="A4908" s="113"/>
      <c r="B4908" s="119"/>
      <c r="C4908" s="119"/>
      <c r="D4908" s="185" t="e">
        <f>VLOOKUP(RTATimings[[#This Row],[Vehicle No.]], VehLicense,2,FALSE)</f>
        <v>#N/A</v>
      </c>
      <c r="E4908" s="126"/>
      <c r="F4908" s="185" t="e">
        <f>VLOOKUP(RTATimings[[#This Row],[Route Code]], TrueRouteCodes[], 2, FALSE)</f>
        <v>#N/A</v>
      </c>
      <c r="H4908" s="194" t="str">
        <f>REPLACE(SUBSTITUTE(SUBSTITUTE(SUBSTITUTE(SUBSTITUTE(SUBSTITUTE(TRIM(RTATimings[[#This Row],[Dep Txt]]), ": ",":"), "a.m", "AM",1), "p.m", "PM"),"  AM"," AM"),"  PM", " PM"), 9,100,"")</f>
        <v/>
      </c>
      <c r="I4908" s="195" t="e">
        <f>TIMEVALUE(RTATimings[[#This Row],[Dep Tm Txt]])</f>
        <v>#VALUE!</v>
      </c>
      <c r="N490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09" spans="1:14" x14ac:dyDescent="0.35">
      <c r="A4909" s="113"/>
      <c r="B4909" s="119"/>
      <c r="C4909" s="119"/>
      <c r="D4909" s="185" t="e">
        <f>VLOOKUP(RTATimings[[#This Row],[Vehicle No.]], VehLicense,2,FALSE)</f>
        <v>#N/A</v>
      </c>
      <c r="E4909" s="126"/>
      <c r="F4909" s="185" t="e">
        <f>VLOOKUP(RTATimings[[#This Row],[Route Code]], TrueRouteCodes[], 2, FALSE)</f>
        <v>#N/A</v>
      </c>
      <c r="H4909" s="194" t="str">
        <f>REPLACE(SUBSTITUTE(SUBSTITUTE(SUBSTITUTE(SUBSTITUTE(SUBSTITUTE(TRIM(RTATimings[[#This Row],[Dep Txt]]), ": ",":"), "a.m", "AM",1), "p.m", "PM"),"  AM"," AM"),"  PM", " PM"), 9,100,"")</f>
        <v/>
      </c>
      <c r="I4909" s="195" t="e">
        <f>TIMEVALUE(RTATimings[[#This Row],[Dep Tm Txt]])</f>
        <v>#VALUE!</v>
      </c>
      <c r="N490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10" spans="1:14" x14ac:dyDescent="0.35">
      <c r="A4910" s="113"/>
      <c r="B4910" s="119"/>
      <c r="C4910" s="119"/>
      <c r="D4910" s="185" t="e">
        <f>VLOOKUP(RTATimings[[#This Row],[Vehicle No.]], VehLicense,2,FALSE)</f>
        <v>#N/A</v>
      </c>
      <c r="E4910" s="126"/>
      <c r="F4910" s="185" t="e">
        <f>VLOOKUP(RTATimings[[#This Row],[Route Code]], TrueRouteCodes[], 2, FALSE)</f>
        <v>#N/A</v>
      </c>
      <c r="H4910" s="194" t="str">
        <f>REPLACE(SUBSTITUTE(SUBSTITUTE(SUBSTITUTE(SUBSTITUTE(SUBSTITUTE(TRIM(RTATimings[[#This Row],[Dep Txt]]), ": ",":"), "a.m", "AM",1), "p.m", "PM"),"  AM"," AM"),"  PM", " PM"), 9,100,"")</f>
        <v/>
      </c>
      <c r="I4910" s="195" t="e">
        <f>TIMEVALUE(RTATimings[[#This Row],[Dep Tm Txt]])</f>
        <v>#VALUE!</v>
      </c>
      <c r="N491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11" spans="1:14" x14ac:dyDescent="0.35">
      <c r="A4911" s="113"/>
      <c r="B4911" s="119"/>
      <c r="C4911" s="119"/>
      <c r="D4911" s="185" t="e">
        <f>VLOOKUP(RTATimings[[#This Row],[Vehicle No.]], VehLicense,2,FALSE)</f>
        <v>#N/A</v>
      </c>
      <c r="E4911" s="126"/>
      <c r="F4911" s="185" t="e">
        <f>VLOOKUP(RTATimings[[#This Row],[Route Code]], TrueRouteCodes[], 2, FALSE)</f>
        <v>#N/A</v>
      </c>
      <c r="H4911" s="194" t="str">
        <f>REPLACE(SUBSTITUTE(SUBSTITUTE(SUBSTITUTE(SUBSTITUTE(SUBSTITUTE(TRIM(RTATimings[[#This Row],[Dep Txt]]), ": ",":"), "a.m", "AM",1), "p.m", "PM"),"  AM"," AM"),"  PM", " PM"), 9,100,"")</f>
        <v/>
      </c>
      <c r="I4911" s="195" t="e">
        <f>TIMEVALUE(RTATimings[[#This Row],[Dep Tm Txt]])</f>
        <v>#VALUE!</v>
      </c>
      <c r="N491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12" spans="1:14" x14ac:dyDescent="0.35">
      <c r="A4912" s="113"/>
      <c r="B4912" s="119"/>
      <c r="C4912" s="119"/>
      <c r="D4912" s="185" t="e">
        <f>VLOOKUP(RTATimings[[#This Row],[Vehicle No.]], VehLicense,2,FALSE)</f>
        <v>#N/A</v>
      </c>
      <c r="E4912" s="126"/>
      <c r="F4912" s="185" t="e">
        <f>VLOOKUP(RTATimings[[#This Row],[Route Code]], TrueRouteCodes[], 2, FALSE)</f>
        <v>#N/A</v>
      </c>
      <c r="H4912" s="194" t="str">
        <f>REPLACE(SUBSTITUTE(SUBSTITUTE(SUBSTITUTE(SUBSTITUTE(SUBSTITUTE(TRIM(RTATimings[[#This Row],[Dep Txt]]), ": ",":"), "a.m", "AM",1), "p.m", "PM"),"  AM"," AM"),"  PM", " PM"), 9,100,"")</f>
        <v/>
      </c>
      <c r="I4912" s="195" t="e">
        <f>TIMEVALUE(RTATimings[[#This Row],[Dep Tm Txt]])</f>
        <v>#VALUE!</v>
      </c>
      <c r="N491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13" spans="1:14" x14ac:dyDescent="0.35">
      <c r="A4913" s="113"/>
      <c r="B4913" s="119"/>
      <c r="C4913" s="119"/>
      <c r="D4913" s="185" t="e">
        <f>VLOOKUP(RTATimings[[#This Row],[Vehicle No.]], VehLicense,2,FALSE)</f>
        <v>#N/A</v>
      </c>
      <c r="E4913" s="126"/>
      <c r="F4913" s="185" t="e">
        <f>VLOOKUP(RTATimings[[#This Row],[Route Code]], TrueRouteCodes[], 2, FALSE)</f>
        <v>#N/A</v>
      </c>
      <c r="H4913" s="194" t="str">
        <f>REPLACE(SUBSTITUTE(SUBSTITUTE(SUBSTITUTE(SUBSTITUTE(SUBSTITUTE(TRIM(RTATimings[[#This Row],[Dep Txt]]), ": ",":"), "a.m", "AM",1), "p.m", "PM"),"  AM"," AM"),"  PM", " PM"), 9,100,"")</f>
        <v/>
      </c>
      <c r="I4913" s="195" t="e">
        <f>TIMEVALUE(RTATimings[[#This Row],[Dep Tm Txt]])</f>
        <v>#VALUE!</v>
      </c>
      <c r="N491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14" spans="1:14" x14ac:dyDescent="0.35">
      <c r="A4914" s="113"/>
      <c r="B4914" s="119"/>
      <c r="C4914" s="119"/>
      <c r="D4914" s="185" t="e">
        <f>VLOOKUP(RTATimings[[#This Row],[Vehicle No.]], VehLicense,2,FALSE)</f>
        <v>#N/A</v>
      </c>
      <c r="E4914" s="126"/>
      <c r="F4914" s="185" t="e">
        <f>VLOOKUP(RTATimings[[#This Row],[Route Code]], TrueRouteCodes[], 2, FALSE)</f>
        <v>#N/A</v>
      </c>
      <c r="H4914" s="194" t="str">
        <f>REPLACE(SUBSTITUTE(SUBSTITUTE(SUBSTITUTE(SUBSTITUTE(SUBSTITUTE(TRIM(RTATimings[[#This Row],[Dep Txt]]), ": ",":"), "a.m", "AM",1), "p.m", "PM"),"  AM"," AM"),"  PM", " PM"), 9,100,"")</f>
        <v/>
      </c>
      <c r="I4914" s="195" t="e">
        <f>TIMEVALUE(RTATimings[[#This Row],[Dep Tm Txt]])</f>
        <v>#VALUE!</v>
      </c>
      <c r="N491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15" spans="1:14" x14ac:dyDescent="0.35">
      <c r="A4915" s="113"/>
      <c r="B4915" s="119"/>
      <c r="C4915" s="119"/>
      <c r="D4915" s="185" t="e">
        <f>VLOOKUP(RTATimings[[#This Row],[Vehicle No.]], VehLicense,2,FALSE)</f>
        <v>#N/A</v>
      </c>
      <c r="E4915" s="126"/>
      <c r="F4915" s="185" t="e">
        <f>VLOOKUP(RTATimings[[#This Row],[Route Code]], TrueRouteCodes[], 2, FALSE)</f>
        <v>#N/A</v>
      </c>
      <c r="H4915" s="194" t="str">
        <f>REPLACE(SUBSTITUTE(SUBSTITUTE(SUBSTITUTE(SUBSTITUTE(SUBSTITUTE(TRIM(RTATimings[[#This Row],[Dep Txt]]), ": ",":"), "a.m", "AM",1), "p.m", "PM"),"  AM"," AM"),"  PM", " PM"), 9,100,"")</f>
        <v/>
      </c>
      <c r="I4915" s="195" t="e">
        <f>TIMEVALUE(RTATimings[[#This Row],[Dep Tm Txt]])</f>
        <v>#VALUE!</v>
      </c>
      <c r="N491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16" spans="1:14" x14ac:dyDescent="0.35">
      <c r="A4916" s="113"/>
      <c r="B4916" s="119"/>
      <c r="C4916" s="119"/>
      <c r="D4916" s="185" t="e">
        <f>VLOOKUP(RTATimings[[#This Row],[Vehicle No.]], VehLicense,2,FALSE)</f>
        <v>#N/A</v>
      </c>
      <c r="E4916" s="126"/>
      <c r="F4916" s="185" t="e">
        <f>VLOOKUP(RTATimings[[#This Row],[Route Code]], TrueRouteCodes[], 2, FALSE)</f>
        <v>#N/A</v>
      </c>
      <c r="H4916" s="194" t="str">
        <f>REPLACE(SUBSTITUTE(SUBSTITUTE(SUBSTITUTE(SUBSTITUTE(SUBSTITUTE(TRIM(RTATimings[[#This Row],[Dep Txt]]), ": ",":"), "a.m", "AM",1), "p.m", "PM"),"  AM"," AM"),"  PM", " PM"), 9,100,"")</f>
        <v/>
      </c>
      <c r="I4916" s="195" t="e">
        <f>TIMEVALUE(RTATimings[[#This Row],[Dep Tm Txt]])</f>
        <v>#VALUE!</v>
      </c>
      <c r="N491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17" spans="1:14" x14ac:dyDescent="0.35">
      <c r="A4917" s="113"/>
      <c r="B4917" s="119"/>
      <c r="C4917" s="119"/>
      <c r="D4917" s="185" t="e">
        <f>VLOOKUP(RTATimings[[#This Row],[Vehicle No.]], VehLicense,2,FALSE)</f>
        <v>#N/A</v>
      </c>
      <c r="E4917" s="126"/>
      <c r="F4917" s="185" t="e">
        <f>VLOOKUP(RTATimings[[#This Row],[Route Code]], TrueRouteCodes[], 2, FALSE)</f>
        <v>#N/A</v>
      </c>
      <c r="H4917" s="194" t="str">
        <f>REPLACE(SUBSTITUTE(SUBSTITUTE(SUBSTITUTE(SUBSTITUTE(SUBSTITUTE(TRIM(RTATimings[[#This Row],[Dep Txt]]), ": ",":"), "a.m", "AM",1), "p.m", "PM"),"  AM"," AM"),"  PM", " PM"), 9,100,"")</f>
        <v/>
      </c>
      <c r="I4917" s="195" t="e">
        <f>TIMEVALUE(RTATimings[[#This Row],[Dep Tm Txt]])</f>
        <v>#VALUE!</v>
      </c>
      <c r="N491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18" spans="1:14" x14ac:dyDescent="0.35">
      <c r="A4918" s="113"/>
      <c r="B4918" s="119"/>
      <c r="C4918" s="119"/>
      <c r="D4918" s="185" t="e">
        <f>VLOOKUP(RTATimings[[#This Row],[Vehicle No.]], VehLicense,2,FALSE)</f>
        <v>#N/A</v>
      </c>
      <c r="E4918" s="126"/>
      <c r="F4918" s="185" t="e">
        <f>VLOOKUP(RTATimings[[#This Row],[Route Code]], TrueRouteCodes[], 2, FALSE)</f>
        <v>#N/A</v>
      </c>
      <c r="H4918" s="194" t="str">
        <f>REPLACE(SUBSTITUTE(SUBSTITUTE(SUBSTITUTE(SUBSTITUTE(SUBSTITUTE(TRIM(RTATimings[[#This Row],[Dep Txt]]), ": ",":"), "a.m", "AM",1), "p.m", "PM"),"  AM"," AM"),"  PM", " PM"), 9,100,"")</f>
        <v/>
      </c>
      <c r="I4918" s="195" t="e">
        <f>TIMEVALUE(RTATimings[[#This Row],[Dep Tm Txt]])</f>
        <v>#VALUE!</v>
      </c>
      <c r="N491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19" spans="1:14" x14ac:dyDescent="0.35">
      <c r="A4919" s="113"/>
      <c r="B4919" s="119"/>
      <c r="C4919" s="119"/>
      <c r="D4919" s="185" t="e">
        <f>VLOOKUP(RTATimings[[#This Row],[Vehicle No.]], VehLicense,2,FALSE)</f>
        <v>#N/A</v>
      </c>
      <c r="E4919" s="126"/>
      <c r="F4919" s="185" t="e">
        <f>VLOOKUP(RTATimings[[#This Row],[Route Code]], TrueRouteCodes[], 2, FALSE)</f>
        <v>#N/A</v>
      </c>
      <c r="H4919" s="194" t="str">
        <f>REPLACE(SUBSTITUTE(SUBSTITUTE(SUBSTITUTE(SUBSTITUTE(SUBSTITUTE(TRIM(RTATimings[[#This Row],[Dep Txt]]), ": ",":"), "a.m", "AM",1), "p.m", "PM"),"  AM"," AM"),"  PM", " PM"), 9,100,"")</f>
        <v/>
      </c>
      <c r="I4919" s="195" t="e">
        <f>TIMEVALUE(RTATimings[[#This Row],[Dep Tm Txt]])</f>
        <v>#VALUE!</v>
      </c>
      <c r="N491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20" spans="1:14" x14ac:dyDescent="0.35">
      <c r="A4920" s="113"/>
      <c r="B4920" s="119"/>
      <c r="C4920" s="119"/>
      <c r="D4920" s="185" t="e">
        <f>VLOOKUP(RTATimings[[#This Row],[Vehicle No.]], VehLicense,2,FALSE)</f>
        <v>#N/A</v>
      </c>
      <c r="E4920" s="126"/>
      <c r="F4920" s="185" t="e">
        <f>VLOOKUP(RTATimings[[#This Row],[Route Code]], TrueRouteCodes[], 2, FALSE)</f>
        <v>#N/A</v>
      </c>
      <c r="H4920" s="194" t="str">
        <f>REPLACE(SUBSTITUTE(SUBSTITUTE(SUBSTITUTE(SUBSTITUTE(SUBSTITUTE(TRIM(RTATimings[[#This Row],[Dep Txt]]), ": ",":"), "a.m", "AM",1), "p.m", "PM"),"  AM"," AM"),"  PM", " PM"), 9,100,"")</f>
        <v/>
      </c>
      <c r="I4920" s="195" t="e">
        <f>TIMEVALUE(RTATimings[[#This Row],[Dep Tm Txt]])</f>
        <v>#VALUE!</v>
      </c>
      <c r="N492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21" spans="1:14" x14ac:dyDescent="0.35">
      <c r="A4921" s="113"/>
      <c r="B4921" s="119"/>
      <c r="C4921" s="119"/>
      <c r="D4921" s="185" t="e">
        <f>VLOOKUP(RTATimings[[#This Row],[Vehicle No.]], VehLicense,2,FALSE)</f>
        <v>#N/A</v>
      </c>
      <c r="E4921" s="126"/>
      <c r="F4921" s="185" t="e">
        <f>VLOOKUP(RTATimings[[#This Row],[Route Code]], TrueRouteCodes[], 2, FALSE)</f>
        <v>#N/A</v>
      </c>
      <c r="H4921" s="194" t="str">
        <f>REPLACE(SUBSTITUTE(SUBSTITUTE(SUBSTITUTE(SUBSTITUTE(SUBSTITUTE(TRIM(RTATimings[[#This Row],[Dep Txt]]), ": ",":"), "a.m", "AM",1), "p.m", "PM"),"  AM"," AM"),"  PM", " PM"), 9,100,"")</f>
        <v/>
      </c>
      <c r="I4921" s="195" t="e">
        <f>TIMEVALUE(RTATimings[[#This Row],[Dep Tm Txt]])</f>
        <v>#VALUE!</v>
      </c>
      <c r="N492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22" spans="1:14" x14ac:dyDescent="0.35">
      <c r="A4922" s="113"/>
      <c r="B4922" s="119"/>
      <c r="C4922" s="119"/>
      <c r="D4922" s="185" t="e">
        <f>VLOOKUP(RTATimings[[#This Row],[Vehicle No.]], VehLicense,2,FALSE)</f>
        <v>#N/A</v>
      </c>
      <c r="E4922" s="126"/>
      <c r="F4922" s="185" t="e">
        <f>VLOOKUP(RTATimings[[#This Row],[Route Code]], TrueRouteCodes[], 2, FALSE)</f>
        <v>#N/A</v>
      </c>
      <c r="H4922" s="194" t="str">
        <f>REPLACE(SUBSTITUTE(SUBSTITUTE(SUBSTITUTE(SUBSTITUTE(SUBSTITUTE(TRIM(RTATimings[[#This Row],[Dep Txt]]), ": ",":"), "a.m", "AM",1), "p.m", "PM"),"  AM"," AM"),"  PM", " PM"), 9,100,"")</f>
        <v/>
      </c>
      <c r="I4922" s="195" t="e">
        <f>TIMEVALUE(RTATimings[[#This Row],[Dep Tm Txt]])</f>
        <v>#VALUE!</v>
      </c>
      <c r="N492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23" spans="1:14" x14ac:dyDescent="0.35">
      <c r="A4923" s="113"/>
      <c r="B4923" s="119"/>
      <c r="C4923" s="119"/>
      <c r="D4923" s="185" t="e">
        <f>VLOOKUP(RTATimings[[#This Row],[Vehicle No.]], VehLicense,2,FALSE)</f>
        <v>#N/A</v>
      </c>
      <c r="E4923" s="126"/>
      <c r="F4923" s="185" t="e">
        <f>VLOOKUP(RTATimings[[#This Row],[Route Code]], TrueRouteCodes[], 2, FALSE)</f>
        <v>#N/A</v>
      </c>
      <c r="H4923" s="194" t="str">
        <f>REPLACE(SUBSTITUTE(SUBSTITUTE(SUBSTITUTE(SUBSTITUTE(SUBSTITUTE(TRIM(RTATimings[[#This Row],[Dep Txt]]), ": ",":"), "a.m", "AM",1), "p.m", "PM"),"  AM"," AM"),"  PM", " PM"), 9,100,"")</f>
        <v/>
      </c>
      <c r="I4923" s="195" t="e">
        <f>TIMEVALUE(RTATimings[[#This Row],[Dep Tm Txt]])</f>
        <v>#VALUE!</v>
      </c>
      <c r="N492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24" spans="1:14" x14ac:dyDescent="0.35">
      <c r="A4924" s="113"/>
      <c r="B4924" s="119"/>
      <c r="C4924" s="119"/>
      <c r="D4924" s="185" t="e">
        <f>VLOOKUP(RTATimings[[#This Row],[Vehicle No.]], VehLicense,2,FALSE)</f>
        <v>#N/A</v>
      </c>
      <c r="E4924" s="126"/>
      <c r="F4924" s="185" t="e">
        <f>VLOOKUP(RTATimings[[#This Row],[Route Code]], TrueRouteCodes[], 2, FALSE)</f>
        <v>#N/A</v>
      </c>
      <c r="H4924" s="194" t="str">
        <f>REPLACE(SUBSTITUTE(SUBSTITUTE(SUBSTITUTE(SUBSTITUTE(SUBSTITUTE(TRIM(RTATimings[[#This Row],[Dep Txt]]), ": ",":"), "a.m", "AM",1), "p.m", "PM"),"  AM"," AM"),"  PM", " PM"), 9,100,"")</f>
        <v/>
      </c>
      <c r="I4924" s="195" t="e">
        <f>TIMEVALUE(RTATimings[[#This Row],[Dep Tm Txt]])</f>
        <v>#VALUE!</v>
      </c>
      <c r="N492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25" spans="1:14" x14ac:dyDescent="0.35">
      <c r="A4925" s="113"/>
      <c r="B4925" s="119"/>
      <c r="C4925" s="119"/>
      <c r="D4925" s="185" t="e">
        <f>VLOOKUP(RTATimings[[#This Row],[Vehicle No.]], VehLicense,2,FALSE)</f>
        <v>#N/A</v>
      </c>
      <c r="E4925" s="126"/>
      <c r="F4925" s="185" t="e">
        <f>VLOOKUP(RTATimings[[#This Row],[Route Code]], TrueRouteCodes[], 2, FALSE)</f>
        <v>#N/A</v>
      </c>
      <c r="H4925" s="194" t="str">
        <f>REPLACE(SUBSTITUTE(SUBSTITUTE(SUBSTITUTE(SUBSTITUTE(SUBSTITUTE(TRIM(RTATimings[[#This Row],[Dep Txt]]), ": ",":"), "a.m", "AM",1), "p.m", "PM"),"  AM"," AM"),"  PM", " PM"), 9,100,"")</f>
        <v/>
      </c>
      <c r="I4925" s="195" t="e">
        <f>TIMEVALUE(RTATimings[[#This Row],[Dep Tm Txt]])</f>
        <v>#VALUE!</v>
      </c>
      <c r="N492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26" spans="1:14" x14ac:dyDescent="0.35">
      <c r="A4926" s="113"/>
      <c r="B4926" s="119"/>
      <c r="C4926" s="119"/>
      <c r="D4926" s="185" t="e">
        <f>VLOOKUP(RTATimings[[#This Row],[Vehicle No.]], VehLicense,2,FALSE)</f>
        <v>#N/A</v>
      </c>
      <c r="E4926" s="126"/>
      <c r="F4926" s="185" t="e">
        <f>VLOOKUP(RTATimings[[#This Row],[Route Code]], TrueRouteCodes[], 2, FALSE)</f>
        <v>#N/A</v>
      </c>
      <c r="H4926" s="194" t="str">
        <f>REPLACE(SUBSTITUTE(SUBSTITUTE(SUBSTITUTE(SUBSTITUTE(SUBSTITUTE(TRIM(RTATimings[[#This Row],[Dep Txt]]), ": ",":"), "a.m", "AM",1), "p.m", "PM"),"  AM"," AM"),"  PM", " PM"), 9,100,"")</f>
        <v/>
      </c>
      <c r="I4926" s="195" t="e">
        <f>TIMEVALUE(RTATimings[[#This Row],[Dep Tm Txt]])</f>
        <v>#VALUE!</v>
      </c>
      <c r="N492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27" spans="1:14" x14ac:dyDescent="0.35">
      <c r="A4927" s="113"/>
      <c r="B4927" s="119"/>
      <c r="C4927" s="119"/>
      <c r="D4927" s="185" t="e">
        <f>VLOOKUP(RTATimings[[#This Row],[Vehicle No.]], VehLicense,2,FALSE)</f>
        <v>#N/A</v>
      </c>
      <c r="E4927" s="126"/>
      <c r="F4927" s="185" t="e">
        <f>VLOOKUP(RTATimings[[#This Row],[Route Code]], TrueRouteCodes[], 2, FALSE)</f>
        <v>#N/A</v>
      </c>
      <c r="H4927" s="194" t="str">
        <f>REPLACE(SUBSTITUTE(SUBSTITUTE(SUBSTITUTE(SUBSTITUTE(SUBSTITUTE(TRIM(RTATimings[[#This Row],[Dep Txt]]), ": ",":"), "a.m", "AM",1), "p.m", "PM"),"  AM"," AM"),"  PM", " PM"), 9,100,"")</f>
        <v/>
      </c>
      <c r="I4927" s="195" t="e">
        <f>TIMEVALUE(RTATimings[[#This Row],[Dep Tm Txt]])</f>
        <v>#VALUE!</v>
      </c>
      <c r="N492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28" spans="1:14" x14ac:dyDescent="0.35">
      <c r="A4928" s="113"/>
      <c r="B4928" s="119"/>
      <c r="C4928" s="119"/>
      <c r="D4928" s="185" t="e">
        <f>VLOOKUP(RTATimings[[#This Row],[Vehicle No.]], VehLicense,2,FALSE)</f>
        <v>#N/A</v>
      </c>
      <c r="E4928" s="126"/>
      <c r="F4928" s="185" t="e">
        <f>VLOOKUP(RTATimings[[#This Row],[Route Code]], TrueRouteCodes[], 2, FALSE)</f>
        <v>#N/A</v>
      </c>
      <c r="H4928" s="194" t="str">
        <f>REPLACE(SUBSTITUTE(SUBSTITUTE(SUBSTITUTE(SUBSTITUTE(SUBSTITUTE(TRIM(RTATimings[[#This Row],[Dep Txt]]), ": ",":"), "a.m", "AM",1), "p.m", "PM"),"  AM"," AM"),"  PM", " PM"), 9,100,"")</f>
        <v/>
      </c>
      <c r="I4928" s="195" t="e">
        <f>TIMEVALUE(RTATimings[[#This Row],[Dep Tm Txt]])</f>
        <v>#VALUE!</v>
      </c>
      <c r="N492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29" spans="1:14" x14ac:dyDescent="0.35">
      <c r="A4929" s="113"/>
      <c r="B4929" s="119"/>
      <c r="C4929" s="119"/>
      <c r="D4929" s="185" t="e">
        <f>VLOOKUP(RTATimings[[#This Row],[Vehicle No.]], VehLicense,2,FALSE)</f>
        <v>#N/A</v>
      </c>
      <c r="E4929" s="126"/>
      <c r="F4929" s="185" t="e">
        <f>VLOOKUP(RTATimings[[#This Row],[Route Code]], TrueRouteCodes[], 2, FALSE)</f>
        <v>#N/A</v>
      </c>
      <c r="H4929" s="194" t="str">
        <f>REPLACE(SUBSTITUTE(SUBSTITUTE(SUBSTITUTE(SUBSTITUTE(SUBSTITUTE(TRIM(RTATimings[[#This Row],[Dep Txt]]), ": ",":"), "a.m", "AM",1), "p.m", "PM"),"  AM"," AM"),"  PM", " PM"), 9,100,"")</f>
        <v/>
      </c>
      <c r="I4929" s="195" t="e">
        <f>TIMEVALUE(RTATimings[[#This Row],[Dep Tm Txt]])</f>
        <v>#VALUE!</v>
      </c>
      <c r="N492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30" spans="1:14" x14ac:dyDescent="0.35">
      <c r="A4930" s="113"/>
      <c r="B4930" s="119"/>
      <c r="C4930" s="119"/>
      <c r="D4930" s="185" t="e">
        <f>VLOOKUP(RTATimings[[#This Row],[Vehicle No.]], VehLicense,2,FALSE)</f>
        <v>#N/A</v>
      </c>
      <c r="E4930" s="126"/>
      <c r="F4930" s="185" t="e">
        <f>VLOOKUP(RTATimings[[#This Row],[Route Code]], TrueRouteCodes[], 2, FALSE)</f>
        <v>#N/A</v>
      </c>
      <c r="H4930" s="194" t="str">
        <f>REPLACE(SUBSTITUTE(SUBSTITUTE(SUBSTITUTE(SUBSTITUTE(SUBSTITUTE(TRIM(RTATimings[[#This Row],[Dep Txt]]), ": ",":"), "a.m", "AM",1), "p.m", "PM"),"  AM"," AM"),"  PM", " PM"), 9,100,"")</f>
        <v/>
      </c>
      <c r="I4930" s="195" t="e">
        <f>TIMEVALUE(RTATimings[[#This Row],[Dep Tm Txt]])</f>
        <v>#VALUE!</v>
      </c>
      <c r="N493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31" spans="1:14" x14ac:dyDescent="0.35">
      <c r="A4931" s="113"/>
      <c r="B4931" s="119"/>
      <c r="C4931" s="119"/>
      <c r="D4931" s="185" t="e">
        <f>VLOOKUP(RTATimings[[#This Row],[Vehicle No.]], VehLicense,2,FALSE)</f>
        <v>#N/A</v>
      </c>
      <c r="E4931" s="126"/>
      <c r="F4931" s="185" t="e">
        <f>VLOOKUP(RTATimings[[#This Row],[Route Code]], TrueRouteCodes[], 2, FALSE)</f>
        <v>#N/A</v>
      </c>
      <c r="H4931" s="194" t="str">
        <f>REPLACE(SUBSTITUTE(SUBSTITUTE(SUBSTITUTE(SUBSTITUTE(SUBSTITUTE(TRIM(RTATimings[[#This Row],[Dep Txt]]), ": ",":"), "a.m", "AM",1), "p.m", "PM"),"  AM"," AM"),"  PM", " PM"), 9,100,"")</f>
        <v/>
      </c>
      <c r="I4931" s="195" t="e">
        <f>TIMEVALUE(RTATimings[[#This Row],[Dep Tm Txt]])</f>
        <v>#VALUE!</v>
      </c>
      <c r="N493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32" spans="1:14" x14ac:dyDescent="0.35">
      <c r="A4932" s="113"/>
      <c r="B4932" s="119"/>
      <c r="C4932" s="119"/>
      <c r="D4932" s="185" t="e">
        <f>VLOOKUP(RTATimings[[#This Row],[Vehicle No.]], VehLicense,2,FALSE)</f>
        <v>#N/A</v>
      </c>
      <c r="E4932" s="126"/>
      <c r="F4932" s="185" t="e">
        <f>VLOOKUP(RTATimings[[#This Row],[Route Code]], TrueRouteCodes[], 2, FALSE)</f>
        <v>#N/A</v>
      </c>
      <c r="H4932" s="194" t="str">
        <f>REPLACE(SUBSTITUTE(SUBSTITUTE(SUBSTITUTE(SUBSTITUTE(SUBSTITUTE(TRIM(RTATimings[[#This Row],[Dep Txt]]), ": ",":"), "a.m", "AM",1), "p.m", "PM"),"  AM"," AM"),"  PM", " PM"), 9,100,"")</f>
        <v/>
      </c>
      <c r="I4932" s="195" t="e">
        <f>TIMEVALUE(RTATimings[[#This Row],[Dep Tm Txt]])</f>
        <v>#VALUE!</v>
      </c>
      <c r="N493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33" spans="1:14" x14ac:dyDescent="0.35">
      <c r="A4933" s="113"/>
      <c r="B4933" s="119"/>
      <c r="C4933" s="119"/>
      <c r="D4933" s="185" t="e">
        <f>VLOOKUP(RTATimings[[#This Row],[Vehicle No.]], VehLicense,2,FALSE)</f>
        <v>#N/A</v>
      </c>
      <c r="E4933" s="126"/>
      <c r="F4933" s="185" t="e">
        <f>VLOOKUP(RTATimings[[#This Row],[Route Code]], TrueRouteCodes[], 2, FALSE)</f>
        <v>#N/A</v>
      </c>
      <c r="H4933" s="194" t="str">
        <f>REPLACE(SUBSTITUTE(SUBSTITUTE(SUBSTITUTE(SUBSTITUTE(SUBSTITUTE(TRIM(RTATimings[[#This Row],[Dep Txt]]), ": ",":"), "a.m", "AM",1), "p.m", "PM"),"  AM"," AM"),"  PM", " PM"), 9,100,"")</f>
        <v/>
      </c>
      <c r="I4933" s="195" t="e">
        <f>TIMEVALUE(RTATimings[[#This Row],[Dep Tm Txt]])</f>
        <v>#VALUE!</v>
      </c>
      <c r="N493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34" spans="1:14" x14ac:dyDescent="0.35">
      <c r="A4934" s="113"/>
      <c r="B4934" s="119"/>
      <c r="C4934" s="119"/>
      <c r="D4934" s="185" t="e">
        <f>VLOOKUP(RTATimings[[#This Row],[Vehicle No.]], VehLicense,2,FALSE)</f>
        <v>#N/A</v>
      </c>
      <c r="E4934" s="126"/>
      <c r="F4934" s="185" t="e">
        <f>VLOOKUP(RTATimings[[#This Row],[Route Code]], TrueRouteCodes[], 2, FALSE)</f>
        <v>#N/A</v>
      </c>
      <c r="H4934" s="194" t="str">
        <f>REPLACE(SUBSTITUTE(SUBSTITUTE(SUBSTITUTE(SUBSTITUTE(SUBSTITUTE(TRIM(RTATimings[[#This Row],[Dep Txt]]), ": ",":"), "a.m", "AM",1), "p.m", "PM"),"  AM"," AM"),"  PM", " PM"), 9,100,"")</f>
        <v/>
      </c>
      <c r="I4934" s="195" t="e">
        <f>TIMEVALUE(RTATimings[[#This Row],[Dep Tm Txt]])</f>
        <v>#VALUE!</v>
      </c>
      <c r="N493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35" spans="1:14" x14ac:dyDescent="0.35">
      <c r="A4935" s="113"/>
      <c r="B4935" s="119"/>
      <c r="C4935" s="119"/>
      <c r="D4935" s="185" t="e">
        <f>VLOOKUP(RTATimings[[#This Row],[Vehicle No.]], VehLicense,2,FALSE)</f>
        <v>#N/A</v>
      </c>
      <c r="E4935" s="126"/>
      <c r="F4935" s="185" t="e">
        <f>VLOOKUP(RTATimings[[#This Row],[Route Code]], TrueRouteCodes[], 2, FALSE)</f>
        <v>#N/A</v>
      </c>
      <c r="H4935" s="194" t="str">
        <f>REPLACE(SUBSTITUTE(SUBSTITUTE(SUBSTITUTE(SUBSTITUTE(SUBSTITUTE(TRIM(RTATimings[[#This Row],[Dep Txt]]), ": ",":"), "a.m", "AM",1), "p.m", "PM"),"  AM"," AM"),"  PM", " PM"), 9,100,"")</f>
        <v/>
      </c>
      <c r="I4935" s="195" t="e">
        <f>TIMEVALUE(RTATimings[[#This Row],[Dep Tm Txt]])</f>
        <v>#VALUE!</v>
      </c>
      <c r="N493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36" spans="1:14" x14ac:dyDescent="0.35">
      <c r="A4936" s="113"/>
      <c r="B4936" s="119"/>
      <c r="C4936" s="119"/>
      <c r="D4936" s="185" t="e">
        <f>VLOOKUP(RTATimings[[#This Row],[Vehicle No.]], VehLicense,2,FALSE)</f>
        <v>#N/A</v>
      </c>
      <c r="E4936" s="126"/>
      <c r="F4936" s="185" t="e">
        <f>VLOOKUP(RTATimings[[#This Row],[Route Code]], TrueRouteCodes[], 2, FALSE)</f>
        <v>#N/A</v>
      </c>
      <c r="H4936" s="194" t="str">
        <f>REPLACE(SUBSTITUTE(SUBSTITUTE(SUBSTITUTE(SUBSTITUTE(SUBSTITUTE(TRIM(RTATimings[[#This Row],[Dep Txt]]), ": ",":"), "a.m", "AM",1), "p.m", "PM"),"  AM"," AM"),"  PM", " PM"), 9,100,"")</f>
        <v/>
      </c>
      <c r="I4936" s="195" t="e">
        <f>TIMEVALUE(RTATimings[[#This Row],[Dep Tm Txt]])</f>
        <v>#VALUE!</v>
      </c>
      <c r="N493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37" spans="1:14" x14ac:dyDescent="0.35">
      <c r="A4937" s="113"/>
      <c r="B4937" s="119"/>
      <c r="C4937" s="119"/>
      <c r="D4937" s="185" t="e">
        <f>VLOOKUP(RTATimings[[#This Row],[Vehicle No.]], VehLicense,2,FALSE)</f>
        <v>#N/A</v>
      </c>
      <c r="E4937" s="126"/>
      <c r="F4937" s="185" t="e">
        <f>VLOOKUP(RTATimings[[#This Row],[Route Code]], TrueRouteCodes[], 2, FALSE)</f>
        <v>#N/A</v>
      </c>
      <c r="H4937" s="194" t="str">
        <f>REPLACE(SUBSTITUTE(SUBSTITUTE(SUBSTITUTE(SUBSTITUTE(SUBSTITUTE(TRIM(RTATimings[[#This Row],[Dep Txt]]), ": ",":"), "a.m", "AM",1), "p.m", "PM"),"  AM"," AM"),"  PM", " PM"), 9,100,"")</f>
        <v/>
      </c>
      <c r="I4937" s="195" t="e">
        <f>TIMEVALUE(RTATimings[[#This Row],[Dep Tm Txt]])</f>
        <v>#VALUE!</v>
      </c>
      <c r="N493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38" spans="1:14" x14ac:dyDescent="0.35">
      <c r="A4938" s="113"/>
      <c r="B4938" s="119"/>
      <c r="C4938" s="119"/>
      <c r="D4938" s="185" t="e">
        <f>VLOOKUP(RTATimings[[#This Row],[Vehicle No.]], VehLicense,2,FALSE)</f>
        <v>#N/A</v>
      </c>
      <c r="E4938" s="126"/>
      <c r="F4938" s="185" t="e">
        <f>VLOOKUP(RTATimings[[#This Row],[Route Code]], TrueRouteCodes[], 2, FALSE)</f>
        <v>#N/A</v>
      </c>
      <c r="H4938" s="194" t="str">
        <f>REPLACE(SUBSTITUTE(SUBSTITUTE(SUBSTITUTE(SUBSTITUTE(SUBSTITUTE(TRIM(RTATimings[[#This Row],[Dep Txt]]), ": ",":"), "a.m", "AM",1), "p.m", "PM"),"  AM"," AM"),"  PM", " PM"), 9,100,"")</f>
        <v/>
      </c>
      <c r="I4938" s="195" t="e">
        <f>TIMEVALUE(RTATimings[[#This Row],[Dep Tm Txt]])</f>
        <v>#VALUE!</v>
      </c>
      <c r="N493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39" spans="1:14" x14ac:dyDescent="0.35">
      <c r="A4939" s="113"/>
      <c r="B4939" s="119"/>
      <c r="C4939" s="119"/>
      <c r="D4939" s="185" t="e">
        <f>VLOOKUP(RTATimings[[#This Row],[Vehicle No.]], VehLicense,2,FALSE)</f>
        <v>#N/A</v>
      </c>
      <c r="E4939" s="126"/>
      <c r="F4939" s="185" t="e">
        <f>VLOOKUP(RTATimings[[#This Row],[Route Code]], TrueRouteCodes[], 2, FALSE)</f>
        <v>#N/A</v>
      </c>
      <c r="H4939" s="194" t="str">
        <f>REPLACE(SUBSTITUTE(SUBSTITUTE(SUBSTITUTE(SUBSTITUTE(SUBSTITUTE(TRIM(RTATimings[[#This Row],[Dep Txt]]), ": ",":"), "a.m", "AM",1), "p.m", "PM"),"  AM"," AM"),"  PM", " PM"), 9,100,"")</f>
        <v/>
      </c>
      <c r="I4939" s="195" t="e">
        <f>TIMEVALUE(RTATimings[[#This Row],[Dep Tm Txt]])</f>
        <v>#VALUE!</v>
      </c>
      <c r="N493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40" spans="1:14" x14ac:dyDescent="0.35">
      <c r="A4940" s="113"/>
      <c r="B4940" s="119"/>
      <c r="C4940" s="119"/>
      <c r="D4940" s="185" t="e">
        <f>VLOOKUP(RTATimings[[#This Row],[Vehicle No.]], VehLicense,2,FALSE)</f>
        <v>#N/A</v>
      </c>
      <c r="E4940" s="126"/>
      <c r="F4940" s="185" t="e">
        <f>VLOOKUP(RTATimings[[#This Row],[Route Code]], TrueRouteCodes[], 2, FALSE)</f>
        <v>#N/A</v>
      </c>
      <c r="H4940" s="194" t="str">
        <f>REPLACE(SUBSTITUTE(SUBSTITUTE(SUBSTITUTE(SUBSTITUTE(SUBSTITUTE(TRIM(RTATimings[[#This Row],[Dep Txt]]), ": ",":"), "a.m", "AM",1), "p.m", "PM"),"  AM"," AM"),"  PM", " PM"), 9,100,"")</f>
        <v/>
      </c>
      <c r="I4940" s="195" t="e">
        <f>TIMEVALUE(RTATimings[[#This Row],[Dep Tm Txt]])</f>
        <v>#VALUE!</v>
      </c>
      <c r="N494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41" spans="1:14" x14ac:dyDescent="0.35">
      <c r="A4941" s="113"/>
      <c r="B4941" s="119"/>
      <c r="C4941" s="119"/>
      <c r="D4941" s="185" t="e">
        <f>VLOOKUP(RTATimings[[#This Row],[Vehicle No.]], VehLicense,2,FALSE)</f>
        <v>#N/A</v>
      </c>
      <c r="E4941" s="126"/>
      <c r="F4941" s="185" t="e">
        <f>VLOOKUP(RTATimings[[#This Row],[Route Code]], TrueRouteCodes[], 2, FALSE)</f>
        <v>#N/A</v>
      </c>
      <c r="H4941" s="194" t="str">
        <f>REPLACE(SUBSTITUTE(SUBSTITUTE(SUBSTITUTE(SUBSTITUTE(SUBSTITUTE(TRIM(RTATimings[[#This Row],[Dep Txt]]), ": ",":"), "a.m", "AM",1), "p.m", "PM"),"  AM"," AM"),"  PM", " PM"), 9,100,"")</f>
        <v/>
      </c>
      <c r="I4941" s="195" t="e">
        <f>TIMEVALUE(RTATimings[[#This Row],[Dep Tm Txt]])</f>
        <v>#VALUE!</v>
      </c>
      <c r="N494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42" spans="1:14" x14ac:dyDescent="0.35">
      <c r="A4942" s="113"/>
      <c r="B4942" s="119"/>
      <c r="C4942" s="119"/>
      <c r="D4942" s="185" t="e">
        <f>VLOOKUP(RTATimings[[#This Row],[Vehicle No.]], VehLicense,2,FALSE)</f>
        <v>#N/A</v>
      </c>
      <c r="E4942" s="126"/>
      <c r="F4942" s="185" t="e">
        <f>VLOOKUP(RTATimings[[#This Row],[Route Code]], TrueRouteCodes[], 2, FALSE)</f>
        <v>#N/A</v>
      </c>
      <c r="H4942" s="194" t="str">
        <f>REPLACE(SUBSTITUTE(SUBSTITUTE(SUBSTITUTE(SUBSTITUTE(SUBSTITUTE(TRIM(RTATimings[[#This Row],[Dep Txt]]), ": ",":"), "a.m", "AM",1), "p.m", "PM"),"  AM"," AM"),"  PM", " PM"), 9,100,"")</f>
        <v/>
      </c>
      <c r="I4942" s="195" t="e">
        <f>TIMEVALUE(RTATimings[[#This Row],[Dep Tm Txt]])</f>
        <v>#VALUE!</v>
      </c>
      <c r="N494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43" spans="1:14" x14ac:dyDescent="0.35">
      <c r="A4943" s="113"/>
      <c r="B4943" s="119"/>
      <c r="C4943" s="119"/>
      <c r="D4943" s="185" t="e">
        <f>VLOOKUP(RTATimings[[#This Row],[Vehicle No.]], VehLicense,2,FALSE)</f>
        <v>#N/A</v>
      </c>
      <c r="E4943" s="126"/>
      <c r="F4943" s="185" t="e">
        <f>VLOOKUP(RTATimings[[#This Row],[Route Code]], TrueRouteCodes[], 2, FALSE)</f>
        <v>#N/A</v>
      </c>
      <c r="H4943" s="194" t="str">
        <f>REPLACE(SUBSTITUTE(SUBSTITUTE(SUBSTITUTE(SUBSTITUTE(SUBSTITUTE(TRIM(RTATimings[[#This Row],[Dep Txt]]), ": ",":"), "a.m", "AM",1), "p.m", "PM"),"  AM"," AM"),"  PM", " PM"), 9,100,"")</f>
        <v/>
      </c>
      <c r="I4943" s="195" t="e">
        <f>TIMEVALUE(RTATimings[[#This Row],[Dep Tm Txt]])</f>
        <v>#VALUE!</v>
      </c>
      <c r="N494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44" spans="1:14" x14ac:dyDescent="0.35">
      <c r="A4944" s="113"/>
      <c r="B4944" s="119"/>
      <c r="C4944" s="119"/>
      <c r="D4944" s="185" t="e">
        <f>VLOOKUP(RTATimings[[#This Row],[Vehicle No.]], VehLicense,2,FALSE)</f>
        <v>#N/A</v>
      </c>
      <c r="E4944" s="126"/>
      <c r="F4944" s="185" t="e">
        <f>VLOOKUP(RTATimings[[#This Row],[Route Code]], TrueRouteCodes[], 2, FALSE)</f>
        <v>#N/A</v>
      </c>
      <c r="H4944" s="194" t="str">
        <f>REPLACE(SUBSTITUTE(SUBSTITUTE(SUBSTITUTE(SUBSTITUTE(SUBSTITUTE(TRIM(RTATimings[[#This Row],[Dep Txt]]), ": ",":"), "a.m", "AM",1), "p.m", "PM"),"  AM"," AM"),"  PM", " PM"), 9,100,"")</f>
        <v/>
      </c>
      <c r="I4944" s="195" t="e">
        <f>TIMEVALUE(RTATimings[[#This Row],[Dep Tm Txt]])</f>
        <v>#VALUE!</v>
      </c>
      <c r="N494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45" spans="1:14" x14ac:dyDescent="0.35">
      <c r="A4945" s="113"/>
      <c r="B4945" s="119"/>
      <c r="C4945" s="119"/>
      <c r="D4945" s="185" t="e">
        <f>VLOOKUP(RTATimings[[#This Row],[Vehicle No.]], VehLicense,2,FALSE)</f>
        <v>#N/A</v>
      </c>
      <c r="E4945" s="126"/>
      <c r="F4945" s="185" t="e">
        <f>VLOOKUP(RTATimings[[#This Row],[Route Code]], TrueRouteCodes[], 2, FALSE)</f>
        <v>#N/A</v>
      </c>
      <c r="H4945" s="194" t="str">
        <f>REPLACE(SUBSTITUTE(SUBSTITUTE(SUBSTITUTE(SUBSTITUTE(SUBSTITUTE(TRIM(RTATimings[[#This Row],[Dep Txt]]), ": ",":"), "a.m", "AM",1), "p.m", "PM"),"  AM"," AM"),"  PM", " PM"), 9,100,"")</f>
        <v/>
      </c>
      <c r="I4945" s="195" t="e">
        <f>TIMEVALUE(RTATimings[[#This Row],[Dep Tm Txt]])</f>
        <v>#VALUE!</v>
      </c>
      <c r="N494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46" spans="1:14" x14ac:dyDescent="0.35">
      <c r="A4946" s="113"/>
      <c r="B4946" s="119"/>
      <c r="C4946" s="119"/>
      <c r="D4946" s="185" t="e">
        <f>VLOOKUP(RTATimings[[#This Row],[Vehicle No.]], VehLicense,2,FALSE)</f>
        <v>#N/A</v>
      </c>
      <c r="E4946" s="126"/>
      <c r="F4946" s="185" t="e">
        <f>VLOOKUP(RTATimings[[#This Row],[Route Code]], TrueRouteCodes[], 2, FALSE)</f>
        <v>#N/A</v>
      </c>
      <c r="H4946" s="194" t="str">
        <f>REPLACE(SUBSTITUTE(SUBSTITUTE(SUBSTITUTE(SUBSTITUTE(SUBSTITUTE(TRIM(RTATimings[[#This Row],[Dep Txt]]), ": ",":"), "a.m", "AM",1), "p.m", "PM"),"  AM"," AM"),"  PM", " PM"), 9,100,"")</f>
        <v/>
      </c>
      <c r="I4946" s="195" t="e">
        <f>TIMEVALUE(RTATimings[[#This Row],[Dep Tm Txt]])</f>
        <v>#VALUE!</v>
      </c>
      <c r="N494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47" spans="1:14" x14ac:dyDescent="0.35">
      <c r="A4947" s="113"/>
      <c r="B4947" s="119"/>
      <c r="C4947" s="119"/>
      <c r="D4947" s="185" t="e">
        <f>VLOOKUP(RTATimings[[#This Row],[Vehicle No.]], VehLicense,2,FALSE)</f>
        <v>#N/A</v>
      </c>
      <c r="E4947" s="126"/>
      <c r="F4947" s="185" t="e">
        <f>VLOOKUP(RTATimings[[#This Row],[Route Code]], TrueRouteCodes[], 2, FALSE)</f>
        <v>#N/A</v>
      </c>
      <c r="H4947" s="194" t="str">
        <f>REPLACE(SUBSTITUTE(SUBSTITUTE(SUBSTITUTE(SUBSTITUTE(SUBSTITUTE(TRIM(RTATimings[[#This Row],[Dep Txt]]), ": ",":"), "a.m", "AM",1), "p.m", "PM"),"  AM"," AM"),"  PM", " PM"), 9,100,"")</f>
        <v/>
      </c>
      <c r="I4947" s="195" t="e">
        <f>TIMEVALUE(RTATimings[[#This Row],[Dep Tm Txt]])</f>
        <v>#VALUE!</v>
      </c>
      <c r="N494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48" spans="1:14" x14ac:dyDescent="0.35">
      <c r="A4948" s="113"/>
      <c r="B4948" s="119"/>
      <c r="C4948" s="119"/>
      <c r="D4948" s="185" t="e">
        <f>VLOOKUP(RTATimings[[#This Row],[Vehicle No.]], VehLicense,2,FALSE)</f>
        <v>#N/A</v>
      </c>
      <c r="E4948" s="126"/>
      <c r="F4948" s="185" t="e">
        <f>VLOOKUP(RTATimings[[#This Row],[Route Code]], TrueRouteCodes[], 2, FALSE)</f>
        <v>#N/A</v>
      </c>
      <c r="H4948" s="194" t="str">
        <f>REPLACE(SUBSTITUTE(SUBSTITUTE(SUBSTITUTE(SUBSTITUTE(SUBSTITUTE(TRIM(RTATimings[[#This Row],[Dep Txt]]), ": ",":"), "a.m", "AM",1), "p.m", "PM"),"  AM"," AM"),"  PM", " PM"), 9,100,"")</f>
        <v/>
      </c>
      <c r="I4948" s="195" t="e">
        <f>TIMEVALUE(RTATimings[[#This Row],[Dep Tm Txt]])</f>
        <v>#VALUE!</v>
      </c>
      <c r="N494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49" spans="1:14" x14ac:dyDescent="0.35">
      <c r="A4949" s="113"/>
      <c r="B4949" s="119"/>
      <c r="C4949" s="119"/>
      <c r="D4949" s="185" t="e">
        <f>VLOOKUP(RTATimings[[#This Row],[Vehicle No.]], VehLicense,2,FALSE)</f>
        <v>#N/A</v>
      </c>
      <c r="E4949" s="126"/>
      <c r="F4949" s="185" t="e">
        <f>VLOOKUP(RTATimings[[#This Row],[Route Code]], TrueRouteCodes[], 2, FALSE)</f>
        <v>#N/A</v>
      </c>
      <c r="H4949" s="194" t="str">
        <f>REPLACE(SUBSTITUTE(SUBSTITUTE(SUBSTITUTE(SUBSTITUTE(SUBSTITUTE(TRIM(RTATimings[[#This Row],[Dep Txt]]), ": ",":"), "a.m", "AM",1), "p.m", "PM"),"  AM"," AM"),"  PM", " PM"), 9,100,"")</f>
        <v/>
      </c>
      <c r="I4949" s="195" t="e">
        <f>TIMEVALUE(RTATimings[[#This Row],[Dep Tm Txt]])</f>
        <v>#VALUE!</v>
      </c>
      <c r="N494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50" spans="1:14" x14ac:dyDescent="0.35">
      <c r="A4950" s="113"/>
      <c r="B4950" s="119"/>
      <c r="C4950" s="119"/>
      <c r="D4950" s="185" t="e">
        <f>VLOOKUP(RTATimings[[#This Row],[Vehicle No.]], VehLicense,2,FALSE)</f>
        <v>#N/A</v>
      </c>
      <c r="E4950" s="126"/>
      <c r="F4950" s="185" t="e">
        <f>VLOOKUP(RTATimings[[#This Row],[Route Code]], TrueRouteCodes[], 2, FALSE)</f>
        <v>#N/A</v>
      </c>
      <c r="H4950" s="194" t="str">
        <f>REPLACE(SUBSTITUTE(SUBSTITUTE(SUBSTITUTE(SUBSTITUTE(SUBSTITUTE(TRIM(RTATimings[[#This Row],[Dep Txt]]), ": ",":"), "a.m", "AM",1), "p.m", "PM"),"  AM"," AM"),"  PM", " PM"), 9,100,"")</f>
        <v/>
      </c>
      <c r="I4950" s="195" t="e">
        <f>TIMEVALUE(RTATimings[[#This Row],[Dep Tm Txt]])</f>
        <v>#VALUE!</v>
      </c>
      <c r="N495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51" spans="1:14" x14ac:dyDescent="0.35">
      <c r="A4951" s="113"/>
      <c r="B4951" s="119"/>
      <c r="C4951" s="119"/>
      <c r="D4951" s="185" t="e">
        <f>VLOOKUP(RTATimings[[#This Row],[Vehicle No.]], VehLicense,2,FALSE)</f>
        <v>#N/A</v>
      </c>
      <c r="E4951" s="126"/>
      <c r="F4951" s="185" t="e">
        <f>VLOOKUP(RTATimings[[#This Row],[Route Code]], TrueRouteCodes[], 2, FALSE)</f>
        <v>#N/A</v>
      </c>
      <c r="H4951" s="194" t="str">
        <f>REPLACE(SUBSTITUTE(SUBSTITUTE(SUBSTITUTE(SUBSTITUTE(SUBSTITUTE(TRIM(RTATimings[[#This Row],[Dep Txt]]), ": ",":"), "a.m", "AM",1), "p.m", "PM"),"  AM"," AM"),"  PM", " PM"), 9,100,"")</f>
        <v/>
      </c>
      <c r="I4951" s="195" t="e">
        <f>TIMEVALUE(RTATimings[[#This Row],[Dep Tm Txt]])</f>
        <v>#VALUE!</v>
      </c>
      <c r="N495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52" spans="1:14" x14ac:dyDescent="0.35">
      <c r="A4952" s="113"/>
      <c r="B4952" s="119"/>
      <c r="C4952" s="119"/>
      <c r="D4952" s="185" t="e">
        <f>VLOOKUP(RTATimings[[#This Row],[Vehicle No.]], VehLicense,2,FALSE)</f>
        <v>#N/A</v>
      </c>
      <c r="E4952" s="126"/>
      <c r="F4952" s="185" t="e">
        <f>VLOOKUP(RTATimings[[#This Row],[Route Code]], TrueRouteCodes[], 2, FALSE)</f>
        <v>#N/A</v>
      </c>
      <c r="H4952" s="194" t="str">
        <f>REPLACE(SUBSTITUTE(SUBSTITUTE(SUBSTITUTE(SUBSTITUTE(SUBSTITUTE(TRIM(RTATimings[[#This Row],[Dep Txt]]), ": ",":"), "a.m", "AM",1), "p.m", "PM"),"  AM"," AM"),"  PM", " PM"), 9,100,"")</f>
        <v/>
      </c>
      <c r="I4952" s="195" t="e">
        <f>TIMEVALUE(RTATimings[[#This Row],[Dep Tm Txt]])</f>
        <v>#VALUE!</v>
      </c>
      <c r="N495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53" spans="1:14" x14ac:dyDescent="0.35">
      <c r="A4953" s="113"/>
      <c r="B4953" s="119"/>
      <c r="C4953" s="119"/>
      <c r="D4953" s="185" t="e">
        <f>VLOOKUP(RTATimings[[#This Row],[Vehicle No.]], VehLicense,2,FALSE)</f>
        <v>#N/A</v>
      </c>
      <c r="E4953" s="126"/>
      <c r="F4953" s="185" t="e">
        <f>VLOOKUP(RTATimings[[#This Row],[Route Code]], TrueRouteCodes[], 2, FALSE)</f>
        <v>#N/A</v>
      </c>
      <c r="H4953" s="194" t="str">
        <f>REPLACE(SUBSTITUTE(SUBSTITUTE(SUBSTITUTE(SUBSTITUTE(SUBSTITUTE(TRIM(RTATimings[[#This Row],[Dep Txt]]), ": ",":"), "a.m", "AM",1), "p.m", "PM"),"  AM"," AM"),"  PM", " PM"), 9,100,"")</f>
        <v/>
      </c>
      <c r="I4953" s="195" t="e">
        <f>TIMEVALUE(RTATimings[[#This Row],[Dep Tm Txt]])</f>
        <v>#VALUE!</v>
      </c>
      <c r="N495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54" spans="1:14" x14ac:dyDescent="0.35">
      <c r="A4954" s="113"/>
      <c r="B4954" s="119"/>
      <c r="C4954" s="119"/>
      <c r="D4954" s="185" t="e">
        <f>VLOOKUP(RTATimings[[#This Row],[Vehicle No.]], VehLicense,2,FALSE)</f>
        <v>#N/A</v>
      </c>
      <c r="E4954" s="126"/>
      <c r="F4954" s="185" t="e">
        <f>VLOOKUP(RTATimings[[#This Row],[Route Code]], TrueRouteCodes[], 2, FALSE)</f>
        <v>#N/A</v>
      </c>
      <c r="H4954" s="194" t="str">
        <f>REPLACE(SUBSTITUTE(SUBSTITUTE(SUBSTITUTE(SUBSTITUTE(SUBSTITUTE(TRIM(RTATimings[[#This Row],[Dep Txt]]), ": ",":"), "a.m", "AM",1), "p.m", "PM"),"  AM"," AM"),"  PM", " PM"), 9,100,"")</f>
        <v/>
      </c>
      <c r="I4954" s="195" t="e">
        <f>TIMEVALUE(RTATimings[[#This Row],[Dep Tm Txt]])</f>
        <v>#VALUE!</v>
      </c>
      <c r="N495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55" spans="1:14" x14ac:dyDescent="0.35">
      <c r="A4955" s="113"/>
      <c r="B4955" s="119"/>
      <c r="C4955" s="119"/>
      <c r="D4955" s="185" t="e">
        <f>VLOOKUP(RTATimings[[#This Row],[Vehicle No.]], VehLicense,2,FALSE)</f>
        <v>#N/A</v>
      </c>
      <c r="E4955" s="126"/>
      <c r="F4955" s="185" t="e">
        <f>VLOOKUP(RTATimings[[#This Row],[Route Code]], TrueRouteCodes[], 2, FALSE)</f>
        <v>#N/A</v>
      </c>
      <c r="H4955" s="194" t="str">
        <f>REPLACE(SUBSTITUTE(SUBSTITUTE(SUBSTITUTE(SUBSTITUTE(SUBSTITUTE(TRIM(RTATimings[[#This Row],[Dep Txt]]), ": ",":"), "a.m", "AM",1), "p.m", "PM"),"  AM"," AM"),"  PM", " PM"), 9,100,"")</f>
        <v/>
      </c>
      <c r="I4955" s="195" t="e">
        <f>TIMEVALUE(RTATimings[[#This Row],[Dep Tm Txt]])</f>
        <v>#VALUE!</v>
      </c>
      <c r="N495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56" spans="1:14" x14ac:dyDescent="0.35">
      <c r="A4956" s="113"/>
      <c r="B4956" s="119"/>
      <c r="C4956" s="119"/>
      <c r="D4956" s="185" t="e">
        <f>VLOOKUP(RTATimings[[#This Row],[Vehicle No.]], VehLicense,2,FALSE)</f>
        <v>#N/A</v>
      </c>
      <c r="E4956" s="126"/>
      <c r="F4956" s="185" t="e">
        <f>VLOOKUP(RTATimings[[#This Row],[Route Code]], TrueRouteCodes[], 2, FALSE)</f>
        <v>#N/A</v>
      </c>
      <c r="H4956" s="194" t="str">
        <f>REPLACE(SUBSTITUTE(SUBSTITUTE(SUBSTITUTE(SUBSTITUTE(SUBSTITUTE(TRIM(RTATimings[[#This Row],[Dep Txt]]), ": ",":"), "a.m", "AM",1), "p.m", "PM"),"  AM"," AM"),"  PM", " PM"), 9,100,"")</f>
        <v/>
      </c>
      <c r="I4956" s="195" t="e">
        <f>TIMEVALUE(RTATimings[[#This Row],[Dep Tm Txt]])</f>
        <v>#VALUE!</v>
      </c>
      <c r="N495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57" spans="1:14" x14ac:dyDescent="0.35">
      <c r="A4957" s="113"/>
      <c r="B4957" s="119"/>
      <c r="C4957" s="119"/>
      <c r="D4957" s="185" t="e">
        <f>VLOOKUP(RTATimings[[#This Row],[Vehicle No.]], VehLicense,2,FALSE)</f>
        <v>#N/A</v>
      </c>
      <c r="E4957" s="126"/>
      <c r="F4957" s="185" t="e">
        <f>VLOOKUP(RTATimings[[#This Row],[Route Code]], TrueRouteCodes[], 2, FALSE)</f>
        <v>#N/A</v>
      </c>
      <c r="H4957" s="194" t="str">
        <f>REPLACE(SUBSTITUTE(SUBSTITUTE(SUBSTITUTE(SUBSTITUTE(SUBSTITUTE(TRIM(RTATimings[[#This Row],[Dep Txt]]), ": ",":"), "a.m", "AM",1), "p.m", "PM"),"  AM"," AM"),"  PM", " PM"), 9,100,"")</f>
        <v/>
      </c>
      <c r="I4957" s="195" t="e">
        <f>TIMEVALUE(RTATimings[[#This Row],[Dep Tm Txt]])</f>
        <v>#VALUE!</v>
      </c>
      <c r="N495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58" spans="1:14" x14ac:dyDescent="0.35">
      <c r="A4958" s="113"/>
      <c r="B4958" s="119"/>
      <c r="C4958" s="119"/>
      <c r="D4958" s="185" t="e">
        <f>VLOOKUP(RTATimings[[#This Row],[Vehicle No.]], VehLicense,2,FALSE)</f>
        <v>#N/A</v>
      </c>
      <c r="E4958" s="126"/>
      <c r="F4958" s="185" t="e">
        <f>VLOOKUP(RTATimings[[#This Row],[Route Code]], TrueRouteCodes[], 2, FALSE)</f>
        <v>#N/A</v>
      </c>
      <c r="H4958" s="194" t="str">
        <f>REPLACE(SUBSTITUTE(SUBSTITUTE(SUBSTITUTE(SUBSTITUTE(SUBSTITUTE(TRIM(RTATimings[[#This Row],[Dep Txt]]), ": ",":"), "a.m", "AM",1), "p.m", "PM"),"  AM"," AM"),"  PM", " PM"), 9,100,"")</f>
        <v/>
      </c>
      <c r="I4958" s="195" t="e">
        <f>TIMEVALUE(RTATimings[[#This Row],[Dep Tm Txt]])</f>
        <v>#VALUE!</v>
      </c>
      <c r="N495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59" spans="1:14" x14ac:dyDescent="0.35">
      <c r="A4959" s="113"/>
      <c r="B4959" s="119"/>
      <c r="C4959" s="119"/>
      <c r="D4959" s="185" t="e">
        <f>VLOOKUP(RTATimings[[#This Row],[Vehicle No.]], VehLicense,2,FALSE)</f>
        <v>#N/A</v>
      </c>
      <c r="E4959" s="126"/>
      <c r="F4959" s="185" t="e">
        <f>VLOOKUP(RTATimings[[#This Row],[Route Code]], TrueRouteCodes[], 2, FALSE)</f>
        <v>#N/A</v>
      </c>
      <c r="H4959" s="194" t="str">
        <f>REPLACE(SUBSTITUTE(SUBSTITUTE(SUBSTITUTE(SUBSTITUTE(SUBSTITUTE(TRIM(RTATimings[[#This Row],[Dep Txt]]), ": ",":"), "a.m", "AM",1), "p.m", "PM"),"  AM"," AM"),"  PM", " PM"), 9,100,"")</f>
        <v/>
      </c>
      <c r="I4959" s="195" t="e">
        <f>TIMEVALUE(RTATimings[[#This Row],[Dep Tm Txt]])</f>
        <v>#VALUE!</v>
      </c>
      <c r="N495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60" spans="1:14" x14ac:dyDescent="0.35">
      <c r="A4960" s="113"/>
      <c r="B4960" s="119"/>
      <c r="C4960" s="119"/>
      <c r="D4960" s="185" t="e">
        <f>VLOOKUP(RTATimings[[#This Row],[Vehicle No.]], VehLicense,2,FALSE)</f>
        <v>#N/A</v>
      </c>
      <c r="E4960" s="126"/>
      <c r="F4960" s="185" t="e">
        <f>VLOOKUP(RTATimings[[#This Row],[Route Code]], TrueRouteCodes[], 2, FALSE)</f>
        <v>#N/A</v>
      </c>
      <c r="H4960" s="194" t="str">
        <f>REPLACE(SUBSTITUTE(SUBSTITUTE(SUBSTITUTE(SUBSTITUTE(SUBSTITUTE(TRIM(RTATimings[[#This Row],[Dep Txt]]), ": ",":"), "a.m", "AM",1), "p.m", "PM"),"  AM"," AM"),"  PM", " PM"), 9,100,"")</f>
        <v/>
      </c>
      <c r="I4960" s="195" t="e">
        <f>TIMEVALUE(RTATimings[[#This Row],[Dep Tm Txt]])</f>
        <v>#VALUE!</v>
      </c>
      <c r="N496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61" spans="1:14" x14ac:dyDescent="0.35">
      <c r="A4961" s="113"/>
      <c r="B4961" s="119"/>
      <c r="C4961" s="119"/>
      <c r="D4961" s="185" t="e">
        <f>VLOOKUP(RTATimings[[#This Row],[Vehicle No.]], VehLicense,2,FALSE)</f>
        <v>#N/A</v>
      </c>
      <c r="E4961" s="126"/>
      <c r="F4961" s="185" t="e">
        <f>VLOOKUP(RTATimings[[#This Row],[Route Code]], TrueRouteCodes[], 2, FALSE)</f>
        <v>#N/A</v>
      </c>
      <c r="H4961" s="194" t="str">
        <f>REPLACE(SUBSTITUTE(SUBSTITUTE(SUBSTITUTE(SUBSTITUTE(SUBSTITUTE(TRIM(RTATimings[[#This Row],[Dep Txt]]), ": ",":"), "a.m", "AM",1), "p.m", "PM"),"  AM"," AM"),"  PM", " PM"), 9,100,"")</f>
        <v/>
      </c>
      <c r="I4961" s="195" t="e">
        <f>TIMEVALUE(RTATimings[[#This Row],[Dep Tm Txt]])</f>
        <v>#VALUE!</v>
      </c>
      <c r="N496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62" spans="1:14" x14ac:dyDescent="0.35">
      <c r="A4962" s="113"/>
      <c r="B4962" s="119"/>
      <c r="C4962" s="119"/>
      <c r="D4962" s="185" t="e">
        <f>VLOOKUP(RTATimings[[#This Row],[Vehicle No.]], VehLicense,2,FALSE)</f>
        <v>#N/A</v>
      </c>
      <c r="E4962" s="126"/>
      <c r="F4962" s="185" t="e">
        <f>VLOOKUP(RTATimings[[#This Row],[Route Code]], TrueRouteCodes[], 2, FALSE)</f>
        <v>#N/A</v>
      </c>
      <c r="H4962" s="194" t="str">
        <f>REPLACE(SUBSTITUTE(SUBSTITUTE(SUBSTITUTE(SUBSTITUTE(SUBSTITUTE(TRIM(RTATimings[[#This Row],[Dep Txt]]), ": ",":"), "a.m", "AM",1), "p.m", "PM"),"  AM"," AM"),"  PM", " PM"), 9,100,"")</f>
        <v/>
      </c>
      <c r="I4962" s="195" t="e">
        <f>TIMEVALUE(RTATimings[[#This Row],[Dep Tm Txt]])</f>
        <v>#VALUE!</v>
      </c>
      <c r="N496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63" spans="1:14" x14ac:dyDescent="0.35">
      <c r="A4963" s="113"/>
      <c r="B4963" s="119"/>
      <c r="C4963" s="119"/>
      <c r="D4963" s="185" t="e">
        <f>VLOOKUP(RTATimings[[#This Row],[Vehicle No.]], VehLicense,2,FALSE)</f>
        <v>#N/A</v>
      </c>
      <c r="E4963" s="126"/>
      <c r="F4963" s="185" t="e">
        <f>VLOOKUP(RTATimings[[#This Row],[Route Code]], TrueRouteCodes[], 2, FALSE)</f>
        <v>#N/A</v>
      </c>
      <c r="H4963" s="194" t="str">
        <f>REPLACE(SUBSTITUTE(SUBSTITUTE(SUBSTITUTE(SUBSTITUTE(SUBSTITUTE(TRIM(RTATimings[[#This Row],[Dep Txt]]), ": ",":"), "a.m", "AM",1), "p.m", "PM"),"  AM"," AM"),"  PM", " PM"), 9,100,"")</f>
        <v/>
      </c>
      <c r="I4963" s="195" t="e">
        <f>TIMEVALUE(RTATimings[[#This Row],[Dep Tm Txt]])</f>
        <v>#VALUE!</v>
      </c>
      <c r="N496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64" spans="1:14" x14ac:dyDescent="0.35">
      <c r="A4964" s="113"/>
      <c r="B4964" s="119"/>
      <c r="C4964" s="119"/>
      <c r="D4964" s="185" t="e">
        <f>VLOOKUP(RTATimings[[#This Row],[Vehicle No.]], VehLicense,2,FALSE)</f>
        <v>#N/A</v>
      </c>
      <c r="E4964" s="126"/>
      <c r="F4964" s="185" t="e">
        <f>VLOOKUP(RTATimings[[#This Row],[Route Code]], TrueRouteCodes[], 2, FALSE)</f>
        <v>#N/A</v>
      </c>
      <c r="H4964" s="194" t="str">
        <f>REPLACE(SUBSTITUTE(SUBSTITUTE(SUBSTITUTE(SUBSTITUTE(SUBSTITUTE(TRIM(RTATimings[[#This Row],[Dep Txt]]), ": ",":"), "a.m", "AM",1), "p.m", "PM"),"  AM"," AM"),"  PM", " PM"), 9,100,"")</f>
        <v/>
      </c>
      <c r="I4964" s="195" t="e">
        <f>TIMEVALUE(RTATimings[[#This Row],[Dep Tm Txt]])</f>
        <v>#VALUE!</v>
      </c>
      <c r="N496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65" spans="1:14" x14ac:dyDescent="0.35">
      <c r="A4965" s="113"/>
      <c r="B4965" s="119"/>
      <c r="C4965" s="119"/>
      <c r="D4965" s="185" t="e">
        <f>VLOOKUP(RTATimings[[#This Row],[Vehicle No.]], VehLicense,2,FALSE)</f>
        <v>#N/A</v>
      </c>
      <c r="E4965" s="126"/>
      <c r="F4965" s="185" t="e">
        <f>VLOOKUP(RTATimings[[#This Row],[Route Code]], TrueRouteCodes[], 2, FALSE)</f>
        <v>#N/A</v>
      </c>
      <c r="H4965" s="194" t="str">
        <f>REPLACE(SUBSTITUTE(SUBSTITUTE(SUBSTITUTE(SUBSTITUTE(SUBSTITUTE(TRIM(RTATimings[[#This Row],[Dep Txt]]), ": ",":"), "a.m", "AM",1), "p.m", "PM"),"  AM"," AM"),"  PM", " PM"), 9,100,"")</f>
        <v/>
      </c>
      <c r="I4965" s="195" t="e">
        <f>TIMEVALUE(RTATimings[[#This Row],[Dep Tm Txt]])</f>
        <v>#VALUE!</v>
      </c>
      <c r="N496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66" spans="1:14" x14ac:dyDescent="0.35">
      <c r="A4966" s="113"/>
      <c r="B4966" s="119"/>
      <c r="C4966" s="119"/>
      <c r="D4966" s="185" t="e">
        <f>VLOOKUP(RTATimings[[#This Row],[Vehicle No.]], VehLicense,2,FALSE)</f>
        <v>#N/A</v>
      </c>
      <c r="E4966" s="126"/>
      <c r="F4966" s="185" t="e">
        <f>VLOOKUP(RTATimings[[#This Row],[Route Code]], TrueRouteCodes[], 2, FALSE)</f>
        <v>#N/A</v>
      </c>
      <c r="H4966" s="194" t="str">
        <f>REPLACE(SUBSTITUTE(SUBSTITUTE(SUBSTITUTE(SUBSTITUTE(SUBSTITUTE(TRIM(RTATimings[[#This Row],[Dep Txt]]), ": ",":"), "a.m", "AM",1), "p.m", "PM"),"  AM"," AM"),"  PM", " PM"), 9,100,"")</f>
        <v/>
      </c>
      <c r="I4966" s="195" t="e">
        <f>TIMEVALUE(RTATimings[[#This Row],[Dep Tm Txt]])</f>
        <v>#VALUE!</v>
      </c>
      <c r="N496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67" spans="1:14" x14ac:dyDescent="0.35">
      <c r="A4967" s="113"/>
      <c r="B4967" s="119"/>
      <c r="C4967" s="119"/>
      <c r="D4967" s="185" t="e">
        <f>VLOOKUP(RTATimings[[#This Row],[Vehicle No.]], VehLicense,2,FALSE)</f>
        <v>#N/A</v>
      </c>
      <c r="E4967" s="126"/>
      <c r="F4967" s="185" t="e">
        <f>VLOOKUP(RTATimings[[#This Row],[Route Code]], TrueRouteCodes[], 2, FALSE)</f>
        <v>#N/A</v>
      </c>
      <c r="H4967" s="194" t="str">
        <f>REPLACE(SUBSTITUTE(SUBSTITUTE(SUBSTITUTE(SUBSTITUTE(SUBSTITUTE(TRIM(RTATimings[[#This Row],[Dep Txt]]), ": ",":"), "a.m", "AM",1), "p.m", "PM"),"  AM"," AM"),"  PM", " PM"), 9,100,"")</f>
        <v/>
      </c>
      <c r="I4967" s="195" t="e">
        <f>TIMEVALUE(RTATimings[[#This Row],[Dep Tm Txt]])</f>
        <v>#VALUE!</v>
      </c>
      <c r="N496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68" spans="1:14" x14ac:dyDescent="0.35">
      <c r="A4968" s="113"/>
      <c r="B4968" s="119"/>
      <c r="C4968" s="119"/>
      <c r="D4968" s="185" t="e">
        <f>VLOOKUP(RTATimings[[#This Row],[Vehicle No.]], VehLicense,2,FALSE)</f>
        <v>#N/A</v>
      </c>
      <c r="E4968" s="126"/>
      <c r="F4968" s="185" t="e">
        <f>VLOOKUP(RTATimings[[#This Row],[Route Code]], TrueRouteCodes[], 2, FALSE)</f>
        <v>#N/A</v>
      </c>
      <c r="H4968" s="194" t="str">
        <f>REPLACE(SUBSTITUTE(SUBSTITUTE(SUBSTITUTE(SUBSTITUTE(SUBSTITUTE(TRIM(RTATimings[[#This Row],[Dep Txt]]), ": ",":"), "a.m", "AM",1), "p.m", "PM"),"  AM"," AM"),"  PM", " PM"), 9,100,"")</f>
        <v/>
      </c>
      <c r="I4968" s="195" t="e">
        <f>TIMEVALUE(RTATimings[[#This Row],[Dep Tm Txt]])</f>
        <v>#VALUE!</v>
      </c>
      <c r="N496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69" spans="1:14" x14ac:dyDescent="0.35">
      <c r="A4969" s="113"/>
      <c r="B4969" s="119"/>
      <c r="C4969" s="119"/>
      <c r="D4969" s="185" t="e">
        <f>VLOOKUP(RTATimings[[#This Row],[Vehicle No.]], VehLicense,2,FALSE)</f>
        <v>#N/A</v>
      </c>
      <c r="E4969" s="126"/>
      <c r="F4969" s="185" t="e">
        <f>VLOOKUP(RTATimings[[#This Row],[Route Code]], TrueRouteCodes[], 2, FALSE)</f>
        <v>#N/A</v>
      </c>
      <c r="H4969" s="194" t="str">
        <f>REPLACE(SUBSTITUTE(SUBSTITUTE(SUBSTITUTE(SUBSTITUTE(SUBSTITUTE(TRIM(RTATimings[[#This Row],[Dep Txt]]), ": ",":"), "a.m", "AM",1), "p.m", "PM"),"  AM"," AM"),"  PM", " PM"), 9,100,"")</f>
        <v/>
      </c>
      <c r="I4969" s="195" t="e">
        <f>TIMEVALUE(RTATimings[[#This Row],[Dep Tm Txt]])</f>
        <v>#VALUE!</v>
      </c>
      <c r="N496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70" spans="1:14" x14ac:dyDescent="0.35">
      <c r="A4970" s="113"/>
      <c r="B4970" s="119"/>
      <c r="C4970" s="119"/>
      <c r="D4970" s="185" t="e">
        <f>VLOOKUP(RTATimings[[#This Row],[Vehicle No.]], VehLicense,2,FALSE)</f>
        <v>#N/A</v>
      </c>
      <c r="E4970" s="126"/>
      <c r="F4970" s="185" t="e">
        <f>VLOOKUP(RTATimings[[#This Row],[Route Code]], TrueRouteCodes[], 2, FALSE)</f>
        <v>#N/A</v>
      </c>
      <c r="H4970" s="194" t="str">
        <f>REPLACE(SUBSTITUTE(SUBSTITUTE(SUBSTITUTE(SUBSTITUTE(SUBSTITUTE(TRIM(RTATimings[[#This Row],[Dep Txt]]), ": ",":"), "a.m", "AM",1), "p.m", "PM"),"  AM"," AM"),"  PM", " PM"), 9,100,"")</f>
        <v/>
      </c>
      <c r="I4970" s="195" t="e">
        <f>TIMEVALUE(RTATimings[[#This Row],[Dep Tm Txt]])</f>
        <v>#VALUE!</v>
      </c>
      <c r="N497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71" spans="1:14" x14ac:dyDescent="0.35">
      <c r="A4971" s="113"/>
      <c r="B4971" s="119"/>
      <c r="C4971" s="119"/>
      <c r="D4971" s="185" t="e">
        <f>VLOOKUP(RTATimings[[#This Row],[Vehicle No.]], VehLicense,2,FALSE)</f>
        <v>#N/A</v>
      </c>
      <c r="E4971" s="126"/>
      <c r="F4971" s="185" t="e">
        <f>VLOOKUP(RTATimings[[#This Row],[Route Code]], TrueRouteCodes[], 2, FALSE)</f>
        <v>#N/A</v>
      </c>
      <c r="H4971" s="194" t="str">
        <f>REPLACE(SUBSTITUTE(SUBSTITUTE(SUBSTITUTE(SUBSTITUTE(SUBSTITUTE(TRIM(RTATimings[[#This Row],[Dep Txt]]), ": ",":"), "a.m", "AM",1), "p.m", "PM"),"  AM"," AM"),"  PM", " PM"), 9,100,"")</f>
        <v/>
      </c>
      <c r="I4971" s="195" t="e">
        <f>TIMEVALUE(RTATimings[[#This Row],[Dep Tm Txt]])</f>
        <v>#VALUE!</v>
      </c>
      <c r="N497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72" spans="1:14" x14ac:dyDescent="0.35">
      <c r="A4972" s="113"/>
      <c r="B4972" s="119"/>
      <c r="C4972" s="119"/>
      <c r="D4972" s="185" t="e">
        <f>VLOOKUP(RTATimings[[#This Row],[Vehicle No.]], VehLicense,2,FALSE)</f>
        <v>#N/A</v>
      </c>
      <c r="E4972" s="126"/>
      <c r="F4972" s="185" t="e">
        <f>VLOOKUP(RTATimings[[#This Row],[Route Code]], TrueRouteCodes[], 2, FALSE)</f>
        <v>#N/A</v>
      </c>
      <c r="H4972" s="194" t="str">
        <f>REPLACE(SUBSTITUTE(SUBSTITUTE(SUBSTITUTE(SUBSTITUTE(SUBSTITUTE(TRIM(RTATimings[[#This Row],[Dep Txt]]), ": ",":"), "a.m", "AM",1), "p.m", "PM"),"  AM"," AM"),"  PM", " PM"), 9,100,"")</f>
        <v/>
      </c>
      <c r="I4972" s="195" t="e">
        <f>TIMEVALUE(RTATimings[[#This Row],[Dep Tm Txt]])</f>
        <v>#VALUE!</v>
      </c>
      <c r="N497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73" spans="1:14" x14ac:dyDescent="0.35">
      <c r="A4973" s="113"/>
      <c r="B4973" s="119"/>
      <c r="C4973" s="119"/>
      <c r="D4973" s="185" t="e">
        <f>VLOOKUP(RTATimings[[#This Row],[Vehicle No.]], VehLicense,2,FALSE)</f>
        <v>#N/A</v>
      </c>
      <c r="E4973" s="126"/>
      <c r="F4973" s="185" t="e">
        <f>VLOOKUP(RTATimings[[#This Row],[Route Code]], TrueRouteCodes[], 2, FALSE)</f>
        <v>#N/A</v>
      </c>
      <c r="H4973" s="194" t="str">
        <f>REPLACE(SUBSTITUTE(SUBSTITUTE(SUBSTITUTE(SUBSTITUTE(SUBSTITUTE(TRIM(RTATimings[[#This Row],[Dep Txt]]), ": ",":"), "a.m", "AM",1), "p.m", "PM"),"  AM"," AM"),"  PM", " PM"), 9,100,"")</f>
        <v/>
      </c>
      <c r="I4973" s="195" t="e">
        <f>TIMEVALUE(RTATimings[[#This Row],[Dep Tm Txt]])</f>
        <v>#VALUE!</v>
      </c>
      <c r="N497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74" spans="1:14" x14ac:dyDescent="0.35">
      <c r="A4974" s="113"/>
      <c r="B4974" s="119"/>
      <c r="C4974" s="119"/>
      <c r="D4974" s="185" t="e">
        <f>VLOOKUP(RTATimings[[#This Row],[Vehicle No.]], VehLicense,2,FALSE)</f>
        <v>#N/A</v>
      </c>
      <c r="E4974" s="126"/>
      <c r="F4974" s="185" t="e">
        <f>VLOOKUP(RTATimings[[#This Row],[Route Code]], TrueRouteCodes[], 2, FALSE)</f>
        <v>#N/A</v>
      </c>
      <c r="H4974" s="194" t="str">
        <f>REPLACE(SUBSTITUTE(SUBSTITUTE(SUBSTITUTE(SUBSTITUTE(SUBSTITUTE(TRIM(RTATimings[[#This Row],[Dep Txt]]), ": ",":"), "a.m", "AM",1), "p.m", "PM"),"  AM"," AM"),"  PM", " PM"), 9,100,"")</f>
        <v/>
      </c>
      <c r="I4974" s="195" t="e">
        <f>TIMEVALUE(RTATimings[[#This Row],[Dep Tm Txt]])</f>
        <v>#VALUE!</v>
      </c>
      <c r="N497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75" spans="1:14" x14ac:dyDescent="0.35">
      <c r="A4975" s="113"/>
      <c r="B4975" s="119"/>
      <c r="C4975" s="119"/>
      <c r="D4975" s="185" t="e">
        <f>VLOOKUP(RTATimings[[#This Row],[Vehicle No.]], VehLicense,2,FALSE)</f>
        <v>#N/A</v>
      </c>
      <c r="E4975" s="126"/>
      <c r="F4975" s="185" t="e">
        <f>VLOOKUP(RTATimings[[#This Row],[Route Code]], TrueRouteCodes[], 2, FALSE)</f>
        <v>#N/A</v>
      </c>
      <c r="H4975" s="194" t="str">
        <f>REPLACE(SUBSTITUTE(SUBSTITUTE(SUBSTITUTE(SUBSTITUTE(SUBSTITUTE(TRIM(RTATimings[[#This Row],[Dep Txt]]), ": ",":"), "a.m", "AM",1), "p.m", "PM"),"  AM"," AM"),"  PM", " PM"), 9,100,"")</f>
        <v/>
      </c>
      <c r="I4975" s="195" t="e">
        <f>TIMEVALUE(RTATimings[[#This Row],[Dep Tm Txt]])</f>
        <v>#VALUE!</v>
      </c>
      <c r="N497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76" spans="1:14" x14ac:dyDescent="0.35">
      <c r="A4976" s="113"/>
      <c r="B4976" s="119"/>
      <c r="C4976" s="119"/>
      <c r="D4976" s="185" t="e">
        <f>VLOOKUP(RTATimings[[#This Row],[Vehicle No.]], VehLicense,2,FALSE)</f>
        <v>#N/A</v>
      </c>
      <c r="E4976" s="126"/>
      <c r="F4976" s="185" t="e">
        <f>VLOOKUP(RTATimings[[#This Row],[Route Code]], TrueRouteCodes[], 2, FALSE)</f>
        <v>#N/A</v>
      </c>
      <c r="H4976" s="194" t="str">
        <f>REPLACE(SUBSTITUTE(SUBSTITUTE(SUBSTITUTE(SUBSTITUTE(SUBSTITUTE(TRIM(RTATimings[[#This Row],[Dep Txt]]), ": ",":"), "a.m", "AM",1), "p.m", "PM"),"  AM"," AM"),"  PM", " PM"), 9,100,"")</f>
        <v/>
      </c>
      <c r="I4976" s="195" t="e">
        <f>TIMEVALUE(RTATimings[[#This Row],[Dep Tm Txt]])</f>
        <v>#VALUE!</v>
      </c>
      <c r="N497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77" spans="1:14" x14ac:dyDescent="0.35">
      <c r="A4977" s="113"/>
      <c r="B4977" s="119"/>
      <c r="C4977" s="119"/>
      <c r="D4977" s="185" t="e">
        <f>VLOOKUP(RTATimings[[#This Row],[Vehicle No.]], VehLicense,2,FALSE)</f>
        <v>#N/A</v>
      </c>
      <c r="E4977" s="126"/>
      <c r="F4977" s="185" t="e">
        <f>VLOOKUP(RTATimings[[#This Row],[Route Code]], TrueRouteCodes[], 2, FALSE)</f>
        <v>#N/A</v>
      </c>
      <c r="H4977" s="194" t="str">
        <f>REPLACE(SUBSTITUTE(SUBSTITUTE(SUBSTITUTE(SUBSTITUTE(SUBSTITUTE(TRIM(RTATimings[[#This Row],[Dep Txt]]), ": ",":"), "a.m", "AM",1), "p.m", "PM"),"  AM"," AM"),"  PM", " PM"), 9,100,"")</f>
        <v/>
      </c>
      <c r="I4977" s="195" t="e">
        <f>TIMEVALUE(RTATimings[[#This Row],[Dep Tm Txt]])</f>
        <v>#VALUE!</v>
      </c>
      <c r="N497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78" spans="1:14" x14ac:dyDescent="0.35">
      <c r="A4978" s="113"/>
      <c r="B4978" s="119"/>
      <c r="C4978" s="119"/>
      <c r="D4978" s="185" t="e">
        <f>VLOOKUP(RTATimings[[#This Row],[Vehicle No.]], VehLicense,2,FALSE)</f>
        <v>#N/A</v>
      </c>
      <c r="E4978" s="126"/>
      <c r="F4978" s="185" t="e">
        <f>VLOOKUP(RTATimings[[#This Row],[Route Code]], TrueRouteCodes[], 2, FALSE)</f>
        <v>#N/A</v>
      </c>
      <c r="H4978" s="194" t="str">
        <f>REPLACE(SUBSTITUTE(SUBSTITUTE(SUBSTITUTE(SUBSTITUTE(SUBSTITUTE(TRIM(RTATimings[[#This Row],[Dep Txt]]), ": ",":"), "a.m", "AM",1), "p.m", "PM"),"  AM"," AM"),"  PM", " PM"), 9,100,"")</f>
        <v/>
      </c>
      <c r="I4978" s="195" t="e">
        <f>TIMEVALUE(RTATimings[[#This Row],[Dep Tm Txt]])</f>
        <v>#VALUE!</v>
      </c>
      <c r="N497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79" spans="1:14" x14ac:dyDescent="0.35">
      <c r="A4979" s="113"/>
      <c r="B4979" s="119"/>
      <c r="C4979" s="119"/>
      <c r="D4979" s="185" t="e">
        <f>VLOOKUP(RTATimings[[#This Row],[Vehicle No.]], VehLicense,2,FALSE)</f>
        <v>#N/A</v>
      </c>
      <c r="E4979" s="126"/>
      <c r="F4979" s="185" t="e">
        <f>VLOOKUP(RTATimings[[#This Row],[Route Code]], TrueRouteCodes[], 2, FALSE)</f>
        <v>#N/A</v>
      </c>
      <c r="H4979" s="194" t="str">
        <f>REPLACE(SUBSTITUTE(SUBSTITUTE(SUBSTITUTE(SUBSTITUTE(SUBSTITUTE(TRIM(RTATimings[[#This Row],[Dep Txt]]), ": ",":"), "a.m", "AM",1), "p.m", "PM"),"  AM"," AM"),"  PM", " PM"), 9,100,"")</f>
        <v/>
      </c>
      <c r="I4979" s="195" t="e">
        <f>TIMEVALUE(RTATimings[[#This Row],[Dep Tm Txt]])</f>
        <v>#VALUE!</v>
      </c>
      <c r="N497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80" spans="1:14" x14ac:dyDescent="0.35">
      <c r="A4980" s="113"/>
      <c r="B4980" s="119"/>
      <c r="C4980" s="119"/>
      <c r="D4980" s="185" t="e">
        <f>VLOOKUP(RTATimings[[#This Row],[Vehicle No.]], VehLicense,2,FALSE)</f>
        <v>#N/A</v>
      </c>
      <c r="E4980" s="126"/>
      <c r="F4980" s="185" t="e">
        <f>VLOOKUP(RTATimings[[#This Row],[Route Code]], TrueRouteCodes[], 2, FALSE)</f>
        <v>#N/A</v>
      </c>
      <c r="H4980" s="194" t="str">
        <f>REPLACE(SUBSTITUTE(SUBSTITUTE(SUBSTITUTE(SUBSTITUTE(SUBSTITUTE(TRIM(RTATimings[[#This Row],[Dep Txt]]), ": ",":"), "a.m", "AM",1), "p.m", "PM"),"  AM"," AM"),"  PM", " PM"), 9,100,"")</f>
        <v/>
      </c>
      <c r="I4980" s="195" t="e">
        <f>TIMEVALUE(RTATimings[[#This Row],[Dep Tm Txt]])</f>
        <v>#VALUE!</v>
      </c>
      <c r="N498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81" spans="1:14" x14ac:dyDescent="0.35">
      <c r="A4981" s="113"/>
      <c r="B4981" s="119"/>
      <c r="C4981" s="119"/>
      <c r="D4981" s="185" t="e">
        <f>VLOOKUP(RTATimings[[#This Row],[Vehicle No.]], VehLicense,2,FALSE)</f>
        <v>#N/A</v>
      </c>
      <c r="E4981" s="126"/>
      <c r="F4981" s="185" t="e">
        <f>VLOOKUP(RTATimings[[#This Row],[Route Code]], TrueRouteCodes[], 2, FALSE)</f>
        <v>#N/A</v>
      </c>
      <c r="H4981" s="194" t="str">
        <f>REPLACE(SUBSTITUTE(SUBSTITUTE(SUBSTITUTE(SUBSTITUTE(SUBSTITUTE(TRIM(RTATimings[[#This Row],[Dep Txt]]), ": ",":"), "a.m", "AM",1), "p.m", "PM"),"  AM"," AM"),"  PM", " PM"), 9,100,"")</f>
        <v/>
      </c>
      <c r="I4981" s="195" t="e">
        <f>TIMEVALUE(RTATimings[[#This Row],[Dep Tm Txt]])</f>
        <v>#VALUE!</v>
      </c>
      <c r="N498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82" spans="1:14" x14ac:dyDescent="0.35">
      <c r="A4982" s="113"/>
      <c r="B4982" s="119"/>
      <c r="C4982" s="119"/>
      <c r="D4982" s="185" t="e">
        <f>VLOOKUP(RTATimings[[#This Row],[Vehicle No.]], VehLicense,2,FALSE)</f>
        <v>#N/A</v>
      </c>
      <c r="E4982" s="126"/>
      <c r="F4982" s="185" t="e">
        <f>VLOOKUP(RTATimings[[#This Row],[Route Code]], TrueRouteCodes[], 2, FALSE)</f>
        <v>#N/A</v>
      </c>
      <c r="H4982" s="194" t="str">
        <f>REPLACE(SUBSTITUTE(SUBSTITUTE(SUBSTITUTE(SUBSTITUTE(SUBSTITUTE(TRIM(RTATimings[[#This Row],[Dep Txt]]), ": ",":"), "a.m", "AM",1), "p.m", "PM"),"  AM"," AM"),"  PM", " PM"), 9,100,"")</f>
        <v/>
      </c>
      <c r="I4982" s="195" t="e">
        <f>TIMEVALUE(RTATimings[[#This Row],[Dep Tm Txt]])</f>
        <v>#VALUE!</v>
      </c>
      <c r="N498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83" spans="1:14" x14ac:dyDescent="0.35">
      <c r="A4983" s="113"/>
      <c r="B4983" s="119"/>
      <c r="C4983" s="119"/>
      <c r="D4983" s="185" t="e">
        <f>VLOOKUP(RTATimings[[#This Row],[Vehicle No.]], VehLicense,2,FALSE)</f>
        <v>#N/A</v>
      </c>
      <c r="E4983" s="126"/>
      <c r="F4983" s="185" t="e">
        <f>VLOOKUP(RTATimings[[#This Row],[Route Code]], TrueRouteCodes[], 2, FALSE)</f>
        <v>#N/A</v>
      </c>
      <c r="H4983" s="194" t="str">
        <f>REPLACE(SUBSTITUTE(SUBSTITUTE(SUBSTITUTE(SUBSTITUTE(SUBSTITUTE(TRIM(RTATimings[[#This Row],[Dep Txt]]), ": ",":"), "a.m", "AM",1), "p.m", "PM"),"  AM"," AM"),"  PM", " PM"), 9,100,"")</f>
        <v/>
      </c>
      <c r="I4983" s="195" t="e">
        <f>TIMEVALUE(RTATimings[[#This Row],[Dep Tm Txt]])</f>
        <v>#VALUE!</v>
      </c>
      <c r="N498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84" spans="1:14" x14ac:dyDescent="0.35">
      <c r="A4984" s="113"/>
      <c r="B4984" s="119"/>
      <c r="C4984" s="119"/>
      <c r="D4984" s="185" t="e">
        <f>VLOOKUP(RTATimings[[#This Row],[Vehicle No.]], VehLicense,2,FALSE)</f>
        <v>#N/A</v>
      </c>
      <c r="E4984" s="126"/>
      <c r="F4984" s="185" t="e">
        <f>VLOOKUP(RTATimings[[#This Row],[Route Code]], TrueRouteCodes[], 2, FALSE)</f>
        <v>#N/A</v>
      </c>
      <c r="H4984" s="194" t="str">
        <f>REPLACE(SUBSTITUTE(SUBSTITUTE(SUBSTITUTE(SUBSTITUTE(SUBSTITUTE(TRIM(RTATimings[[#This Row],[Dep Txt]]), ": ",":"), "a.m", "AM",1), "p.m", "PM"),"  AM"," AM"),"  PM", " PM"), 9,100,"")</f>
        <v/>
      </c>
      <c r="I4984" s="195" t="e">
        <f>TIMEVALUE(RTATimings[[#This Row],[Dep Tm Txt]])</f>
        <v>#VALUE!</v>
      </c>
      <c r="N498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85" spans="1:14" x14ac:dyDescent="0.35">
      <c r="A4985" s="113"/>
      <c r="B4985" s="119"/>
      <c r="C4985" s="119"/>
      <c r="D4985" s="185" t="e">
        <f>VLOOKUP(RTATimings[[#This Row],[Vehicle No.]], VehLicense,2,FALSE)</f>
        <v>#N/A</v>
      </c>
      <c r="E4985" s="126"/>
      <c r="F4985" s="185" t="e">
        <f>VLOOKUP(RTATimings[[#This Row],[Route Code]], TrueRouteCodes[], 2, FALSE)</f>
        <v>#N/A</v>
      </c>
      <c r="H4985" s="194" t="str">
        <f>REPLACE(SUBSTITUTE(SUBSTITUTE(SUBSTITUTE(SUBSTITUTE(SUBSTITUTE(TRIM(RTATimings[[#This Row],[Dep Txt]]), ": ",":"), "a.m", "AM",1), "p.m", "PM"),"  AM"," AM"),"  PM", " PM"), 9,100,"")</f>
        <v/>
      </c>
      <c r="I4985" s="195" t="e">
        <f>TIMEVALUE(RTATimings[[#This Row],[Dep Tm Txt]])</f>
        <v>#VALUE!</v>
      </c>
      <c r="N498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86" spans="1:14" x14ac:dyDescent="0.35">
      <c r="A4986" s="113"/>
      <c r="B4986" s="119"/>
      <c r="C4986" s="119"/>
      <c r="D4986" s="185" t="e">
        <f>VLOOKUP(RTATimings[[#This Row],[Vehicle No.]], VehLicense,2,FALSE)</f>
        <v>#N/A</v>
      </c>
      <c r="E4986" s="126"/>
      <c r="F4986" s="185" t="e">
        <f>VLOOKUP(RTATimings[[#This Row],[Route Code]], TrueRouteCodes[], 2, FALSE)</f>
        <v>#N/A</v>
      </c>
      <c r="H4986" s="194" t="str">
        <f>REPLACE(SUBSTITUTE(SUBSTITUTE(SUBSTITUTE(SUBSTITUTE(SUBSTITUTE(TRIM(RTATimings[[#This Row],[Dep Txt]]), ": ",":"), "a.m", "AM",1), "p.m", "PM"),"  AM"," AM"),"  PM", " PM"), 9,100,"")</f>
        <v/>
      </c>
      <c r="I4986" s="195" t="e">
        <f>TIMEVALUE(RTATimings[[#This Row],[Dep Tm Txt]])</f>
        <v>#VALUE!</v>
      </c>
      <c r="N498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87" spans="1:14" x14ac:dyDescent="0.35">
      <c r="A4987" s="113"/>
      <c r="B4987" s="119"/>
      <c r="C4987" s="119"/>
      <c r="D4987" s="185" t="e">
        <f>VLOOKUP(RTATimings[[#This Row],[Vehicle No.]], VehLicense,2,FALSE)</f>
        <v>#N/A</v>
      </c>
      <c r="E4987" s="126"/>
      <c r="F4987" s="185" t="e">
        <f>VLOOKUP(RTATimings[[#This Row],[Route Code]], TrueRouteCodes[], 2, FALSE)</f>
        <v>#N/A</v>
      </c>
      <c r="H4987" s="194" t="str">
        <f>REPLACE(SUBSTITUTE(SUBSTITUTE(SUBSTITUTE(SUBSTITUTE(SUBSTITUTE(TRIM(RTATimings[[#This Row],[Dep Txt]]), ": ",":"), "a.m", "AM",1), "p.m", "PM"),"  AM"," AM"),"  PM", " PM"), 9,100,"")</f>
        <v/>
      </c>
      <c r="I4987" s="195" t="e">
        <f>TIMEVALUE(RTATimings[[#This Row],[Dep Tm Txt]])</f>
        <v>#VALUE!</v>
      </c>
      <c r="N4987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88" spans="1:14" x14ac:dyDescent="0.35">
      <c r="A4988" s="113"/>
      <c r="B4988" s="119"/>
      <c r="C4988" s="119"/>
      <c r="D4988" s="185" t="e">
        <f>VLOOKUP(RTATimings[[#This Row],[Vehicle No.]], VehLicense,2,FALSE)</f>
        <v>#N/A</v>
      </c>
      <c r="E4988" s="126"/>
      <c r="F4988" s="185" t="e">
        <f>VLOOKUP(RTATimings[[#This Row],[Route Code]], TrueRouteCodes[], 2, FALSE)</f>
        <v>#N/A</v>
      </c>
      <c r="H4988" s="194" t="str">
        <f>REPLACE(SUBSTITUTE(SUBSTITUTE(SUBSTITUTE(SUBSTITUTE(SUBSTITUTE(TRIM(RTATimings[[#This Row],[Dep Txt]]), ": ",":"), "a.m", "AM",1), "p.m", "PM"),"  AM"," AM"),"  PM", " PM"), 9,100,"")</f>
        <v/>
      </c>
      <c r="I4988" s="195" t="e">
        <f>TIMEVALUE(RTATimings[[#This Row],[Dep Tm Txt]])</f>
        <v>#VALUE!</v>
      </c>
      <c r="N4988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89" spans="1:14" x14ac:dyDescent="0.35">
      <c r="A4989" s="113"/>
      <c r="B4989" s="119"/>
      <c r="C4989" s="119"/>
      <c r="D4989" s="185" t="e">
        <f>VLOOKUP(RTATimings[[#This Row],[Vehicle No.]], VehLicense,2,FALSE)</f>
        <v>#N/A</v>
      </c>
      <c r="E4989" s="126"/>
      <c r="F4989" s="185" t="e">
        <f>VLOOKUP(RTATimings[[#This Row],[Route Code]], TrueRouteCodes[], 2, FALSE)</f>
        <v>#N/A</v>
      </c>
      <c r="H4989" s="194" t="str">
        <f>REPLACE(SUBSTITUTE(SUBSTITUTE(SUBSTITUTE(SUBSTITUTE(SUBSTITUTE(TRIM(RTATimings[[#This Row],[Dep Txt]]), ": ",":"), "a.m", "AM",1), "p.m", "PM"),"  AM"," AM"),"  PM", " PM"), 9,100,"")</f>
        <v/>
      </c>
      <c r="I4989" s="195" t="e">
        <f>TIMEVALUE(RTATimings[[#This Row],[Dep Tm Txt]])</f>
        <v>#VALUE!</v>
      </c>
      <c r="N4989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90" spans="1:14" x14ac:dyDescent="0.35">
      <c r="A4990" s="113"/>
      <c r="B4990" s="119"/>
      <c r="C4990" s="119"/>
      <c r="D4990" s="185" t="e">
        <f>VLOOKUP(RTATimings[[#This Row],[Vehicle No.]], VehLicense,2,FALSE)</f>
        <v>#N/A</v>
      </c>
      <c r="E4990" s="126"/>
      <c r="F4990" s="185" t="e">
        <f>VLOOKUP(RTATimings[[#This Row],[Route Code]], TrueRouteCodes[], 2, FALSE)</f>
        <v>#N/A</v>
      </c>
      <c r="H4990" s="194" t="str">
        <f>REPLACE(SUBSTITUTE(SUBSTITUTE(SUBSTITUTE(SUBSTITUTE(SUBSTITUTE(TRIM(RTATimings[[#This Row],[Dep Txt]]), ": ",":"), "a.m", "AM",1), "p.m", "PM"),"  AM"," AM"),"  PM", " PM"), 9,100,"")</f>
        <v/>
      </c>
      <c r="I4990" s="195" t="e">
        <f>TIMEVALUE(RTATimings[[#This Row],[Dep Tm Txt]])</f>
        <v>#VALUE!</v>
      </c>
      <c r="N4990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91" spans="1:14" x14ac:dyDescent="0.35">
      <c r="A4991" s="113"/>
      <c r="B4991" s="119"/>
      <c r="C4991" s="119"/>
      <c r="D4991" s="185" t="e">
        <f>VLOOKUP(RTATimings[[#This Row],[Vehicle No.]], VehLicense,2,FALSE)</f>
        <v>#N/A</v>
      </c>
      <c r="E4991" s="126"/>
      <c r="F4991" s="185" t="e">
        <f>VLOOKUP(RTATimings[[#This Row],[Route Code]], TrueRouteCodes[], 2, FALSE)</f>
        <v>#N/A</v>
      </c>
      <c r="H4991" s="194" t="str">
        <f>REPLACE(SUBSTITUTE(SUBSTITUTE(SUBSTITUTE(SUBSTITUTE(SUBSTITUTE(TRIM(RTATimings[[#This Row],[Dep Txt]]), ": ",":"), "a.m", "AM",1), "p.m", "PM"),"  AM"," AM"),"  PM", " PM"), 9,100,"")</f>
        <v/>
      </c>
      <c r="I4991" s="195" t="e">
        <f>TIMEVALUE(RTATimings[[#This Row],[Dep Tm Txt]])</f>
        <v>#VALUE!</v>
      </c>
      <c r="N4991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92" spans="1:14" x14ac:dyDescent="0.35">
      <c r="A4992" s="113"/>
      <c r="B4992" s="119"/>
      <c r="C4992" s="119"/>
      <c r="D4992" s="185" t="e">
        <f>VLOOKUP(RTATimings[[#This Row],[Vehicle No.]], VehLicense,2,FALSE)</f>
        <v>#N/A</v>
      </c>
      <c r="E4992" s="126"/>
      <c r="F4992" s="185" t="e">
        <f>VLOOKUP(RTATimings[[#This Row],[Route Code]], TrueRouteCodes[], 2, FALSE)</f>
        <v>#N/A</v>
      </c>
      <c r="H4992" s="194" t="str">
        <f>REPLACE(SUBSTITUTE(SUBSTITUTE(SUBSTITUTE(SUBSTITUTE(SUBSTITUTE(TRIM(RTATimings[[#This Row],[Dep Txt]]), ": ",":"), "a.m", "AM",1), "p.m", "PM"),"  AM"," AM"),"  PM", " PM"), 9,100,"")</f>
        <v/>
      </c>
      <c r="I4992" s="195" t="e">
        <f>TIMEVALUE(RTATimings[[#This Row],[Dep Tm Txt]])</f>
        <v>#VALUE!</v>
      </c>
      <c r="N4992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93" spans="1:14" x14ac:dyDescent="0.35">
      <c r="A4993" s="113"/>
      <c r="B4993" s="119"/>
      <c r="C4993" s="119"/>
      <c r="D4993" s="185" t="e">
        <f>VLOOKUP(RTATimings[[#This Row],[Vehicle No.]], VehLicense,2,FALSE)</f>
        <v>#N/A</v>
      </c>
      <c r="E4993" s="126"/>
      <c r="F4993" s="185" t="e">
        <f>VLOOKUP(RTATimings[[#This Row],[Route Code]], TrueRouteCodes[], 2, FALSE)</f>
        <v>#N/A</v>
      </c>
      <c r="H4993" s="194" t="str">
        <f>REPLACE(SUBSTITUTE(SUBSTITUTE(SUBSTITUTE(SUBSTITUTE(SUBSTITUTE(TRIM(RTATimings[[#This Row],[Dep Txt]]), ": ",":"), "a.m", "AM",1), "p.m", "PM"),"  AM"," AM"),"  PM", " PM"), 9,100,"")</f>
        <v/>
      </c>
      <c r="I4993" s="195" t="e">
        <f>TIMEVALUE(RTATimings[[#This Row],[Dep Tm Txt]])</f>
        <v>#VALUE!</v>
      </c>
      <c r="N4993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94" spans="1:14" x14ac:dyDescent="0.35">
      <c r="A4994" s="113"/>
      <c r="B4994" s="119"/>
      <c r="C4994" s="119"/>
      <c r="D4994" s="185" t="e">
        <f>VLOOKUP(RTATimings[[#This Row],[Vehicle No.]], VehLicense,2,FALSE)</f>
        <v>#N/A</v>
      </c>
      <c r="E4994" s="126"/>
      <c r="F4994" s="185" t="e">
        <f>VLOOKUP(RTATimings[[#This Row],[Route Code]], TrueRouteCodes[], 2, FALSE)</f>
        <v>#N/A</v>
      </c>
      <c r="H4994" s="194" t="str">
        <f>REPLACE(SUBSTITUTE(SUBSTITUTE(SUBSTITUTE(SUBSTITUTE(SUBSTITUTE(TRIM(RTATimings[[#This Row],[Dep Txt]]), ": ",":"), "a.m", "AM",1), "p.m", "PM"),"  AM"," AM"),"  PM", " PM"), 9,100,"")</f>
        <v/>
      </c>
      <c r="I4994" s="195" t="e">
        <f>TIMEVALUE(RTATimings[[#This Row],[Dep Tm Txt]])</f>
        <v>#VALUE!</v>
      </c>
      <c r="N4994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95" spans="1:14" x14ac:dyDescent="0.35">
      <c r="A4995" s="113"/>
      <c r="B4995" s="119"/>
      <c r="C4995" s="119"/>
      <c r="D4995" s="185" t="e">
        <f>VLOOKUP(RTATimings[[#This Row],[Vehicle No.]], VehLicense,2,FALSE)</f>
        <v>#N/A</v>
      </c>
      <c r="E4995" s="126"/>
      <c r="F4995" s="185" t="e">
        <f>VLOOKUP(RTATimings[[#This Row],[Route Code]], TrueRouteCodes[], 2, FALSE)</f>
        <v>#N/A</v>
      </c>
      <c r="H4995" s="194" t="str">
        <f>REPLACE(SUBSTITUTE(SUBSTITUTE(SUBSTITUTE(SUBSTITUTE(SUBSTITUTE(TRIM(RTATimings[[#This Row],[Dep Txt]]), ": ",":"), "a.m", "AM",1), "p.m", "PM"),"  AM"," AM"),"  PM", " PM"), 9,100,"")</f>
        <v/>
      </c>
      <c r="I4995" s="195" t="e">
        <f>TIMEVALUE(RTATimings[[#This Row],[Dep Tm Txt]])</f>
        <v>#VALUE!</v>
      </c>
      <c r="N4995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  <row r="4996" spans="1:14" x14ac:dyDescent="0.35">
      <c r="A4996" s="113"/>
      <c r="B4996" s="119"/>
      <c r="C4996" s="119"/>
      <c r="D4996" s="185" t="e">
        <f>VLOOKUP(RTATimings[[#This Row],[Vehicle No.]], VehLicense,2,FALSE)</f>
        <v>#N/A</v>
      </c>
      <c r="E4996" s="126"/>
      <c r="F4996" s="185" t="e">
        <f>VLOOKUP(RTATimings[[#This Row],[Route Code]], TrueRouteCodes[], 2, FALSE)</f>
        <v>#N/A</v>
      </c>
      <c r="H4996" s="194" t="str">
        <f>REPLACE(SUBSTITUTE(SUBSTITUTE(SUBSTITUTE(SUBSTITUTE(SUBSTITUTE(TRIM(RTATimings[[#This Row],[Dep Txt]]), ": ",":"), "a.m", "AM",1), "p.m", "PM"),"  AM"," AM"),"  PM", " PM"), 9,100,"")</f>
        <v/>
      </c>
      <c r="I4996" s="195" t="e">
        <f>TIMEVALUE(RTATimings[[#This Row],[Dep Tm Txt]])</f>
        <v>#VALUE!</v>
      </c>
      <c r="N4996" s="197" t="e">
        <f>RTATimings[[#This Row],[Dep From]]+IFERROR(VLOOKUP(RTATimings[[#This Row],[Route Code]], RouteMaster[[#All],[Onward]:[Duration]], 7, FALSE), VLOOKUP(RTATimings[[#This Row],[Route Code]], RouteMaster[[#All],[Return]:[Duration]], 5, FALSE))/1440</f>
        <v>#VALUE!</v>
      </c>
    </row>
  </sheetData>
  <autoFilter ref="O1:Q1004" xr:uid="{00000000-0001-0000-0600-000000000000}"/>
  <phoneticPr fontId="9" type="noConversion"/>
  <dataValidations count="1">
    <dataValidation allowBlank="1" showDropDown="1" showInputMessage="1" showErrorMessage="1" sqref="F601:F1048576 F1:F599" xr:uid="{6F2D1343-E579-4693-8F80-99BB34256F53}"/>
  </dataValidations>
  <pageMargins left="0.7" right="0.7" top="0.75" bottom="0.75" header="0.3" footer="0.3"/>
  <pageSetup paperSize="5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 xr:uid="{92DC1941-1B9C-4BD9-BC86-95C417A3C47E}">
          <x14:formula1>
            <xm:f>TrueRouteCodes!$B$2:$B$158</xm:f>
          </x14:formula1>
          <xm:sqref>E601:E1048576 E1:E599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664B-77BF-4DA3-B301-A4E00E2B8A57}">
  <sheetPr>
    <tabColor rgb="FFFFC000"/>
  </sheetPr>
  <dimension ref="A1:D15"/>
  <sheetViews>
    <sheetView workbookViewId="0">
      <pane ySplit="1" topLeftCell="A3" activePane="bottomLeft" state="frozen"/>
      <selection pane="bottomLeft" activeCell="C9" sqref="C9"/>
    </sheetView>
  </sheetViews>
  <sheetFormatPr defaultRowHeight="14.5" x14ac:dyDescent="0.35"/>
  <cols>
    <col min="1" max="1" width="13" customWidth="1"/>
    <col min="2" max="2" width="19.26953125" customWidth="1"/>
    <col min="3" max="3" width="32.1796875" style="106" customWidth="1"/>
    <col min="4" max="4" width="29.54296875" customWidth="1"/>
  </cols>
  <sheetData>
    <row r="1" spans="1:4" s="2" customFormat="1" x14ac:dyDescent="0.35">
      <c r="A1" s="2" t="s">
        <v>3982</v>
      </c>
      <c r="B1" s="2" t="s">
        <v>4022</v>
      </c>
      <c r="C1" s="109" t="s">
        <v>3981</v>
      </c>
      <c r="D1" s="2" t="s">
        <v>4020</v>
      </c>
    </row>
    <row r="2" spans="1:4" ht="29" x14ac:dyDescent="0.35">
      <c r="A2" t="s">
        <v>3984</v>
      </c>
      <c r="B2">
        <v>1</v>
      </c>
      <c r="C2" s="107" t="s">
        <v>3248</v>
      </c>
      <c r="D2" s="61" t="s">
        <v>2907</v>
      </c>
    </row>
    <row r="3" spans="1:4" ht="15.5" x14ac:dyDescent="0.35">
      <c r="A3" t="s">
        <v>3984</v>
      </c>
      <c r="B3">
        <v>2</v>
      </c>
      <c r="C3" s="107" t="s">
        <v>3258</v>
      </c>
    </row>
    <row r="4" spans="1:4" ht="15.5" x14ac:dyDescent="0.35">
      <c r="A4" t="s">
        <v>3984</v>
      </c>
      <c r="B4">
        <v>3</v>
      </c>
      <c r="C4" s="107" t="s">
        <v>3619</v>
      </c>
    </row>
    <row r="5" spans="1:4" ht="15.5" x14ac:dyDescent="0.35">
      <c r="A5" t="s">
        <v>3984</v>
      </c>
      <c r="B5">
        <v>4</v>
      </c>
      <c r="C5" s="107" t="s">
        <v>3254</v>
      </c>
    </row>
    <row r="6" spans="1:4" ht="15" x14ac:dyDescent="0.35">
      <c r="A6" t="s">
        <v>3984</v>
      </c>
      <c r="B6">
        <v>5</v>
      </c>
      <c r="C6" s="108" t="s">
        <v>3270</v>
      </c>
    </row>
    <row r="7" spans="1:4" ht="15" x14ac:dyDescent="0.35">
      <c r="A7" t="s">
        <v>3984</v>
      </c>
      <c r="B7">
        <v>6</v>
      </c>
      <c r="C7" s="108" t="s">
        <v>3264</v>
      </c>
    </row>
    <row r="8" spans="1:4" ht="15" x14ac:dyDescent="0.35">
      <c r="A8" t="s">
        <v>3984</v>
      </c>
      <c r="B8">
        <v>7</v>
      </c>
      <c r="C8" s="108" t="s">
        <v>3268</v>
      </c>
    </row>
    <row r="9" spans="1:4" ht="15" x14ac:dyDescent="0.35">
      <c r="A9" t="s">
        <v>3984</v>
      </c>
      <c r="B9">
        <v>8</v>
      </c>
      <c r="C9" s="108" t="s">
        <v>3250</v>
      </c>
    </row>
    <row r="10" spans="1:4" ht="15" x14ac:dyDescent="0.35">
      <c r="A10" t="s">
        <v>3984</v>
      </c>
      <c r="B10">
        <v>9</v>
      </c>
      <c r="C10" s="108" t="s">
        <v>3246</v>
      </c>
    </row>
    <row r="11" spans="1:4" ht="15" x14ac:dyDescent="0.35">
      <c r="A11" t="s">
        <v>3984</v>
      </c>
      <c r="B11">
        <v>10</v>
      </c>
      <c r="C11" s="108" t="s">
        <v>3266</v>
      </c>
    </row>
    <row r="12" spans="1:4" ht="15" x14ac:dyDescent="0.35">
      <c r="A12" t="s">
        <v>3984</v>
      </c>
      <c r="B12">
        <v>11</v>
      </c>
      <c r="C12" s="108" t="s">
        <v>3262</v>
      </c>
    </row>
    <row r="13" spans="1:4" ht="15" x14ac:dyDescent="0.35">
      <c r="A13" t="s">
        <v>3984</v>
      </c>
      <c r="B13">
        <v>12</v>
      </c>
      <c r="C13" s="108" t="s">
        <v>3256</v>
      </c>
    </row>
    <row r="14" spans="1:4" ht="15" x14ac:dyDescent="0.35">
      <c r="A14" t="s">
        <v>3984</v>
      </c>
      <c r="B14">
        <v>13</v>
      </c>
      <c r="C14" s="108" t="s">
        <v>3260</v>
      </c>
    </row>
    <row r="15" spans="1:4" ht="15" x14ac:dyDescent="0.35">
      <c r="A15" t="s">
        <v>3984</v>
      </c>
      <c r="B15">
        <v>14</v>
      </c>
      <c r="C15" s="108" t="s">
        <v>3252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I1419"/>
  <sheetViews>
    <sheetView workbookViewId="0">
      <pane ySplit="1" topLeftCell="A1397" activePane="bottomLeft" state="frozen"/>
      <selection pane="bottomLeft" activeCell="A1248" sqref="A1248"/>
    </sheetView>
  </sheetViews>
  <sheetFormatPr defaultColWidth="8.81640625" defaultRowHeight="14.5" x14ac:dyDescent="0.35"/>
  <cols>
    <col min="1" max="1" width="19.81640625" style="17" customWidth="1"/>
    <col min="2" max="2" width="13" style="17" customWidth="1"/>
    <col min="3" max="3" width="20.453125" style="5" customWidth="1"/>
    <col min="4" max="4" width="8.81640625" style="5"/>
    <col min="5" max="5" width="15" style="5" customWidth="1"/>
    <col min="6" max="7" width="13.453125" style="5" customWidth="1"/>
    <col min="8" max="16384" width="8.81640625" style="5"/>
  </cols>
  <sheetData>
    <row r="1" spans="1:9" ht="20.25" customHeight="1" x14ac:dyDescent="0.35">
      <c r="A1" s="3" t="s">
        <v>22</v>
      </c>
      <c r="B1" s="4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</row>
    <row r="2" spans="1:9" x14ac:dyDescent="0.35">
      <c r="A2" s="6" t="s">
        <v>31</v>
      </c>
      <c r="B2" s="6" t="s">
        <v>32</v>
      </c>
      <c r="C2" s="7" t="str">
        <f t="shared" ref="C2:C65" si="0">A2</f>
        <v>A.I. RADIO</v>
      </c>
      <c r="D2" s="7"/>
      <c r="E2" s="7"/>
      <c r="F2" s="8">
        <f t="shared" ref="F2:F65" si="1">COUNTIF($B$2:$B$4888,B2)</f>
        <v>1</v>
      </c>
      <c r="G2" s="8"/>
      <c r="H2" s="8"/>
      <c r="I2" s="8"/>
    </row>
    <row r="3" spans="1:9" x14ac:dyDescent="0.35">
      <c r="A3" s="6" t="s">
        <v>33</v>
      </c>
      <c r="B3" s="6" t="s">
        <v>34</v>
      </c>
      <c r="C3" s="7" t="str">
        <f t="shared" si="0"/>
        <v>A.PWER HUSE</v>
      </c>
      <c r="D3" s="7"/>
      <c r="E3" s="7"/>
      <c r="F3" s="7">
        <f t="shared" si="1"/>
        <v>1</v>
      </c>
      <c r="G3" s="7"/>
      <c r="H3" s="7"/>
      <c r="I3" s="7"/>
    </row>
    <row r="4" spans="1:9" x14ac:dyDescent="0.35">
      <c r="A4" s="6" t="s">
        <v>35</v>
      </c>
      <c r="B4" s="6" t="s">
        <v>36</v>
      </c>
      <c r="C4" s="7" t="str">
        <f t="shared" si="0"/>
        <v>ACGL/SALELI</v>
      </c>
      <c r="D4" s="7"/>
      <c r="E4" s="7"/>
      <c r="F4" s="7">
        <f t="shared" si="1"/>
        <v>1</v>
      </c>
      <c r="G4" s="7"/>
      <c r="H4" s="7"/>
      <c r="I4" s="7"/>
    </row>
    <row r="5" spans="1:9" x14ac:dyDescent="0.35">
      <c r="A5" s="6" t="s">
        <v>37</v>
      </c>
      <c r="B5" s="6" t="s">
        <v>38</v>
      </c>
      <c r="C5" s="7" t="str">
        <f t="shared" si="0"/>
        <v>ADHALI</v>
      </c>
      <c r="D5" s="7"/>
      <c r="E5" s="7"/>
      <c r="F5" s="7">
        <f t="shared" si="1"/>
        <v>1</v>
      </c>
      <c r="G5" s="7"/>
      <c r="H5" s="7"/>
      <c r="I5" s="7"/>
    </row>
    <row r="6" spans="1:9" x14ac:dyDescent="0.35">
      <c r="A6" s="6" t="s">
        <v>39</v>
      </c>
      <c r="B6" s="6" t="s">
        <v>40</v>
      </c>
      <c r="C6" s="7" t="str">
        <f t="shared" si="0"/>
        <v>ADHAR HSPTL</v>
      </c>
      <c r="D6" s="7"/>
      <c r="E6" s="7"/>
      <c r="F6" s="7">
        <f t="shared" si="1"/>
        <v>1</v>
      </c>
      <c r="G6" s="7"/>
      <c r="H6" s="7"/>
      <c r="I6" s="7"/>
    </row>
    <row r="7" spans="1:9" x14ac:dyDescent="0.35">
      <c r="A7" s="6" t="s">
        <v>41</v>
      </c>
      <c r="B7" s="6" t="s">
        <v>42</v>
      </c>
      <c r="C7" s="7" t="str">
        <f t="shared" si="0"/>
        <v>ADNEM</v>
      </c>
      <c r="D7" s="7"/>
      <c r="E7" s="7"/>
      <c r="F7" s="7">
        <f t="shared" si="1"/>
        <v>1</v>
      </c>
      <c r="G7" s="7"/>
      <c r="H7" s="7"/>
      <c r="I7" s="7"/>
    </row>
    <row r="8" spans="1:9" x14ac:dyDescent="0.35">
      <c r="A8" s="6" t="s">
        <v>43</v>
      </c>
      <c r="B8" s="6" t="s">
        <v>44</v>
      </c>
      <c r="C8" s="7" t="str">
        <f t="shared" si="0"/>
        <v>ADNEM SCHOL</v>
      </c>
      <c r="D8" s="7"/>
      <c r="E8" s="7"/>
      <c r="F8" s="7">
        <f t="shared" si="1"/>
        <v>1</v>
      </c>
      <c r="G8" s="7"/>
      <c r="H8" s="7"/>
      <c r="I8" s="7"/>
    </row>
    <row r="9" spans="1:9" x14ac:dyDescent="0.35">
      <c r="A9" s="6" t="s">
        <v>45</v>
      </c>
      <c r="B9" s="6" t="s">
        <v>46</v>
      </c>
      <c r="C9" s="7" t="str">
        <f t="shared" si="0"/>
        <v>ADPAI</v>
      </c>
      <c r="D9" s="7"/>
      <c r="E9" s="7"/>
      <c r="F9" s="7">
        <f t="shared" si="1"/>
        <v>1</v>
      </c>
      <c r="G9" s="7"/>
      <c r="H9" s="7"/>
      <c r="I9" s="7"/>
    </row>
    <row r="10" spans="1:9" x14ac:dyDescent="0.35">
      <c r="A10" s="6" t="s">
        <v>47</v>
      </c>
      <c r="B10" s="6" t="s">
        <v>48</v>
      </c>
      <c r="C10" s="7" t="str">
        <f t="shared" si="0"/>
        <v>ADUSHEM</v>
      </c>
      <c r="D10" s="7"/>
      <c r="E10" s="7"/>
      <c r="F10" s="7">
        <f t="shared" si="1"/>
        <v>1</v>
      </c>
      <c r="G10" s="7"/>
      <c r="H10" s="7"/>
      <c r="I10" s="7"/>
    </row>
    <row r="11" spans="1:9" x14ac:dyDescent="0.35">
      <c r="A11" s="6" t="s">
        <v>49</v>
      </c>
      <c r="B11" s="6" t="s">
        <v>50</v>
      </c>
      <c r="C11" s="7" t="str">
        <f t="shared" si="0"/>
        <v>ADVALPAL</v>
      </c>
      <c r="D11" s="7"/>
      <c r="E11" s="7"/>
      <c r="F11" s="7">
        <f t="shared" si="1"/>
        <v>1</v>
      </c>
      <c r="G11" s="7"/>
      <c r="H11" s="7"/>
      <c r="I11" s="7"/>
    </row>
    <row r="12" spans="1:9" x14ac:dyDescent="0.35">
      <c r="A12" s="6" t="s">
        <v>51</v>
      </c>
      <c r="B12" s="6" t="s">
        <v>52</v>
      </c>
      <c r="C12" s="7" t="str">
        <f t="shared" si="0"/>
        <v>ADVOI</v>
      </c>
      <c r="D12" s="7"/>
      <c r="E12" s="7"/>
      <c r="F12" s="7">
        <f t="shared" si="1"/>
        <v>1</v>
      </c>
      <c r="G12" s="7"/>
      <c r="H12" s="7"/>
      <c r="I12" s="7"/>
    </row>
    <row r="13" spans="1:9" x14ac:dyDescent="0.35">
      <c r="A13" s="6" t="s">
        <v>53</v>
      </c>
      <c r="B13" s="6" t="s">
        <v>54</v>
      </c>
      <c r="C13" s="7" t="str">
        <f t="shared" si="0"/>
        <v>AFZALPUR</v>
      </c>
      <c r="D13" s="7"/>
      <c r="E13" s="7"/>
      <c r="F13" s="7">
        <f t="shared" si="1"/>
        <v>1</v>
      </c>
      <c r="G13" s="7"/>
      <c r="H13" s="7"/>
      <c r="I13" s="7"/>
    </row>
    <row r="14" spans="1:9" x14ac:dyDescent="0.35">
      <c r="A14" s="6" t="s">
        <v>55</v>
      </c>
      <c r="B14" s="6" t="s">
        <v>56</v>
      </c>
      <c r="C14" s="7" t="str">
        <f t="shared" si="0"/>
        <v>AGAPUR</v>
      </c>
      <c r="D14" s="7"/>
      <c r="E14" s="7"/>
      <c r="F14" s="7">
        <f t="shared" si="1"/>
        <v>1</v>
      </c>
      <c r="G14" s="7"/>
      <c r="H14" s="7"/>
      <c r="I14" s="7"/>
    </row>
    <row r="15" spans="1:9" x14ac:dyDescent="0.35">
      <c r="A15" s="6" t="s">
        <v>57</v>
      </c>
      <c r="B15" s="6" t="s">
        <v>58</v>
      </c>
      <c r="C15" s="7" t="str">
        <f t="shared" si="0"/>
        <v>AGAPUR SHMR</v>
      </c>
      <c r="D15" s="7"/>
      <c r="E15" s="7"/>
      <c r="F15" s="7">
        <f t="shared" si="1"/>
        <v>1</v>
      </c>
      <c r="G15" s="7"/>
      <c r="H15" s="7"/>
      <c r="I15" s="7"/>
    </row>
    <row r="16" spans="1:9" x14ac:dyDescent="0.35">
      <c r="A16" s="6" t="s">
        <v>59</v>
      </c>
      <c r="B16" s="6" t="s">
        <v>60</v>
      </c>
      <c r="C16" s="7" t="str">
        <f t="shared" si="0"/>
        <v>AGAR</v>
      </c>
      <c r="D16" s="7"/>
      <c r="E16" s="7"/>
      <c r="F16" s="7">
        <f t="shared" si="1"/>
        <v>1</v>
      </c>
      <c r="G16" s="7"/>
      <c r="H16" s="7"/>
      <c r="I16" s="7"/>
    </row>
    <row r="17" spans="1:9" x14ac:dyDescent="0.35">
      <c r="A17" s="6" t="s">
        <v>61</v>
      </c>
      <c r="B17" s="6" t="s">
        <v>62</v>
      </c>
      <c r="C17" s="7" t="str">
        <f t="shared" si="0"/>
        <v>AGARWADA</v>
      </c>
      <c r="D17" s="7"/>
      <c r="E17" s="7"/>
      <c r="F17" s="7">
        <f t="shared" si="1"/>
        <v>1</v>
      </c>
      <c r="G17" s="7"/>
      <c r="H17" s="7"/>
      <c r="I17" s="7"/>
    </row>
    <row r="18" spans="1:9" x14ac:dyDescent="0.35">
      <c r="A18" s="6" t="s">
        <v>63</v>
      </c>
      <c r="B18" s="6" t="s">
        <v>64</v>
      </c>
      <c r="C18" s="7" t="str">
        <f t="shared" si="0"/>
        <v>AGARWADA DP</v>
      </c>
      <c r="D18" s="7"/>
      <c r="E18" s="7"/>
      <c r="F18" s="7">
        <f t="shared" si="1"/>
        <v>1</v>
      </c>
      <c r="G18" s="7"/>
      <c r="H18" s="7"/>
      <c r="I18" s="7"/>
    </row>
    <row r="19" spans="1:9" x14ac:dyDescent="0.35">
      <c r="A19" s="6" t="s">
        <v>65</v>
      </c>
      <c r="B19" s="6" t="s">
        <v>66</v>
      </c>
      <c r="C19" s="7" t="str">
        <f t="shared" si="0"/>
        <v>AGASSAIM</v>
      </c>
      <c r="D19" s="7"/>
      <c r="E19" s="7"/>
      <c r="F19" s="7">
        <f t="shared" si="1"/>
        <v>1</v>
      </c>
      <c r="G19" s="7"/>
      <c r="H19" s="7"/>
      <c r="I19" s="7"/>
    </row>
    <row r="20" spans="1:9" x14ac:dyDescent="0.35">
      <c r="A20" s="6" t="s">
        <v>67</v>
      </c>
      <c r="B20" s="6" t="s">
        <v>68</v>
      </c>
      <c r="C20" s="7" t="str">
        <f t="shared" si="0"/>
        <v>AGLOTI</v>
      </c>
      <c r="D20" s="7"/>
      <c r="E20" s="7"/>
      <c r="F20" s="7">
        <f t="shared" si="1"/>
        <v>1</v>
      </c>
      <c r="G20" s="7"/>
      <c r="H20" s="7"/>
      <c r="I20" s="7"/>
    </row>
    <row r="21" spans="1:9" x14ac:dyDescent="0.35">
      <c r="A21" s="6" t="s">
        <v>69</v>
      </c>
      <c r="B21" s="6" t="s">
        <v>70</v>
      </c>
      <c r="C21" s="7" t="str">
        <f t="shared" si="0"/>
        <v>AGNEL ASHRM</v>
      </c>
      <c r="D21" s="7"/>
      <c r="E21" s="7"/>
      <c r="F21" s="7">
        <f t="shared" si="1"/>
        <v>1</v>
      </c>
      <c r="G21" s="7"/>
      <c r="H21" s="7"/>
      <c r="I21" s="7"/>
    </row>
    <row r="22" spans="1:9" x14ac:dyDescent="0.35">
      <c r="A22" s="6" t="s">
        <v>71</v>
      </c>
      <c r="B22" s="6" t="s">
        <v>72</v>
      </c>
      <c r="C22" s="7" t="str">
        <f t="shared" si="0"/>
        <v>AGONDA CHRC</v>
      </c>
      <c r="D22" s="7"/>
      <c r="E22" s="7"/>
      <c r="F22" s="7">
        <f t="shared" si="1"/>
        <v>1</v>
      </c>
      <c r="G22" s="7"/>
      <c r="H22" s="7"/>
      <c r="I22" s="7"/>
    </row>
    <row r="23" spans="1:9" x14ac:dyDescent="0.35">
      <c r="A23" s="6" t="s">
        <v>73</v>
      </c>
      <c r="B23" s="6" t="s">
        <v>74</v>
      </c>
      <c r="C23" s="7" t="str">
        <f t="shared" si="0"/>
        <v>AIRPORT</v>
      </c>
      <c r="D23" s="7"/>
      <c r="E23" s="7"/>
      <c r="F23" s="7">
        <f t="shared" si="1"/>
        <v>1</v>
      </c>
      <c r="G23" s="7"/>
      <c r="H23" s="7"/>
      <c r="I23" s="7"/>
    </row>
    <row r="24" spans="1:9" x14ac:dyDescent="0.35">
      <c r="A24" s="6" t="s">
        <v>75</v>
      </c>
      <c r="B24" s="6" t="s">
        <v>76</v>
      </c>
      <c r="C24" s="7" t="str">
        <f t="shared" si="0"/>
        <v>AJGAO/TIROD</v>
      </c>
      <c r="D24" s="7"/>
      <c r="E24" s="7"/>
      <c r="F24" s="7">
        <f t="shared" si="1"/>
        <v>1</v>
      </c>
      <c r="G24" s="7"/>
      <c r="H24" s="7"/>
      <c r="I24" s="7"/>
    </row>
    <row r="25" spans="1:9" x14ac:dyDescent="0.35">
      <c r="A25" s="6" t="s">
        <v>77</v>
      </c>
      <c r="B25" s="6" t="s">
        <v>78</v>
      </c>
      <c r="C25" s="7" t="str">
        <f t="shared" si="0"/>
        <v>AJOBA TMP</v>
      </c>
      <c r="D25" s="7"/>
      <c r="E25" s="7"/>
      <c r="F25" s="7">
        <f t="shared" si="1"/>
        <v>1</v>
      </c>
      <c r="G25" s="7"/>
      <c r="H25" s="7"/>
      <c r="I25" s="7"/>
    </row>
    <row r="26" spans="1:9" x14ac:dyDescent="0.35">
      <c r="A26" s="6" t="s">
        <v>79</v>
      </c>
      <c r="B26" s="6" t="s">
        <v>80</v>
      </c>
      <c r="C26" s="7" t="str">
        <f t="shared" si="0"/>
        <v>AJRA FATA</v>
      </c>
      <c r="D26" s="7"/>
      <c r="E26" s="7"/>
      <c r="F26" s="7">
        <f t="shared" si="1"/>
        <v>1</v>
      </c>
      <c r="G26" s="7"/>
      <c r="H26" s="7"/>
      <c r="I26" s="7"/>
    </row>
    <row r="27" spans="1:9" x14ac:dyDescent="0.35">
      <c r="A27" s="6" t="s">
        <v>81</v>
      </c>
      <c r="B27" s="6" t="s">
        <v>82</v>
      </c>
      <c r="C27" s="7" t="str">
        <f t="shared" si="0"/>
        <v>AKAMOL</v>
      </c>
      <c r="D27" s="7"/>
      <c r="E27" s="7"/>
      <c r="F27" s="7">
        <f t="shared" si="1"/>
        <v>1</v>
      </c>
      <c r="G27" s="7"/>
      <c r="H27" s="7"/>
      <c r="I27" s="7"/>
    </row>
    <row r="28" spans="1:9" x14ac:dyDescent="0.35">
      <c r="A28" s="6" t="s">
        <v>83</v>
      </c>
      <c r="B28" s="6" t="s">
        <v>84</v>
      </c>
      <c r="C28" s="7" t="str">
        <f t="shared" si="0"/>
        <v>AKASWANI</v>
      </c>
      <c r="D28" s="7"/>
      <c r="E28" s="7"/>
      <c r="F28" s="7">
        <f t="shared" si="1"/>
        <v>1</v>
      </c>
      <c r="G28" s="7"/>
      <c r="H28" s="7"/>
      <c r="I28" s="7"/>
    </row>
    <row r="29" spans="1:9" x14ac:dyDescent="0.35">
      <c r="A29" s="6" t="s">
        <v>85</v>
      </c>
      <c r="B29" s="6" t="s">
        <v>86</v>
      </c>
      <c r="C29" s="7" t="str">
        <f t="shared" si="0"/>
        <v>AKERI</v>
      </c>
      <c r="D29" s="7"/>
      <c r="E29" s="7"/>
      <c r="F29" s="7">
        <f t="shared" si="1"/>
        <v>1</v>
      </c>
      <c r="G29" s="7"/>
      <c r="H29" s="7"/>
      <c r="I29" s="7"/>
    </row>
    <row r="30" spans="1:9" x14ac:dyDescent="0.35">
      <c r="A30" s="6" t="s">
        <v>87</v>
      </c>
      <c r="B30" s="6" t="s">
        <v>88</v>
      </c>
      <c r="C30" s="7" t="str">
        <f t="shared" si="0"/>
        <v>AKHADA</v>
      </c>
      <c r="D30" s="7"/>
      <c r="E30" s="7"/>
      <c r="F30" s="7">
        <f t="shared" si="1"/>
        <v>1</v>
      </c>
      <c r="G30" s="7"/>
      <c r="H30" s="7"/>
      <c r="I30" s="7"/>
    </row>
    <row r="31" spans="1:9" x14ac:dyDescent="0.35">
      <c r="A31" s="6" t="s">
        <v>89</v>
      </c>
      <c r="B31" s="6" t="s">
        <v>90</v>
      </c>
      <c r="C31" s="7" t="str">
        <f t="shared" si="0"/>
        <v>AKSHEM</v>
      </c>
      <c r="D31" s="7"/>
      <c r="E31" s="7"/>
      <c r="F31" s="7">
        <f t="shared" si="1"/>
        <v>1</v>
      </c>
      <c r="G31" s="7"/>
      <c r="H31" s="7"/>
      <c r="I31" s="7"/>
    </row>
    <row r="32" spans="1:9" x14ac:dyDescent="0.35">
      <c r="A32" s="96" t="s">
        <v>3849</v>
      </c>
      <c r="B32" s="6" t="s">
        <v>91</v>
      </c>
      <c r="C32" s="7" t="str">
        <f t="shared" si="0"/>
        <v>ALDONA</v>
      </c>
      <c r="D32" s="7"/>
      <c r="E32" s="7"/>
      <c r="F32" s="7">
        <f t="shared" si="1"/>
        <v>1</v>
      </c>
      <c r="G32" s="7"/>
      <c r="H32" s="7"/>
      <c r="I32" s="7"/>
    </row>
    <row r="33" spans="1:9" x14ac:dyDescent="0.35">
      <c r="A33" s="6" t="s">
        <v>92</v>
      </c>
      <c r="B33" s="6" t="s">
        <v>93</v>
      </c>
      <c r="C33" s="7" t="str">
        <f t="shared" si="0"/>
        <v>ALMEL</v>
      </c>
      <c r="D33" s="7"/>
      <c r="E33" s="7"/>
      <c r="F33" s="7">
        <f t="shared" si="1"/>
        <v>1</v>
      </c>
      <c r="G33" s="7"/>
      <c r="H33" s="7"/>
      <c r="I33" s="7"/>
    </row>
    <row r="34" spans="1:9" x14ac:dyDescent="0.35">
      <c r="A34" s="6" t="s">
        <v>94</v>
      </c>
      <c r="B34" s="6" t="s">
        <v>95</v>
      </c>
      <c r="C34" s="7" t="str">
        <f t="shared" si="0"/>
        <v>ALNAVAR</v>
      </c>
      <c r="D34" s="7"/>
      <c r="E34" s="7"/>
      <c r="F34" s="7">
        <f t="shared" si="1"/>
        <v>1</v>
      </c>
      <c r="G34" s="7"/>
      <c r="H34" s="7"/>
      <c r="I34" s="7"/>
    </row>
    <row r="35" spans="1:9" x14ac:dyDescent="0.35">
      <c r="A35" s="6" t="s">
        <v>96</v>
      </c>
      <c r="B35" s="6" t="s">
        <v>97</v>
      </c>
      <c r="C35" s="7" t="str">
        <f t="shared" si="0"/>
        <v>ALORNA FORT</v>
      </c>
      <c r="D35" s="7"/>
      <c r="E35" s="7"/>
      <c r="F35" s="7">
        <f t="shared" si="1"/>
        <v>1</v>
      </c>
      <c r="G35" s="7"/>
      <c r="H35" s="7"/>
      <c r="I35" s="7"/>
    </row>
    <row r="36" spans="1:9" x14ac:dyDescent="0.35">
      <c r="A36" s="96" t="s">
        <v>3919</v>
      </c>
      <c r="B36" s="6" t="s">
        <v>98</v>
      </c>
      <c r="C36" s="7" t="str">
        <f t="shared" si="0"/>
        <v>ALTINHO</v>
      </c>
      <c r="D36" s="7"/>
      <c r="E36" s="7"/>
      <c r="F36" s="7">
        <f t="shared" si="1"/>
        <v>1</v>
      </c>
      <c r="G36" s="7"/>
      <c r="H36" s="7"/>
      <c r="I36" s="7"/>
    </row>
    <row r="37" spans="1:9" x14ac:dyDescent="0.35">
      <c r="A37" s="6" t="s">
        <v>99</v>
      </c>
      <c r="B37" s="6" t="s">
        <v>100</v>
      </c>
      <c r="C37" s="7" t="str">
        <f t="shared" si="0"/>
        <v>AMADI</v>
      </c>
      <c r="D37" s="7"/>
      <c r="E37" s="7"/>
      <c r="F37" s="7">
        <f t="shared" si="1"/>
        <v>1</v>
      </c>
      <c r="G37" s="7"/>
      <c r="H37" s="7"/>
      <c r="I37" s="7"/>
    </row>
    <row r="38" spans="1:9" x14ac:dyDescent="0.35">
      <c r="A38" s="6" t="s">
        <v>101</v>
      </c>
      <c r="B38" s="6" t="s">
        <v>102</v>
      </c>
      <c r="C38" s="7" t="str">
        <f t="shared" si="0"/>
        <v>AMADI/CALVI</v>
      </c>
      <c r="D38" s="7"/>
      <c r="E38" s="7"/>
      <c r="F38" s="7">
        <f t="shared" si="1"/>
        <v>1</v>
      </c>
      <c r="G38" s="7"/>
      <c r="H38" s="7"/>
      <c r="I38" s="7"/>
    </row>
    <row r="39" spans="1:9" x14ac:dyDescent="0.35">
      <c r="A39" s="6" t="s">
        <v>103</v>
      </c>
      <c r="B39" s="6" t="s">
        <v>104</v>
      </c>
      <c r="C39" s="7" t="str">
        <f t="shared" si="0"/>
        <v>AMBAULIM</v>
      </c>
      <c r="D39" s="7"/>
      <c r="E39" s="7"/>
      <c r="F39" s="7">
        <f t="shared" si="1"/>
        <v>1</v>
      </c>
      <c r="G39" s="7"/>
      <c r="H39" s="7"/>
      <c r="I39" s="7"/>
    </row>
    <row r="40" spans="1:9" x14ac:dyDescent="0.35">
      <c r="A40" s="6" t="s">
        <v>105</v>
      </c>
      <c r="B40" s="6" t="s">
        <v>106</v>
      </c>
      <c r="C40" s="7" t="str">
        <f t="shared" si="0"/>
        <v>AMBDKR CRCL</v>
      </c>
      <c r="D40" s="7"/>
      <c r="E40" s="7"/>
      <c r="F40" s="7">
        <f t="shared" si="1"/>
        <v>1</v>
      </c>
      <c r="G40" s="7"/>
      <c r="H40" s="7"/>
      <c r="I40" s="7"/>
    </row>
    <row r="41" spans="1:9" x14ac:dyDescent="0.35">
      <c r="A41" s="6" t="s">
        <v>107</v>
      </c>
      <c r="B41" s="6" t="s">
        <v>108</v>
      </c>
      <c r="C41" s="7" t="str">
        <f t="shared" si="0"/>
        <v>AMBEDEM</v>
      </c>
      <c r="D41" s="7"/>
      <c r="E41" s="7"/>
      <c r="F41" s="7">
        <f t="shared" si="1"/>
        <v>1</v>
      </c>
      <c r="G41" s="7"/>
      <c r="H41" s="7"/>
      <c r="I41" s="7"/>
    </row>
    <row r="42" spans="1:9" x14ac:dyDescent="0.35">
      <c r="A42" s="6" t="s">
        <v>109</v>
      </c>
      <c r="B42" s="6" t="s">
        <v>110</v>
      </c>
      <c r="C42" s="7" t="str">
        <f t="shared" si="0"/>
        <v>AMBELI</v>
      </c>
      <c r="D42" s="7"/>
      <c r="E42" s="7"/>
      <c r="F42" s="7">
        <f t="shared" si="1"/>
        <v>1</v>
      </c>
      <c r="G42" s="7"/>
      <c r="H42" s="7"/>
      <c r="I42" s="7"/>
    </row>
    <row r="43" spans="1:9" x14ac:dyDescent="0.35">
      <c r="A43" s="6" t="s">
        <v>111</v>
      </c>
      <c r="B43" s="6" t="s">
        <v>112</v>
      </c>
      <c r="C43" s="7" t="str">
        <f t="shared" si="0"/>
        <v>AMBESHI BDG</v>
      </c>
      <c r="D43" s="7"/>
      <c r="E43" s="7"/>
      <c r="F43" s="7">
        <f t="shared" si="1"/>
        <v>1</v>
      </c>
      <c r="G43" s="7"/>
      <c r="H43" s="7"/>
      <c r="I43" s="7"/>
    </row>
    <row r="44" spans="1:9" x14ac:dyDescent="0.35">
      <c r="A44" s="6" t="s">
        <v>113</v>
      </c>
      <c r="B44" s="6" t="s">
        <v>114</v>
      </c>
      <c r="C44" s="7" t="str">
        <f t="shared" si="0"/>
        <v>AMBEUDAK</v>
      </c>
      <c r="D44" s="7"/>
      <c r="E44" s="7"/>
      <c r="F44" s="7">
        <f t="shared" si="1"/>
        <v>1</v>
      </c>
      <c r="G44" s="7"/>
      <c r="H44" s="7"/>
      <c r="I44" s="7"/>
    </row>
    <row r="45" spans="1:9" x14ac:dyDescent="0.35">
      <c r="A45" s="6" t="s">
        <v>115</v>
      </c>
      <c r="B45" s="6" t="s">
        <v>116</v>
      </c>
      <c r="C45" s="7" t="str">
        <f t="shared" si="0"/>
        <v>AMBOLI</v>
      </c>
      <c r="D45" s="7"/>
      <c r="E45" s="7"/>
      <c r="F45" s="7">
        <f t="shared" si="1"/>
        <v>1</v>
      </c>
      <c r="G45" s="7"/>
      <c r="H45" s="7"/>
      <c r="I45" s="7"/>
    </row>
    <row r="46" spans="1:9" x14ac:dyDescent="0.35">
      <c r="A46" s="6" t="s">
        <v>117</v>
      </c>
      <c r="B46" s="6" t="s">
        <v>118</v>
      </c>
      <c r="C46" s="7" t="str">
        <f t="shared" si="0"/>
        <v>AMINGAD</v>
      </c>
      <c r="D46" s="7"/>
      <c r="E46" s="7"/>
      <c r="F46" s="7">
        <f t="shared" si="1"/>
        <v>1</v>
      </c>
      <c r="G46" s="7"/>
      <c r="H46" s="7"/>
      <c r="I46" s="7"/>
    </row>
    <row r="47" spans="1:9" x14ac:dyDescent="0.35">
      <c r="A47" s="6" t="s">
        <v>119</v>
      </c>
      <c r="B47" s="6" t="s">
        <v>120</v>
      </c>
      <c r="C47" s="7" t="str">
        <f t="shared" si="0"/>
        <v>AMLI</v>
      </c>
      <c r="D47" s="7"/>
      <c r="E47" s="7"/>
      <c r="F47" s="7">
        <f t="shared" si="1"/>
        <v>1</v>
      </c>
      <c r="G47" s="7"/>
      <c r="H47" s="7"/>
      <c r="I47" s="7"/>
    </row>
    <row r="48" spans="1:9" x14ac:dyDescent="0.35">
      <c r="A48" s="6" t="s">
        <v>121</v>
      </c>
      <c r="B48" s="6" t="s">
        <v>122</v>
      </c>
      <c r="C48" s="7" t="str">
        <f t="shared" si="0"/>
        <v>AMOLEM</v>
      </c>
      <c r="D48" s="7"/>
      <c r="E48" s="7"/>
      <c r="F48" s="7">
        <f t="shared" si="1"/>
        <v>1</v>
      </c>
      <c r="G48" s="7"/>
      <c r="H48" s="7"/>
      <c r="I48" s="7"/>
    </row>
    <row r="49" spans="1:9" x14ac:dyDescent="0.35">
      <c r="A49" s="6" t="s">
        <v>123</v>
      </c>
      <c r="B49" s="6" t="s">
        <v>124</v>
      </c>
      <c r="C49" s="7" t="str">
        <f t="shared" si="0"/>
        <v>AMONA</v>
      </c>
      <c r="D49" s="7"/>
      <c r="E49" s="7"/>
      <c r="F49" s="7">
        <f t="shared" si="1"/>
        <v>1</v>
      </c>
      <c r="G49" s="7"/>
      <c r="H49" s="7"/>
      <c r="I49" s="7"/>
    </row>
    <row r="50" spans="1:9" x14ac:dyDescent="0.35">
      <c r="A50" s="6" t="s">
        <v>125</v>
      </c>
      <c r="B50" s="6" t="s">
        <v>126</v>
      </c>
      <c r="C50" s="7" t="str">
        <f t="shared" si="0"/>
        <v>AMONA PNCHY</v>
      </c>
      <c r="D50" s="7"/>
      <c r="E50" s="7"/>
      <c r="F50" s="7">
        <f t="shared" si="1"/>
        <v>1</v>
      </c>
      <c r="G50" s="7"/>
      <c r="H50" s="7"/>
      <c r="I50" s="7"/>
    </row>
    <row r="51" spans="1:9" x14ac:dyDescent="0.35">
      <c r="A51" s="6" t="s">
        <v>127</v>
      </c>
      <c r="B51" s="6" t="s">
        <v>128</v>
      </c>
      <c r="C51" s="7" t="str">
        <f t="shared" si="0"/>
        <v>AMORA</v>
      </c>
      <c r="D51" s="7"/>
      <c r="E51" s="7"/>
      <c r="F51" s="7">
        <f t="shared" si="1"/>
        <v>1</v>
      </c>
      <c r="G51" s="7"/>
      <c r="H51" s="7"/>
      <c r="I51" s="7"/>
    </row>
    <row r="52" spans="1:9" x14ac:dyDescent="0.35">
      <c r="A52" s="6" t="s">
        <v>129</v>
      </c>
      <c r="B52" s="6" t="s">
        <v>130</v>
      </c>
      <c r="C52" s="7" t="str">
        <f t="shared" si="0"/>
        <v>AMTA</v>
      </c>
      <c r="D52" s="7"/>
      <c r="E52" s="7"/>
      <c r="F52" s="7">
        <f t="shared" si="1"/>
        <v>1</v>
      </c>
      <c r="G52" s="7"/>
      <c r="H52" s="7"/>
      <c r="I52" s="7"/>
    </row>
    <row r="53" spans="1:9" x14ac:dyDescent="0.35">
      <c r="A53" s="6" t="s">
        <v>131</v>
      </c>
      <c r="B53" s="6" t="s">
        <v>132</v>
      </c>
      <c r="C53" s="7" t="str">
        <f t="shared" si="0"/>
        <v>AMTHANE</v>
      </c>
      <c r="D53" s="7"/>
      <c r="E53" s="7"/>
      <c r="F53" s="7">
        <f t="shared" si="1"/>
        <v>1</v>
      </c>
      <c r="G53" s="7"/>
      <c r="H53" s="7"/>
      <c r="I53" s="7"/>
    </row>
    <row r="54" spans="1:9" x14ac:dyDescent="0.35">
      <c r="A54" s="6" t="s">
        <v>133</v>
      </c>
      <c r="B54" s="6" t="s">
        <v>134</v>
      </c>
      <c r="C54" s="7" t="str">
        <f t="shared" si="0"/>
        <v>AMULI</v>
      </c>
      <c r="D54" s="7"/>
      <c r="E54" s="7"/>
      <c r="F54" s="7">
        <f t="shared" si="1"/>
        <v>1</v>
      </c>
      <c r="G54" s="7"/>
      <c r="H54" s="7"/>
      <c r="I54" s="7"/>
    </row>
    <row r="55" spans="1:9" x14ac:dyDescent="0.35">
      <c r="A55" s="6" t="s">
        <v>135</v>
      </c>
      <c r="B55" s="6" t="s">
        <v>136</v>
      </c>
      <c r="C55" s="7" t="str">
        <f t="shared" si="0"/>
        <v>ANAND/G.DKN</v>
      </c>
      <c r="D55" s="7"/>
      <c r="E55" s="7"/>
      <c r="F55" s="7">
        <f t="shared" si="1"/>
        <v>1</v>
      </c>
      <c r="G55" s="7"/>
      <c r="H55" s="7"/>
      <c r="I55" s="7"/>
    </row>
    <row r="56" spans="1:9" x14ac:dyDescent="0.35">
      <c r="A56" s="6" t="s">
        <v>137</v>
      </c>
      <c r="B56" s="6" t="s">
        <v>138</v>
      </c>
      <c r="C56" s="7" t="str">
        <f t="shared" si="0"/>
        <v>ANANDWADI</v>
      </c>
      <c r="D56" s="7"/>
      <c r="E56" s="7"/>
      <c r="F56" s="7">
        <f t="shared" si="1"/>
        <v>1</v>
      </c>
      <c r="G56" s="7"/>
      <c r="H56" s="7"/>
      <c r="I56" s="7"/>
    </row>
    <row r="57" spans="1:9" x14ac:dyDescent="0.35">
      <c r="A57" s="6" t="s">
        <v>139</v>
      </c>
      <c r="B57" s="6" t="s">
        <v>140</v>
      </c>
      <c r="C57" s="7" t="str">
        <f t="shared" si="0"/>
        <v>ANGDI</v>
      </c>
      <c r="D57" s="7"/>
      <c r="E57" s="7"/>
      <c r="F57" s="7">
        <f t="shared" si="1"/>
        <v>1</v>
      </c>
      <c r="G57" s="7"/>
      <c r="H57" s="7"/>
      <c r="I57" s="7"/>
    </row>
    <row r="58" spans="1:9" x14ac:dyDescent="0.35">
      <c r="A58" s="6" t="s">
        <v>141</v>
      </c>
      <c r="B58" s="6" t="s">
        <v>142</v>
      </c>
      <c r="C58" s="7" t="str">
        <f t="shared" si="0"/>
        <v>ANJUNA</v>
      </c>
      <c r="D58" s="7"/>
      <c r="E58" s="7"/>
      <c r="F58" s="7">
        <f t="shared" si="1"/>
        <v>1</v>
      </c>
      <c r="G58" s="7"/>
      <c r="H58" s="7"/>
      <c r="I58" s="7"/>
    </row>
    <row r="59" spans="1:9" x14ac:dyDescent="0.35">
      <c r="A59" s="6" t="s">
        <v>143</v>
      </c>
      <c r="B59" s="6" t="s">
        <v>144</v>
      </c>
      <c r="C59" s="7" t="str">
        <f t="shared" si="0"/>
        <v>ANJUNE DAM</v>
      </c>
      <c r="D59" s="7"/>
      <c r="E59" s="7"/>
      <c r="F59" s="7">
        <f t="shared" si="1"/>
        <v>1</v>
      </c>
      <c r="G59" s="7"/>
      <c r="H59" s="7"/>
      <c r="I59" s="7"/>
    </row>
    <row r="60" spans="1:9" x14ac:dyDescent="0.35">
      <c r="A60" s="6" t="s">
        <v>145</v>
      </c>
      <c r="B60" s="6" t="s">
        <v>146</v>
      </c>
      <c r="C60" s="7" t="str">
        <f t="shared" si="0"/>
        <v>ANKOLA</v>
      </c>
      <c r="D60" s="7"/>
      <c r="E60" s="7"/>
      <c r="F60" s="7">
        <f t="shared" si="1"/>
        <v>1</v>
      </c>
      <c r="G60" s="7"/>
      <c r="H60" s="7"/>
      <c r="I60" s="7"/>
    </row>
    <row r="61" spans="1:9" x14ac:dyDescent="0.35">
      <c r="A61" s="6" t="s">
        <v>147</v>
      </c>
      <c r="B61" s="6" t="s">
        <v>148</v>
      </c>
      <c r="C61" s="7" t="str">
        <f t="shared" si="0"/>
        <v>ANMOD</v>
      </c>
      <c r="D61" s="7"/>
      <c r="E61" s="7"/>
      <c r="F61" s="7">
        <f t="shared" si="1"/>
        <v>1</v>
      </c>
      <c r="G61" s="7"/>
      <c r="H61" s="7"/>
      <c r="I61" s="7"/>
    </row>
    <row r="62" spans="1:9" x14ac:dyDescent="0.35">
      <c r="A62" s="6" t="s">
        <v>149</v>
      </c>
      <c r="B62" s="6" t="s">
        <v>150</v>
      </c>
      <c r="C62" s="7" t="str">
        <f t="shared" si="0"/>
        <v>ANNIGERI</v>
      </c>
      <c r="D62" s="7"/>
      <c r="E62" s="7"/>
      <c r="F62" s="7">
        <f t="shared" si="1"/>
        <v>1</v>
      </c>
      <c r="G62" s="7"/>
      <c r="H62" s="7"/>
      <c r="I62" s="7"/>
    </row>
    <row r="63" spans="1:9" x14ac:dyDescent="0.35">
      <c r="A63" s="6" t="s">
        <v>151</v>
      </c>
      <c r="B63" s="6" t="s">
        <v>152</v>
      </c>
      <c r="C63" s="7" t="str">
        <f t="shared" si="0"/>
        <v>ANSOLEM</v>
      </c>
      <c r="D63" s="7"/>
      <c r="E63" s="7"/>
      <c r="F63" s="7">
        <f t="shared" si="1"/>
        <v>1</v>
      </c>
      <c r="G63" s="7"/>
      <c r="H63" s="7"/>
      <c r="I63" s="7"/>
    </row>
    <row r="64" spans="1:9" x14ac:dyDescent="0.35">
      <c r="A64" s="6" t="s">
        <v>153</v>
      </c>
      <c r="B64" s="6" t="s">
        <v>154</v>
      </c>
      <c r="C64" s="7" t="str">
        <f t="shared" si="0"/>
        <v>ANTHNY CPEL</v>
      </c>
      <c r="D64" s="7"/>
      <c r="E64" s="7"/>
      <c r="F64" s="7">
        <f t="shared" si="1"/>
        <v>1</v>
      </c>
      <c r="G64" s="7"/>
      <c r="H64" s="7"/>
      <c r="I64" s="7"/>
    </row>
    <row r="65" spans="1:9" x14ac:dyDescent="0.35">
      <c r="A65" s="6" t="s">
        <v>155</v>
      </c>
      <c r="B65" s="6" t="s">
        <v>156</v>
      </c>
      <c r="C65" s="7" t="str">
        <f t="shared" si="0"/>
        <v>APEWAL</v>
      </c>
      <c r="D65" s="7"/>
      <c r="E65" s="7"/>
      <c r="F65" s="7">
        <f t="shared" si="1"/>
        <v>1</v>
      </c>
      <c r="G65" s="7"/>
      <c r="H65" s="7"/>
      <c r="I65" s="7"/>
    </row>
    <row r="66" spans="1:9" x14ac:dyDescent="0.35">
      <c r="A66" s="6" t="s">
        <v>157</v>
      </c>
      <c r="B66" s="6" t="s">
        <v>158</v>
      </c>
      <c r="C66" s="7" t="str">
        <f t="shared" ref="C66:C129" si="2">A66</f>
        <v>ARABO</v>
      </c>
      <c r="D66" s="7"/>
      <c r="E66" s="7"/>
      <c r="F66" s="7">
        <f t="shared" ref="F66:F129" si="3">COUNTIF($B$2:$B$4888,B66)</f>
        <v>1</v>
      </c>
      <c r="G66" s="7"/>
      <c r="H66" s="7"/>
      <c r="I66" s="7"/>
    </row>
    <row r="67" spans="1:9" x14ac:dyDescent="0.35">
      <c r="A67" s="6" t="s">
        <v>159</v>
      </c>
      <c r="B67" s="6" t="s">
        <v>160</v>
      </c>
      <c r="C67" s="7" t="str">
        <f t="shared" si="2"/>
        <v>ARADI</v>
      </c>
      <c r="D67" s="7"/>
      <c r="E67" s="7"/>
      <c r="F67" s="7">
        <f t="shared" si="3"/>
        <v>1</v>
      </c>
      <c r="G67" s="7"/>
      <c r="H67" s="7"/>
      <c r="I67" s="7"/>
    </row>
    <row r="68" spans="1:9" x14ac:dyDescent="0.35">
      <c r="A68" s="6" t="s">
        <v>161</v>
      </c>
      <c r="B68" s="6" t="s">
        <v>162</v>
      </c>
      <c r="C68" s="7" t="str">
        <f t="shared" si="2"/>
        <v>ARAVLI</v>
      </c>
      <c r="D68" s="7"/>
      <c r="E68" s="7"/>
      <c r="F68" s="7">
        <f t="shared" si="3"/>
        <v>1</v>
      </c>
      <c r="G68" s="7"/>
      <c r="H68" s="7"/>
      <c r="I68" s="7"/>
    </row>
    <row r="69" spans="1:9" x14ac:dyDescent="0.35">
      <c r="A69" s="6" t="s">
        <v>163</v>
      </c>
      <c r="B69" s="6" t="s">
        <v>164</v>
      </c>
      <c r="C69" s="7" t="str">
        <f t="shared" si="2"/>
        <v>ARDOFOND</v>
      </c>
      <c r="D69" s="7"/>
      <c r="E69" s="7"/>
      <c r="F69" s="7">
        <f t="shared" si="3"/>
        <v>1</v>
      </c>
      <c r="G69" s="7"/>
      <c r="H69" s="7"/>
      <c r="I69" s="7"/>
    </row>
    <row r="70" spans="1:9" x14ac:dyDescent="0.35">
      <c r="A70" s="6" t="s">
        <v>165</v>
      </c>
      <c r="B70" s="6" t="s">
        <v>166</v>
      </c>
      <c r="C70" s="7" t="str">
        <f t="shared" si="2"/>
        <v>ARLA</v>
      </c>
      <c r="D70" s="7"/>
      <c r="E70" s="7"/>
      <c r="F70" s="7">
        <f t="shared" si="3"/>
        <v>1</v>
      </c>
      <c r="G70" s="7"/>
      <c r="H70" s="7"/>
      <c r="I70" s="7"/>
    </row>
    <row r="71" spans="1:9" x14ac:dyDescent="0.35">
      <c r="A71" s="6" t="s">
        <v>167</v>
      </c>
      <c r="B71" s="6" t="s">
        <v>168</v>
      </c>
      <c r="C71" s="7" t="str">
        <f t="shared" si="2"/>
        <v>ARLEM</v>
      </c>
      <c r="D71" s="7"/>
      <c r="E71" s="7"/>
      <c r="F71" s="7">
        <f t="shared" si="3"/>
        <v>1</v>
      </c>
      <c r="G71" s="7"/>
      <c r="H71" s="7"/>
      <c r="I71" s="7"/>
    </row>
    <row r="72" spans="1:9" x14ac:dyDescent="0.35">
      <c r="A72" s="6" t="s">
        <v>169</v>
      </c>
      <c r="B72" s="6" t="s">
        <v>170</v>
      </c>
      <c r="C72" s="7" t="str">
        <f t="shared" si="2"/>
        <v>ARONDA CROS</v>
      </c>
      <c r="D72" s="7"/>
      <c r="E72" s="7"/>
      <c r="F72" s="7">
        <f t="shared" si="3"/>
        <v>1</v>
      </c>
      <c r="G72" s="7"/>
      <c r="H72" s="7"/>
      <c r="I72" s="7"/>
    </row>
    <row r="73" spans="1:9" x14ac:dyDescent="0.35">
      <c r="A73" s="6" t="s">
        <v>171</v>
      </c>
      <c r="B73" s="6" t="s">
        <v>172</v>
      </c>
      <c r="C73" s="7" t="str">
        <f t="shared" si="2"/>
        <v>AROS TITA</v>
      </c>
      <c r="D73" s="7"/>
      <c r="E73" s="7"/>
      <c r="F73" s="7">
        <f t="shared" si="3"/>
        <v>1</v>
      </c>
      <c r="G73" s="7"/>
      <c r="H73" s="7"/>
      <c r="I73" s="7"/>
    </row>
    <row r="74" spans="1:9" x14ac:dyDescent="0.35">
      <c r="A74" s="6" t="s">
        <v>173</v>
      </c>
      <c r="B74" s="6" t="s">
        <v>174</v>
      </c>
      <c r="C74" s="7" t="str">
        <f t="shared" si="2"/>
        <v>AROSSIM</v>
      </c>
      <c r="D74" s="7"/>
      <c r="E74" s="7"/>
      <c r="F74" s="7">
        <f t="shared" si="3"/>
        <v>1</v>
      </c>
      <c r="G74" s="7"/>
      <c r="H74" s="7"/>
      <c r="I74" s="7"/>
    </row>
    <row r="75" spans="1:9" x14ac:dyDescent="0.35">
      <c r="A75" s="6" t="s">
        <v>175</v>
      </c>
      <c r="B75" s="6" t="s">
        <v>176</v>
      </c>
      <c r="C75" s="7" t="str">
        <f t="shared" si="2"/>
        <v>ARPORA</v>
      </c>
      <c r="D75" s="7"/>
      <c r="E75" s="7"/>
      <c r="F75" s="7">
        <f t="shared" si="3"/>
        <v>1</v>
      </c>
      <c r="G75" s="7"/>
      <c r="H75" s="7"/>
      <c r="I75" s="7"/>
    </row>
    <row r="76" spans="1:9" x14ac:dyDescent="0.35">
      <c r="A76" s="6" t="s">
        <v>177</v>
      </c>
      <c r="B76" s="6" t="s">
        <v>178</v>
      </c>
      <c r="C76" s="7" t="str">
        <f t="shared" si="2"/>
        <v>ARSIKERE</v>
      </c>
      <c r="D76" s="7"/>
      <c r="E76" s="7"/>
      <c r="F76" s="7">
        <f t="shared" si="3"/>
        <v>1</v>
      </c>
      <c r="G76" s="7"/>
      <c r="H76" s="7"/>
      <c r="I76" s="7"/>
    </row>
    <row r="77" spans="1:9" x14ac:dyDescent="0.35">
      <c r="A77" s="6" t="s">
        <v>179</v>
      </c>
      <c r="B77" s="6" t="s">
        <v>180</v>
      </c>
      <c r="C77" s="7" t="str">
        <f t="shared" si="2"/>
        <v>ARVALEM</v>
      </c>
      <c r="D77" s="7"/>
      <c r="E77" s="7"/>
      <c r="F77" s="7">
        <f t="shared" si="3"/>
        <v>1</v>
      </c>
      <c r="G77" s="7"/>
      <c r="H77" s="7"/>
      <c r="I77" s="7"/>
    </row>
    <row r="78" spans="1:9" x14ac:dyDescent="0.35">
      <c r="A78" s="6" t="s">
        <v>181</v>
      </c>
      <c r="B78" s="6" t="s">
        <v>182</v>
      </c>
      <c r="C78" s="7" t="str">
        <f t="shared" si="2"/>
        <v>ASHVE</v>
      </c>
      <c r="D78" s="7"/>
      <c r="E78" s="7"/>
      <c r="F78" s="7">
        <f t="shared" si="3"/>
        <v>1</v>
      </c>
      <c r="G78" s="7"/>
      <c r="H78" s="7"/>
      <c r="I78" s="7"/>
    </row>
    <row r="79" spans="1:9" x14ac:dyDescent="0.35">
      <c r="A79" s="6" t="s">
        <v>183</v>
      </c>
      <c r="B79" s="6" t="s">
        <v>184</v>
      </c>
      <c r="C79" s="7" t="str">
        <f t="shared" si="2"/>
        <v>ASKAWADA</v>
      </c>
      <c r="D79" s="7"/>
      <c r="E79" s="7"/>
      <c r="F79" s="7">
        <f t="shared" si="3"/>
        <v>1</v>
      </c>
      <c r="G79" s="7"/>
      <c r="H79" s="7"/>
      <c r="I79" s="7"/>
    </row>
    <row r="80" spans="1:9" x14ac:dyDescent="0.35">
      <c r="A80" s="6" t="s">
        <v>185</v>
      </c>
      <c r="B80" s="6" t="s">
        <v>186</v>
      </c>
      <c r="C80" s="7" t="str">
        <f t="shared" si="2"/>
        <v>ASN MANSHER</v>
      </c>
      <c r="D80" s="7"/>
      <c r="E80" s="7"/>
      <c r="F80" s="7">
        <f t="shared" si="3"/>
        <v>1</v>
      </c>
      <c r="G80" s="7"/>
      <c r="H80" s="7"/>
      <c r="I80" s="7"/>
    </row>
    <row r="81" spans="1:9" x14ac:dyDescent="0.35">
      <c r="A81" s="6" t="s">
        <v>187</v>
      </c>
      <c r="B81" s="6" t="s">
        <v>188</v>
      </c>
      <c r="C81" s="7" t="str">
        <f t="shared" si="2"/>
        <v>ASODEM</v>
      </c>
      <c r="D81" s="7"/>
      <c r="E81" s="7"/>
      <c r="F81" s="7">
        <f t="shared" si="3"/>
        <v>1</v>
      </c>
      <c r="G81" s="7"/>
      <c r="H81" s="7"/>
      <c r="I81" s="7"/>
    </row>
    <row r="82" spans="1:9" x14ac:dyDescent="0.35">
      <c r="A82" s="6" t="s">
        <v>189</v>
      </c>
      <c r="B82" s="6" t="s">
        <v>190</v>
      </c>
      <c r="C82" s="7" t="str">
        <f t="shared" si="2"/>
        <v>ASSAGAO</v>
      </c>
      <c r="D82" s="7"/>
      <c r="E82" s="7"/>
      <c r="F82" s="7">
        <f t="shared" si="3"/>
        <v>1</v>
      </c>
      <c r="G82" s="7"/>
      <c r="H82" s="7"/>
      <c r="I82" s="7"/>
    </row>
    <row r="83" spans="1:9" x14ac:dyDescent="0.35">
      <c r="A83" s="6" t="s">
        <v>191</v>
      </c>
      <c r="B83" s="6" t="s">
        <v>192</v>
      </c>
      <c r="C83" s="7" t="str">
        <f t="shared" si="2"/>
        <v>ASSNODA</v>
      </c>
      <c r="D83" s="7" t="s">
        <v>193</v>
      </c>
      <c r="E83" s="7"/>
      <c r="F83" s="7">
        <f t="shared" si="3"/>
        <v>1</v>
      </c>
      <c r="G83" s="7"/>
      <c r="H83" s="7"/>
      <c r="I83" s="7"/>
    </row>
    <row r="84" spans="1:9" x14ac:dyDescent="0.35">
      <c r="A84" s="6" t="s">
        <v>194</v>
      </c>
      <c r="B84" s="6" t="s">
        <v>195</v>
      </c>
      <c r="C84" s="7" t="str">
        <f t="shared" si="2"/>
        <v>ASSOLDA</v>
      </c>
      <c r="D84" s="7"/>
      <c r="E84" s="7"/>
      <c r="F84" s="7">
        <f t="shared" si="3"/>
        <v>1</v>
      </c>
      <c r="G84" s="7"/>
      <c r="H84" s="7"/>
      <c r="I84" s="7"/>
    </row>
    <row r="85" spans="1:9" x14ac:dyDescent="0.35">
      <c r="A85" s="6" t="s">
        <v>196</v>
      </c>
      <c r="B85" s="6" t="s">
        <v>197</v>
      </c>
      <c r="C85" s="7" t="str">
        <f t="shared" si="2"/>
        <v>ASSOLEM JNC</v>
      </c>
      <c r="D85" s="7"/>
      <c r="E85" s="7"/>
      <c r="F85" s="7">
        <f t="shared" si="3"/>
        <v>1</v>
      </c>
      <c r="G85" s="7"/>
      <c r="H85" s="7"/>
      <c r="I85" s="7"/>
    </row>
    <row r="86" spans="1:9" x14ac:dyDescent="0.35">
      <c r="A86" s="6" t="s">
        <v>198</v>
      </c>
      <c r="B86" s="6" t="s">
        <v>199</v>
      </c>
      <c r="C86" s="7" t="str">
        <f t="shared" si="2"/>
        <v>ASSOLNA</v>
      </c>
      <c r="D86" s="7"/>
      <c r="E86" s="7"/>
      <c r="F86" s="7">
        <f t="shared" si="3"/>
        <v>1</v>
      </c>
      <c r="G86" s="7"/>
      <c r="H86" s="7"/>
      <c r="I86" s="7"/>
    </row>
    <row r="87" spans="1:9" x14ac:dyDescent="0.35">
      <c r="A87" s="6" t="s">
        <v>200</v>
      </c>
      <c r="B87" s="6" t="s">
        <v>201</v>
      </c>
      <c r="C87" s="7" t="str">
        <f t="shared" si="2"/>
        <v>AVEM</v>
      </c>
      <c r="D87" s="7"/>
      <c r="E87" s="7"/>
      <c r="F87" s="7">
        <f t="shared" si="3"/>
        <v>1</v>
      </c>
      <c r="G87" s="7"/>
      <c r="H87" s="7"/>
      <c r="I87" s="7"/>
    </row>
    <row r="88" spans="1:9" x14ac:dyDescent="0.35">
      <c r="A88" s="6" t="s">
        <v>202</v>
      </c>
      <c r="B88" s="6" t="s">
        <v>203</v>
      </c>
      <c r="C88" s="7" t="str">
        <f t="shared" si="2"/>
        <v>AWADA</v>
      </c>
      <c r="D88" s="7"/>
      <c r="E88" s="7"/>
      <c r="F88" s="7">
        <f t="shared" si="3"/>
        <v>1</v>
      </c>
      <c r="G88" s="7"/>
      <c r="H88" s="7"/>
      <c r="I88" s="7"/>
    </row>
    <row r="89" spans="1:9" x14ac:dyDescent="0.35">
      <c r="A89" s="6" t="s">
        <v>204</v>
      </c>
      <c r="B89" s="6" t="s">
        <v>205</v>
      </c>
      <c r="C89" s="7" t="str">
        <f t="shared" si="2"/>
        <v>AWARSA</v>
      </c>
      <c r="D89" s="7"/>
      <c r="E89" s="7"/>
      <c r="F89" s="7">
        <f t="shared" si="3"/>
        <v>1</v>
      </c>
      <c r="G89" s="7"/>
      <c r="H89" s="7"/>
      <c r="I89" s="7"/>
    </row>
    <row r="90" spans="1:9" x14ac:dyDescent="0.35">
      <c r="A90" s="6" t="s">
        <v>206</v>
      </c>
      <c r="B90" s="6" t="s">
        <v>207</v>
      </c>
      <c r="C90" s="7" t="str">
        <f t="shared" si="2"/>
        <v>AWERA PULL</v>
      </c>
      <c r="D90" s="7"/>
      <c r="E90" s="7"/>
      <c r="F90" s="7">
        <f t="shared" si="3"/>
        <v>1</v>
      </c>
      <c r="G90" s="7"/>
      <c r="H90" s="7"/>
      <c r="I90" s="7"/>
    </row>
    <row r="91" spans="1:9" x14ac:dyDescent="0.35">
      <c r="A91" s="6" t="s">
        <v>208</v>
      </c>
      <c r="B91" s="6" t="s">
        <v>209</v>
      </c>
      <c r="C91" s="7" t="str">
        <f t="shared" si="2"/>
        <v>AZAD MAIDAN</v>
      </c>
      <c r="D91" s="7"/>
      <c r="E91" s="7"/>
      <c r="F91" s="7">
        <f t="shared" si="3"/>
        <v>1</v>
      </c>
      <c r="G91" s="7"/>
      <c r="H91" s="7"/>
      <c r="I91" s="7"/>
    </row>
    <row r="92" spans="1:9" x14ac:dyDescent="0.35">
      <c r="A92" s="6" t="s">
        <v>210</v>
      </c>
      <c r="B92" s="6" t="s">
        <v>211</v>
      </c>
      <c r="C92" s="7" t="str">
        <f t="shared" si="2"/>
        <v>AZGAONKAR</v>
      </c>
      <c r="D92" s="7"/>
      <c r="E92" s="7"/>
      <c r="F92" s="7">
        <f t="shared" si="3"/>
        <v>1</v>
      </c>
      <c r="G92" s="7"/>
      <c r="H92" s="7"/>
      <c r="I92" s="7"/>
    </row>
    <row r="93" spans="1:9" x14ac:dyDescent="0.35">
      <c r="A93" s="6" t="s">
        <v>212</v>
      </c>
      <c r="B93" s="6" t="s">
        <v>213</v>
      </c>
      <c r="C93" s="7" t="str">
        <f t="shared" si="2"/>
        <v>AZOSHI</v>
      </c>
      <c r="D93" s="7"/>
      <c r="E93" s="7"/>
      <c r="F93" s="7">
        <f t="shared" si="3"/>
        <v>1</v>
      </c>
      <c r="G93" s="7"/>
      <c r="H93" s="7"/>
      <c r="I93" s="7"/>
    </row>
    <row r="94" spans="1:9" x14ac:dyDescent="0.35">
      <c r="A94" s="6" t="s">
        <v>214</v>
      </c>
      <c r="B94" s="6" t="s">
        <v>215</v>
      </c>
      <c r="C94" s="7" t="str">
        <f t="shared" si="2"/>
        <v>B.WADA/NX</v>
      </c>
      <c r="D94" s="7"/>
      <c r="E94" s="7"/>
      <c r="F94" s="7">
        <f t="shared" si="3"/>
        <v>1</v>
      </c>
      <c r="G94" s="7"/>
      <c r="H94" s="7"/>
      <c r="I94" s="7"/>
    </row>
    <row r="95" spans="1:9" x14ac:dyDescent="0.35">
      <c r="A95" s="6" t="s">
        <v>216</v>
      </c>
      <c r="B95" s="6" t="s">
        <v>217</v>
      </c>
      <c r="C95" s="7" t="str">
        <f t="shared" si="2"/>
        <v>BABLESHWAR</v>
      </c>
      <c r="D95" s="7"/>
      <c r="E95" s="7"/>
      <c r="F95" s="7">
        <f t="shared" si="3"/>
        <v>1</v>
      </c>
      <c r="G95" s="7"/>
      <c r="H95" s="7"/>
      <c r="I95" s="7"/>
    </row>
    <row r="96" spans="1:9" x14ac:dyDescent="0.35">
      <c r="A96" s="6" t="s">
        <v>218</v>
      </c>
      <c r="B96" s="6" t="s">
        <v>219</v>
      </c>
      <c r="C96" s="7" t="str">
        <f t="shared" si="2"/>
        <v>BADAMI</v>
      </c>
      <c r="D96" s="7"/>
      <c r="E96" s="7"/>
      <c r="F96" s="7">
        <f t="shared" si="3"/>
        <v>1</v>
      </c>
      <c r="G96" s="7"/>
      <c r="H96" s="7"/>
      <c r="I96" s="7"/>
    </row>
    <row r="97" spans="1:9" x14ac:dyDescent="0.35">
      <c r="A97" s="6" t="s">
        <v>220</v>
      </c>
      <c r="B97" s="6" t="s">
        <v>221</v>
      </c>
      <c r="C97" s="7" t="str">
        <f t="shared" si="2"/>
        <v>BADEM</v>
      </c>
      <c r="D97" s="7"/>
      <c r="E97" s="7"/>
      <c r="F97" s="7">
        <f t="shared" si="3"/>
        <v>1</v>
      </c>
      <c r="G97" s="7"/>
      <c r="H97" s="7"/>
      <c r="I97" s="7"/>
    </row>
    <row r="98" spans="1:9" x14ac:dyDescent="0.35">
      <c r="A98" s="6" t="s">
        <v>222</v>
      </c>
      <c r="B98" s="6" t="s">
        <v>223</v>
      </c>
      <c r="C98" s="7" t="str">
        <f t="shared" si="2"/>
        <v>BAGA</v>
      </c>
      <c r="D98" s="7"/>
      <c r="E98" s="7"/>
      <c r="F98" s="7">
        <f t="shared" si="3"/>
        <v>1</v>
      </c>
      <c r="G98" s="7"/>
      <c r="H98" s="7"/>
      <c r="I98" s="7"/>
    </row>
    <row r="99" spans="1:9" x14ac:dyDescent="0.35">
      <c r="A99" s="6" t="s">
        <v>224</v>
      </c>
      <c r="B99" s="6" t="s">
        <v>225</v>
      </c>
      <c r="C99" s="7" t="str">
        <f t="shared" si="2"/>
        <v>BAGALKOT</v>
      </c>
      <c r="D99" s="7"/>
      <c r="E99" s="7"/>
      <c r="F99" s="7">
        <f t="shared" si="3"/>
        <v>1</v>
      </c>
      <c r="G99" s="7"/>
      <c r="H99" s="7"/>
      <c r="I99" s="7"/>
    </row>
    <row r="100" spans="1:9" x14ac:dyDescent="0.35">
      <c r="A100" s="6" t="s">
        <v>226</v>
      </c>
      <c r="B100" s="6" t="s">
        <v>227</v>
      </c>
      <c r="C100" s="7" t="str">
        <f t="shared" si="2"/>
        <v>BAGEWADI</v>
      </c>
      <c r="D100" s="7"/>
      <c r="E100" s="7"/>
      <c r="F100" s="7">
        <f t="shared" si="3"/>
        <v>1</v>
      </c>
      <c r="G100" s="7"/>
      <c r="H100" s="7"/>
      <c r="I100" s="7"/>
    </row>
    <row r="101" spans="1:9" x14ac:dyDescent="0.35">
      <c r="A101" s="6" t="s">
        <v>228</v>
      </c>
      <c r="B101" s="6" t="s">
        <v>229</v>
      </c>
      <c r="C101" s="7" t="str">
        <f t="shared" si="2"/>
        <v>BAIKADE</v>
      </c>
      <c r="D101" s="7"/>
      <c r="E101" s="7"/>
      <c r="F101" s="7">
        <f t="shared" si="3"/>
        <v>1</v>
      </c>
      <c r="G101" s="7"/>
      <c r="H101" s="7"/>
      <c r="I101" s="7"/>
    </row>
    <row r="102" spans="1:9" x14ac:dyDescent="0.35">
      <c r="A102" s="6" t="s">
        <v>230</v>
      </c>
      <c r="B102" s="6" t="s">
        <v>231</v>
      </c>
      <c r="C102" s="7" t="str">
        <f t="shared" si="2"/>
        <v>BAILPAR</v>
      </c>
      <c r="D102" s="7"/>
      <c r="E102" s="7"/>
      <c r="F102" s="7">
        <f t="shared" si="3"/>
        <v>1</v>
      </c>
      <c r="G102" s="7"/>
      <c r="H102" s="7"/>
      <c r="I102" s="7"/>
    </row>
    <row r="103" spans="1:9" x14ac:dyDescent="0.35">
      <c r="A103" s="6" t="s">
        <v>232</v>
      </c>
      <c r="B103" s="6" t="s">
        <v>233</v>
      </c>
      <c r="C103" s="7" t="str">
        <f t="shared" si="2"/>
        <v>BAILUNGAL</v>
      </c>
      <c r="D103" s="7"/>
      <c r="E103" s="7"/>
      <c r="F103" s="7">
        <f t="shared" si="3"/>
        <v>1</v>
      </c>
      <c r="G103" s="7"/>
      <c r="H103" s="7"/>
      <c r="I103" s="7"/>
    </row>
    <row r="104" spans="1:9" x14ac:dyDescent="0.35">
      <c r="A104" s="6" t="s">
        <v>234</v>
      </c>
      <c r="B104" s="6" t="s">
        <v>235</v>
      </c>
      <c r="C104" s="7" t="str">
        <f t="shared" si="2"/>
        <v>BAINGINI</v>
      </c>
      <c r="D104" s="7"/>
      <c r="E104" s="7"/>
      <c r="F104" s="7">
        <f t="shared" si="3"/>
        <v>1</v>
      </c>
      <c r="G104" s="7"/>
      <c r="H104" s="7"/>
      <c r="I104" s="7"/>
    </row>
    <row r="105" spans="1:9" x14ac:dyDescent="0.35">
      <c r="A105" s="6" t="s">
        <v>236</v>
      </c>
      <c r="B105" s="6" t="s">
        <v>237</v>
      </c>
      <c r="C105" s="7" t="str">
        <f t="shared" si="2"/>
        <v>BALLI</v>
      </c>
      <c r="D105" s="7"/>
      <c r="E105" s="7"/>
      <c r="F105" s="7">
        <f t="shared" si="3"/>
        <v>1</v>
      </c>
      <c r="G105" s="7"/>
      <c r="H105" s="7"/>
      <c r="I105" s="7"/>
    </row>
    <row r="106" spans="1:9" x14ac:dyDescent="0.35">
      <c r="A106" s="6" t="s">
        <v>238</v>
      </c>
      <c r="B106" s="6" t="s">
        <v>239</v>
      </c>
      <c r="C106" s="7" t="str">
        <f t="shared" si="2"/>
        <v>BAMADO</v>
      </c>
      <c r="D106" s="7"/>
      <c r="E106" s="7"/>
      <c r="F106" s="7">
        <f t="shared" si="3"/>
        <v>1</v>
      </c>
      <c r="G106" s="7"/>
      <c r="H106" s="7"/>
      <c r="I106" s="7"/>
    </row>
    <row r="107" spans="1:9" x14ac:dyDescent="0.35">
      <c r="A107" s="6" t="s">
        <v>240</v>
      </c>
      <c r="B107" s="6" t="s">
        <v>241</v>
      </c>
      <c r="C107" s="7" t="str">
        <f t="shared" si="2"/>
        <v>BAMBER</v>
      </c>
      <c r="D107" s="7"/>
      <c r="E107" s="7"/>
      <c r="F107" s="7">
        <f t="shared" si="3"/>
        <v>1</v>
      </c>
      <c r="G107" s="7"/>
      <c r="H107" s="7"/>
      <c r="I107" s="7"/>
    </row>
    <row r="108" spans="1:9" x14ac:dyDescent="0.35">
      <c r="A108" s="6" t="s">
        <v>242</v>
      </c>
      <c r="B108" s="6" t="s">
        <v>243</v>
      </c>
      <c r="C108" s="7" t="str">
        <f t="shared" si="2"/>
        <v>BAMBOLI GMC</v>
      </c>
      <c r="D108" s="7"/>
      <c r="E108" s="7"/>
      <c r="F108" s="7">
        <f t="shared" si="3"/>
        <v>1</v>
      </c>
      <c r="G108" s="7"/>
      <c r="H108" s="7"/>
      <c r="I108" s="7"/>
    </row>
    <row r="109" spans="1:9" x14ac:dyDescent="0.35">
      <c r="A109" s="6" t="s">
        <v>244</v>
      </c>
      <c r="B109" s="6" t="s">
        <v>245</v>
      </c>
      <c r="C109" s="7" t="str">
        <f t="shared" si="2"/>
        <v>BAMBOLI W/S</v>
      </c>
      <c r="D109" s="7"/>
      <c r="E109" s="7"/>
      <c r="F109" s="7">
        <f t="shared" si="3"/>
        <v>1</v>
      </c>
      <c r="G109" s="7"/>
      <c r="H109" s="7"/>
      <c r="I109" s="7"/>
    </row>
    <row r="110" spans="1:9" x14ac:dyDescent="0.35">
      <c r="A110" s="6" t="s">
        <v>246</v>
      </c>
      <c r="B110" s="6" t="s">
        <v>247</v>
      </c>
      <c r="C110" s="7" t="str">
        <f t="shared" si="2"/>
        <v>BANAPUR</v>
      </c>
      <c r="D110" s="7"/>
      <c r="E110" s="7"/>
      <c r="F110" s="7">
        <f t="shared" si="3"/>
        <v>1</v>
      </c>
      <c r="G110" s="7"/>
      <c r="H110" s="7"/>
      <c r="I110" s="7"/>
    </row>
    <row r="111" spans="1:9" x14ac:dyDescent="0.35">
      <c r="A111" s="6" t="s">
        <v>248</v>
      </c>
      <c r="B111" s="6" t="s">
        <v>249</v>
      </c>
      <c r="C111" s="7" t="str">
        <f t="shared" si="2"/>
        <v>BANASTARI</v>
      </c>
      <c r="D111" s="7"/>
      <c r="E111" s="7"/>
      <c r="F111" s="7">
        <f t="shared" si="3"/>
        <v>1</v>
      </c>
      <c r="G111" s="7"/>
      <c r="H111" s="7"/>
      <c r="I111" s="7"/>
    </row>
    <row r="112" spans="1:9" x14ac:dyDescent="0.35">
      <c r="A112" s="6" t="s">
        <v>250</v>
      </c>
      <c r="B112" s="6" t="s">
        <v>251</v>
      </c>
      <c r="C112" s="7" t="str">
        <f t="shared" si="2"/>
        <v>BANDA</v>
      </c>
      <c r="D112" s="7"/>
      <c r="E112" s="7"/>
      <c r="F112" s="7">
        <f t="shared" si="3"/>
        <v>1</v>
      </c>
      <c r="G112" s="7"/>
      <c r="H112" s="7"/>
      <c r="I112" s="7"/>
    </row>
    <row r="113" spans="1:9" x14ac:dyDescent="0.35">
      <c r="A113" s="6" t="s">
        <v>252</v>
      </c>
      <c r="B113" s="6" t="s">
        <v>253</v>
      </c>
      <c r="C113" s="7" t="str">
        <f t="shared" si="2"/>
        <v>BANDOLI</v>
      </c>
      <c r="D113" s="7"/>
      <c r="E113" s="7"/>
      <c r="F113" s="7">
        <f t="shared" si="3"/>
        <v>1</v>
      </c>
      <c r="G113" s="7"/>
      <c r="H113" s="7"/>
      <c r="I113" s="7"/>
    </row>
    <row r="114" spans="1:9" x14ac:dyDescent="0.35">
      <c r="A114" s="6" t="s">
        <v>254</v>
      </c>
      <c r="B114" s="6" t="s">
        <v>255</v>
      </c>
      <c r="C114" s="7" t="str">
        <f t="shared" si="2"/>
        <v>BANDOLI PMP</v>
      </c>
      <c r="D114" s="7"/>
      <c r="E114" s="7"/>
      <c r="F114" s="7">
        <f t="shared" si="3"/>
        <v>1</v>
      </c>
      <c r="G114" s="7"/>
      <c r="H114" s="7"/>
      <c r="I114" s="7"/>
    </row>
    <row r="115" spans="1:9" x14ac:dyDescent="0.35">
      <c r="A115" s="6" t="s">
        <v>256</v>
      </c>
      <c r="B115" s="6" t="s">
        <v>257</v>
      </c>
      <c r="C115" s="7" t="str">
        <f t="shared" si="2"/>
        <v>BANE CHAPLE</v>
      </c>
      <c r="D115" s="7"/>
      <c r="E115" s="7"/>
      <c r="F115" s="7">
        <f t="shared" si="3"/>
        <v>1</v>
      </c>
      <c r="G115" s="7"/>
      <c r="H115" s="7"/>
      <c r="I115" s="7"/>
    </row>
    <row r="116" spans="1:9" x14ac:dyDescent="0.35">
      <c r="A116" s="6" t="s">
        <v>258</v>
      </c>
      <c r="B116" s="6" t="s">
        <v>259</v>
      </c>
      <c r="C116" s="7" t="str">
        <f t="shared" si="2"/>
        <v>BANNIKOPPA</v>
      </c>
      <c r="D116" s="7"/>
      <c r="E116" s="7"/>
      <c r="F116" s="7">
        <f t="shared" si="3"/>
        <v>1</v>
      </c>
      <c r="G116" s="7"/>
      <c r="H116" s="7"/>
      <c r="I116" s="7"/>
    </row>
    <row r="117" spans="1:9" x14ac:dyDescent="0.35">
      <c r="A117" s="6" t="s">
        <v>260</v>
      </c>
      <c r="B117" s="6" t="s">
        <v>261</v>
      </c>
      <c r="C117" s="7" t="str">
        <f t="shared" si="2"/>
        <v>BANSAI</v>
      </c>
      <c r="D117" s="7"/>
      <c r="E117" s="7"/>
      <c r="F117" s="7">
        <f t="shared" si="3"/>
        <v>1</v>
      </c>
      <c r="G117" s="7"/>
      <c r="H117" s="7"/>
      <c r="I117" s="7"/>
    </row>
    <row r="118" spans="1:9" x14ac:dyDescent="0.35">
      <c r="A118" s="6" t="s">
        <v>262</v>
      </c>
      <c r="B118" s="6" t="s">
        <v>263</v>
      </c>
      <c r="C118" s="7" t="str">
        <f t="shared" si="2"/>
        <v>BAPARDE</v>
      </c>
      <c r="D118" s="7"/>
      <c r="E118" s="7"/>
      <c r="F118" s="7">
        <f t="shared" si="3"/>
        <v>1</v>
      </c>
      <c r="G118" s="7"/>
      <c r="H118" s="7"/>
      <c r="I118" s="7"/>
    </row>
    <row r="119" spans="1:9" x14ac:dyDescent="0.35">
      <c r="A119" s="6" t="s">
        <v>264</v>
      </c>
      <c r="B119" s="6" t="s">
        <v>265</v>
      </c>
      <c r="C119" s="7" t="str">
        <f t="shared" si="2"/>
        <v>BARADI</v>
      </c>
      <c r="D119" s="7"/>
      <c r="E119" s="7"/>
      <c r="F119" s="7">
        <f t="shared" si="3"/>
        <v>1</v>
      </c>
      <c r="G119" s="7"/>
      <c r="H119" s="7"/>
      <c r="I119" s="7"/>
    </row>
    <row r="120" spans="1:9" x14ac:dyDescent="0.35">
      <c r="A120" s="6" t="s">
        <v>266</v>
      </c>
      <c r="B120" s="6" t="s">
        <v>267</v>
      </c>
      <c r="C120" s="7" t="str">
        <f t="shared" si="2"/>
        <v>BARAZAN</v>
      </c>
      <c r="D120" s="7"/>
      <c r="E120" s="7"/>
      <c r="F120" s="7">
        <f t="shared" si="3"/>
        <v>1</v>
      </c>
      <c r="G120" s="7"/>
      <c r="H120" s="7"/>
      <c r="I120" s="7"/>
    </row>
    <row r="121" spans="1:9" x14ac:dyDescent="0.35">
      <c r="A121" s="6" t="s">
        <v>268</v>
      </c>
      <c r="B121" s="6" t="s">
        <v>269</v>
      </c>
      <c r="C121" s="7" t="str">
        <f t="shared" si="2"/>
        <v>BARAZAN TIT</v>
      </c>
      <c r="D121" s="7"/>
      <c r="E121" s="7"/>
      <c r="F121" s="7">
        <f t="shared" si="3"/>
        <v>1</v>
      </c>
      <c r="G121" s="7"/>
      <c r="H121" s="7"/>
      <c r="I121" s="7"/>
    </row>
    <row r="122" spans="1:9" x14ac:dyDescent="0.35">
      <c r="A122" s="6" t="s">
        <v>270</v>
      </c>
      <c r="B122" s="6" t="s">
        <v>271</v>
      </c>
      <c r="C122" s="7" t="str">
        <f t="shared" si="2"/>
        <v>BARAZAN TSK</v>
      </c>
      <c r="D122" s="7"/>
      <c r="E122" s="7"/>
      <c r="F122" s="7">
        <f t="shared" si="3"/>
        <v>1</v>
      </c>
      <c r="G122" s="7"/>
      <c r="H122" s="7"/>
      <c r="I122" s="7"/>
    </row>
    <row r="123" spans="1:9" x14ac:dyDescent="0.35">
      <c r="A123" s="6" t="s">
        <v>272</v>
      </c>
      <c r="B123" s="6" t="s">
        <v>273</v>
      </c>
      <c r="C123" s="7" t="str">
        <f t="shared" si="2"/>
        <v>BARAZANWADA</v>
      </c>
      <c r="D123" s="7"/>
      <c r="E123" s="7"/>
      <c r="F123" s="7">
        <f t="shared" si="3"/>
        <v>1</v>
      </c>
      <c r="G123" s="7"/>
      <c r="H123" s="7"/>
      <c r="I123" s="7"/>
    </row>
    <row r="124" spans="1:9" x14ac:dyDescent="0.35">
      <c r="A124" s="6" t="s">
        <v>274</v>
      </c>
      <c r="B124" s="6" t="s">
        <v>275</v>
      </c>
      <c r="C124" s="7" t="str">
        <f t="shared" si="2"/>
        <v>BARROS WADO</v>
      </c>
      <c r="D124" s="7"/>
      <c r="E124" s="7"/>
      <c r="F124" s="7">
        <f t="shared" si="3"/>
        <v>1</v>
      </c>
      <c r="G124" s="7"/>
      <c r="H124" s="7"/>
      <c r="I124" s="7"/>
    </row>
    <row r="125" spans="1:9" x14ac:dyDescent="0.35">
      <c r="A125" s="6" t="s">
        <v>276</v>
      </c>
      <c r="B125" s="6" t="s">
        <v>277</v>
      </c>
      <c r="C125" s="7" t="str">
        <f t="shared" si="2"/>
        <v>BASTODA</v>
      </c>
      <c r="D125" s="7"/>
      <c r="E125" s="7"/>
      <c r="F125" s="7">
        <f t="shared" si="3"/>
        <v>1</v>
      </c>
      <c r="G125" s="7"/>
      <c r="H125" s="7"/>
      <c r="I125" s="7"/>
    </row>
    <row r="126" spans="1:9" x14ac:dyDescent="0.35">
      <c r="A126" s="6" t="s">
        <v>278</v>
      </c>
      <c r="B126" s="6" t="s">
        <v>279</v>
      </c>
      <c r="C126" s="7" t="str">
        <f t="shared" si="2"/>
        <v>BEILWADI</v>
      </c>
      <c r="D126" s="7"/>
      <c r="E126" s="7"/>
      <c r="F126" s="7">
        <f t="shared" si="3"/>
        <v>1</v>
      </c>
      <c r="G126" s="7"/>
      <c r="H126" s="7"/>
      <c r="I126" s="7"/>
    </row>
    <row r="127" spans="1:9" x14ac:dyDescent="0.35">
      <c r="A127" s="6" t="s">
        <v>280</v>
      </c>
      <c r="B127" s="6" t="s">
        <v>281</v>
      </c>
      <c r="C127" s="7" t="str">
        <f t="shared" si="2"/>
        <v>BELABHT/PMB</v>
      </c>
      <c r="D127" s="7"/>
      <c r="E127" s="7"/>
      <c r="F127" s="7">
        <f t="shared" si="3"/>
        <v>1</v>
      </c>
      <c r="G127" s="7"/>
      <c r="H127" s="7"/>
      <c r="I127" s="7"/>
    </row>
    <row r="128" spans="1:9" x14ac:dyDescent="0.35">
      <c r="A128" s="6" t="s">
        <v>282</v>
      </c>
      <c r="B128" s="6" t="s">
        <v>283</v>
      </c>
      <c r="C128" s="7" t="str">
        <f t="shared" si="2"/>
        <v>BELGAVI CBT</v>
      </c>
      <c r="D128" s="7"/>
      <c r="E128" s="7"/>
      <c r="F128" s="7">
        <f t="shared" si="3"/>
        <v>1</v>
      </c>
      <c r="G128" s="7"/>
      <c r="H128" s="7"/>
      <c r="I128" s="7"/>
    </row>
    <row r="129" spans="1:9" x14ac:dyDescent="0.35">
      <c r="A129" s="6" t="s">
        <v>284</v>
      </c>
      <c r="B129" s="6" t="s">
        <v>285</v>
      </c>
      <c r="C129" s="7" t="str">
        <f t="shared" si="2"/>
        <v>BELGAVI RLY</v>
      </c>
      <c r="D129" s="7"/>
      <c r="E129" s="7"/>
      <c r="F129" s="7">
        <f t="shared" si="3"/>
        <v>1</v>
      </c>
      <c r="G129" s="7"/>
      <c r="H129" s="7"/>
      <c r="I129" s="7"/>
    </row>
    <row r="130" spans="1:9" x14ac:dyDescent="0.35">
      <c r="A130" s="6" t="s">
        <v>286</v>
      </c>
      <c r="B130" s="6" t="s">
        <v>287</v>
      </c>
      <c r="C130" s="7" t="str">
        <f t="shared" ref="C130:C193" si="4">A130</f>
        <v>BENNE</v>
      </c>
      <c r="D130" s="7"/>
      <c r="E130" s="7"/>
      <c r="F130" s="7">
        <f t="shared" ref="F130:F193" si="5">COUNTIF($B$2:$B$4888,B130)</f>
        <v>1</v>
      </c>
      <c r="G130" s="7"/>
      <c r="H130" s="7"/>
      <c r="I130" s="7"/>
    </row>
    <row r="131" spans="1:9" x14ac:dyDescent="0.35">
      <c r="A131" s="6" t="s">
        <v>288</v>
      </c>
      <c r="B131" s="6" t="s">
        <v>289</v>
      </c>
      <c r="C131" s="7" t="str">
        <f t="shared" si="4"/>
        <v>BENODE</v>
      </c>
      <c r="D131" s="7"/>
      <c r="E131" s="7"/>
      <c r="F131" s="7">
        <f t="shared" si="5"/>
        <v>1</v>
      </c>
      <c r="G131" s="7"/>
      <c r="H131" s="7"/>
      <c r="I131" s="7"/>
    </row>
    <row r="132" spans="1:9" x14ac:dyDescent="0.35">
      <c r="A132" s="6" t="s">
        <v>290</v>
      </c>
      <c r="B132" s="6" t="s">
        <v>291</v>
      </c>
      <c r="C132" s="7" t="str">
        <f t="shared" si="4"/>
        <v>BETIM</v>
      </c>
      <c r="D132" s="7"/>
      <c r="E132" s="7"/>
      <c r="F132" s="7">
        <f t="shared" si="5"/>
        <v>1</v>
      </c>
      <c r="G132" s="7"/>
      <c r="H132" s="7"/>
      <c r="I132" s="7"/>
    </row>
    <row r="133" spans="1:9" x14ac:dyDescent="0.35">
      <c r="A133" s="6" t="s">
        <v>292</v>
      </c>
      <c r="B133" s="6" t="s">
        <v>293</v>
      </c>
      <c r="C133" s="7" t="str">
        <f t="shared" si="4"/>
        <v>BETIM FERRY</v>
      </c>
      <c r="D133" s="7"/>
      <c r="E133" s="7"/>
      <c r="F133" s="7">
        <f t="shared" si="5"/>
        <v>1</v>
      </c>
      <c r="G133" s="7"/>
      <c r="H133" s="7"/>
      <c r="I133" s="7"/>
    </row>
    <row r="134" spans="1:9" x14ac:dyDescent="0.35">
      <c r="A134" s="6" t="s">
        <v>294</v>
      </c>
      <c r="B134" s="6" t="s">
        <v>295</v>
      </c>
      <c r="C134" s="7" t="str">
        <f t="shared" si="4"/>
        <v>BETKI</v>
      </c>
      <c r="D134" s="7"/>
      <c r="E134" s="7"/>
      <c r="F134" s="7">
        <f t="shared" si="5"/>
        <v>1</v>
      </c>
      <c r="G134" s="7"/>
      <c r="H134" s="7"/>
      <c r="I134" s="7"/>
    </row>
    <row r="135" spans="1:9" x14ac:dyDescent="0.35">
      <c r="A135" s="6" t="s">
        <v>296</v>
      </c>
      <c r="B135" s="6" t="s">
        <v>297</v>
      </c>
      <c r="C135" s="7" t="str">
        <f t="shared" si="4"/>
        <v>BETKI HSPTL</v>
      </c>
      <c r="D135" s="7"/>
      <c r="E135" s="7"/>
      <c r="F135" s="7">
        <f t="shared" si="5"/>
        <v>1</v>
      </c>
      <c r="G135" s="7"/>
      <c r="H135" s="7"/>
      <c r="I135" s="7"/>
    </row>
    <row r="136" spans="1:9" x14ac:dyDescent="0.35">
      <c r="A136" s="6" t="s">
        <v>298</v>
      </c>
      <c r="B136" s="6" t="s">
        <v>299</v>
      </c>
      <c r="C136" s="7" t="str">
        <f t="shared" si="4"/>
        <v>BETNE</v>
      </c>
      <c r="D136" s="7"/>
      <c r="E136" s="7"/>
      <c r="F136" s="7">
        <f t="shared" si="5"/>
        <v>1</v>
      </c>
      <c r="G136" s="7"/>
      <c r="H136" s="7"/>
      <c r="I136" s="7"/>
    </row>
    <row r="137" spans="1:9" x14ac:dyDescent="0.35">
      <c r="A137" s="6" t="s">
        <v>300</v>
      </c>
      <c r="B137" s="6" t="s">
        <v>301</v>
      </c>
      <c r="C137" s="7" t="str">
        <f t="shared" si="4"/>
        <v>BETODA</v>
      </c>
      <c r="D137" s="7"/>
      <c r="E137" s="7"/>
      <c r="F137" s="7">
        <f t="shared" si="5"/>
        <v>1</v>
      </c>
      <c r="G137" s="7"/>
      <c r="H137" s="7"/>
      <c r="I137" s="7"/>
    </row>
    <row r="138" spans="1:9" x14ac:dyDescent="0.35">
      <c r="A138" s="6" t="s">
        <v>302</v>
      </c>
      <c r="B138" s="6" t="s">
        <v>303</v>
      </c>
      <c r="C138" s="7" t="str">
        <f t="shared" si="4"/>
        <v>BETODA IDC</v>
      </c>
      <c r="D138" s="7"/>
      <c r="E138" s="7"/>
      <c r="F138" s="7">
        <f t="shared" si="5"/>
        <v>1</v>
      </c>
      <c r="G138" s="7"/>
      <c r="H138" s="7"/>
      <c r="I138" s="7"/>
    </row>
    <row r="139" spans="1:9" x14ac:dyDescent="0.35">
      <c r="A139" s="6" t="s">
        <v>304</v>
      </c>
      <c r="B139" s="6" t="s">
        <v>305</v>
      </c>
      <c r="C139" s="7" t="str">
        <f t="shared" si="4"/>
        <v>BETODA VP.</v>
      </c>
      <c r="D139" s="7"/>
      <c r="E139" s="7"/>
      <c r="F139" s="7">
        <f t="shared" si="5"/>
        <v>1</v>
      </c>
      <c r="G139" s="7"/>
      <c r="H139" s="7"/>
      <c r="I139" s="7"/>
    </row>
    <row r="140" spans="1:9" x14ac:dyDescent="0.35">
      <c r="A140" s="6" t="s">
        <v>306</v>
      </c>
      <c r="B140" s="6" t="s">
        <v>307</v>
      </c>
      <c r="C140" s="7" t="str">
        <f t="shared" si="4"/>
        <v>BETUL</v>
      </c>
      <c r="D140" s="7"/>
      <c r="E140" s="7"/>
      <c r="F140" s="7">
        <f t="shared" si="5"/>
        <v>1</v>
      </c>
      <c r="G140" s="7"/>
      <c r="H140" s="7"/>
      <c r="I140" s="7"/>
    </row>
    <row r="141" spans="1:9" x14ac:dyDescent="0.35">
      <c r="A141" s="6" t="s">
        <v>308</v>
      </c>
      <c r="B141" s="6" t="s">
        <v>309</v>
      </c>
      <c r="C141" s="7" t="str">
        <f t="shared" si="4"/>
        <v>BETUL X</v>
      </c>
      <c r="D141" s="7"/>
      <c r="E141" s="7"/>
      <c r="F141" s="7">
        <f t="shared" si="5"/>
        <v>1</v>
      </c>
      <c r="G141" s="7"/>
      <c r="H141" s="7"/>
      <c r="I141" s="7"/>
    </row>
    <row r="142" spans="1:9" x14ac:dyDescent="0.35">
      <c r="A142" s="6" t="s">
        <v>310</v>
      </c>
      <c r="B142" s="6" t="s">
        <v>311</v>
      </c>
      <c r="C142" s="7" t="str">
        <f t="shared" si="4"/>
        <v>BGWTI TMP K</v>
      </c>
      <c r="D142" s="7"/>
      <c r="E142" s="7"/>
      <c r="F142" s="7">
        <f t="shared" si="5"/>
        <v>1</v>
      </c>
      <c r="G142" s="7"/>
      <c r="H142" s="7"/>
      <c r="I142" s="7"/>
    </row>
    <row r="143" spans="1:9" x14ac:dyDescent="0.35">
      <c r="A143" s="6" t="s">
        <v>312</v>
      </c>
      <c r="B143" s="6" t="s">
        <v>313</v>
      </c>
      <c r="C143" s="7" t="str">
        <f t="shared" si="4"/>
        <v>BHADRAVATI</v>
      </c>
      <c r="D143" s="7"/>
      <c r="E143" s="7"/>
      <c r="F143" s="7">
        <f t="shared" si="5"/>
        <v>1</v>
      </c>
      <c r="G143" s="7"/>
      <c r="H143" s="7"/>
      <c r="I143" s="7"/>
    </row>
    <row r="144" spans="1:9" x14ac:dyDescent="0.35">
      <c r="A144" s="6" t="s">
        <v>314</v>
      </c>
      <c r="B144" s="6" t="s">
        <v>315</v>
      </c>
      <c r="C144" s="7" t="str">
        <f t="shared" si="4"/>
        <v>BHAIDWADA</v>
      </c>
      <c r="D144" s="7"/>
      <c r="E144" s="7"/>
      <c r="F144" s="7">
        <f t="shared" si="5"/>
        <v>1</v>
      </c>
      <c r="G144" s="7"/>
      <c r="H144" s="7"/>
      <c r="I144" s="7"/>
    </row>
    <row r="145" spans="1:9" x14ac:dyDescent="0.35">
      <c r="A145" s="6" t="s">
        <v>316</v>
      </c>
      <c r="B145" s="6" t="s">
        <v>317</v>
      </c>
      <c r="C145" s="7" t="str">
        <f t="shared" si="4"/>
        <v>BHAMAI</v>
      </c>
      <c r="D145" s="7"/>
      <c r="E145" s="7"/>
      <c r="F145" s="7">
        <f t="shared" si="5"/>
        <v>1</v>
      </c>
      <c r="G145" s="7"/>
      <c r="H145" s="7"/>
      <c r="I145" s="7"/>
    </row>
    <row r="146" spans="1:9" x14ac:dyDescent="0.35">
      <c r="A146" s="6" t="s">
        <v>318</v>
      </c>
      <c r="B146" s="6" t="s">
        <v>319</v>
      </c>
      <c r="C146" s="7" t="str">
        <f t="shared" si="4"/>
        <v>BHATI</v>
      </c>
      <c r="D146" s="7"/>
      <c r="E146" s="7"/>
      <c r="F146" s="7">
        <f t="shared" si="5"/>
        <v>1</v>
      </c>
      <c r="G146" s="7"/>
      <c r="H146" s="7"/>
      <c r="I146" s="7"/>
    </row>
    <row r="147" spans="1:9" x14ac:dyDescent="0.35">
      <c r="A147" s="6" t="s">
        <v>320</v>
      </c>
      <c r="B147" s="6" t="s">
        <v>321</v>
      </c>
      <c r="C147" s="7" t="str">
        <f t="shared" si="4"/>
        <v>BHATPAL</v>
      </c>
      <c r="D147" s="7"/>
      <c r="E147" s="7"/>
      <c r="F147" s="7">
        <f t="shared" si="5"/>
        <v>1</v>
      </c>
      <c r="G147" s="7"/>
      <c r="H147" s="7"/>
      <c r="I147" s="7"/>
    </row>
    <row r="148" spans="1:9" x14ac:dyDescent="0.35">
      <c r="A148" s="6" t="s">
        <v>322</v>
      </c>
      <c r="B148" s="6" t="s">
        <v>323</v>
      </c>
      <c r="C148" s="7" t="str">
        <f t="shared" si="4"/>
        <v>BHATPAONI</v>
      </c>
      <c r="D148" s="7"/>
      <c r="E148" s="7"/>
      <c r="F148" s="7">
        <f t="shared" si="5"/>
        <v>1</v>
      </c>
      <c r="G148" s="7"/>
      <c r="H148" s="7"/>
      <c r="I148" s="7"/>
    </row>
    <row r="149" spans="1:9" x14ac:dyDescent="0.35">
      <c r="A149" s="6" t="s">
        <v>324</v>
      </c>
      <c r="B149" s="6" t="s">
        <v>325</v>
      </c>
      <c r="C149" s="7" t="str">
        <f t="shared" si="4"/>
        <v>BHATPL GATE</v>
      </c>
      <c r="D149" s="7"/>
      <c r="E149" s="7"/>
      <c r="F149" s="7">
        <f t="shared" si="5"/>
        <v>1</v>
      </c>
      <c r="G149" s="7"/>
      <c r="H149" s="7"/>
      <c r="I149" s="7"/>
    </row>
    <row r="150" spans="1:9" x14ac:dyDescent="0.35">
      <c r="A150" s="6" t="s">
        <v>326</v>
      </c>
      <c r="B150" s="6" t="s">
        <v>327</v>
      </c>
      <c r="C150" s="7" t="str">
        <f t="shared" si="4"/>
        <v>BHATWADI</v>
      </c>
      <c r="D150" s="7"/>
      <c r="E150" s="7"/>
      <c r="F150" s="7">
        <f t="shared" si="5"/>
        <v>1</v>
      </c>
      <c r="G150" s="7"/>
      <c r="H150" s="7"/>
      <c r="I150" s="7"/>
    </row>
    <row r="151" spans="1:9" x14ac:dyDescent="0.35">
      <c r="A151" s="6" t="s">
        <v>328</v>
      </c>
      <c r="B151" s="6" t="s">
        <v>329</v>
      </c>
      <c r="C151" s="7" t="str">
        <f t="shared" si="4"/>
        <v>BHATWADI TK</v>
      </c>
      <c r="D151" s="7"/>
      <c r="E151" s="7"/>
      <c r="F151" s="7">
        <f t="shared" si="5"/>
        <v>1</v>
      </c>
      <c r="G151" s="7"/>
      <c r="H151" s="7"/>
      <c r="I151" s="7"/>
    </row>
    <row r="152" spans="1:9" x14ac:dyDescent="0.35">
      <c r="A152" s="6" t="s">
        <v>330</v>
      </c>
      <c r="B152" s="6" t="s">
        <v>331</v>
      </c>
      <c r="C152" s="7" t="str">
        <f t="shared" si="4"/>
        <v>BHAVKAI</v>
      </c>
      <c r="D152" s="7"/>
      <c r="E152" s="7"/>
      <c r="F152" s="7">
        <f t="shared" si="5"/>
        <v>1</v>
      </c>
      <c r="G152" s="7"/>
      <c r="H152" s="7"/>
      <c r="I152" s="7"/>
    </row>
    <row r="153" spans="1:9" x14ac:dyDescent="0.35">
      <c r="A153" s="6" t="s">
        <v>332</v>
      </c>
      <c r="B153" s="6" t="s">
        <v>333</v>
      </c>
      <c r="C153" s="7" t="str">
        <f t="shared" si="4"/>
        <v>BHEDSHI</v>
      </c>
      <c r="D153" s="7"/>
      <c r="E153" s="7"/>
      <c r="F153" s="7">
        <f t="shared" si="5"/>
        <v>1</v>
      </c>
      <c r="G153" s="7"/>
      <c r="H153" s="7"/>
      <c r="I153" s="7"/>
    </row>
    <row r="154" spans="1:9" x14ac:dyDescent="0.35">
      <c r="A154" s="6" t="s">
        <v>334</v>
      </c>
      <c r="B154" s="6" t="s">
        <v>335</v>
      </c>
      <c r="C154" s="7" t="str">
        <f t="shared" si="4"/>
        <v>BHGWATI TMP</v>
      </c>
      <c r="D154" s="7"/>
      <c r="E154" s="7"/>
      <c r="F154" s="7">
        <f t="shared" si="5"/>
        <v>1</v>
      </c>
      <c r="G154" s="7"/>
      <c r="H154" s="7"/>
      <c r="I154" s="7"/>
    </row>
    <row r="155" spans="1:9" x14ac:dyDescent="0.35">
      <c r="A155" s="6" t="s">
        <v>336</v>
      </c>
      <c r="B155" s="6" t="s">
        <v>337</v>
      </c>
      <c r="C155" s="7" t="str">
        <f t="shared" si="4"/>
        <v>BHIRONDA</v>
      </c>
      <c r="D155" s="7"/>
      <c r="E155" s="7"/>
      <c r="F155" s="7">
        <f t="shared" si="5"/>
        <v>1</v>
      </c>
      <c r="G155" s="7"/>
      <c r="H155" s="7"/>
      <c r="I155" s="7"/>
    </row>
    <row r="156" spans="1:9" x14ac:dyDescent="0.35">
      <c r="A156" s="6" t="s">
        <v>338</v>
      </c>
      <c r="B156" s="6" t="s">
        <v>339</v>
      </c>
      <c r="C156" s="7" t="str">
        <f t="shared" si="4"/>
        <v>BHOGAWATI</v>
      </c>
      <c r="D156" s="7"/>
      <c r="E156" s="7"/>
      <c r="F156" s="7">
        <f t="shared" si="5"/>
        <v>1</v>
      </c>
      <c r="G156" s="7"/>
      <c r="H156" s="7"/>
      <c r="I156" s="7"/>
    </row>
    <row r="157" spans="1:9" x14ac:dyDescent="0.35">
      <c r="A157" s="6" t="s">
        <v>340</v>
      </c>
      <c r="B157" s="6" t="s">
        <v>341</v>
      </c>
      <c r="C157" s="7" t="str">
        <f t="shared" si="4"/>
        <v>BHOMA</v>
      </c>
      <c r="D157" s="7"/>
      <c r="E157" s="7"/>
      <c r="F157" s="7">
        <f t="shared" si="5"/>
        <v>1</v>
      </c>
      <c r="G157" s="7"/>
      <c r="H157" s="7"/>
      <c r="I157" s="7"/>
    </row>
    <row r="158" spans="1:9" x14ac:dyDescent="0.35">
      <c r="A158" s="6" t="s">
        <v>342</v>
      </c>
      <c r="B158" s="6" t="s">
        <v>343</v>
      </c>
      <c r="C158" s="7" t="str">
        <f t="shared" si="4"/>
        <v>BHUIPAL</v>
      </c>
      <c r="D158" s="7"/>
      <c r="E158" s="7"/>
      <c r="F158" s="7">
        <f t="shared" si="5"/>
        <v>1</v>
      </c>
      <c r="G158" s="7"/>
      <c r="H158" s="7"/>
      <c r="I158" s="7"/>
    </row>
    <row r="159" spans="1:9" x14ac:dyDescent="0.35">
      <c r="A159" s="6" t="s">
        <v>344</v>
      </c>
      <c r="B159" s="6" t="s">
        <v>345</v>
      </c>
      <c r="C159" s="7" t="str">
        <f t="shared" si="4"/>
        <v>BHUTWADI</v>
      </c>
      <c r="D159" s="7"/>
      <c r="E159" s="7"/>
      <c r="F159" s="7">
        <f t="shared" si="5"/>
        <v>1</v>
      </c>
      <c r="G159" s="7"/>
      <c r="H159" s="7"/>
      <c r="I159" s="7"/>
    </row>
    <row r="160" spans="1:9" x14ac:dyDescent="0.35">
      <c r="A160" s="6" t="s">
        <v>346</v>
      </c>
      <c r="B160" s="6" t="s">
        <v>347</v>
      </c>
      <c r="C160" s="7" t="str">
        <f t="shared" si="4"/>
        <v>BIBAL</v>
      </c>
      <c r="D160" s="7"/>
      <c r="E160" s="7"/>
      <c r="F160" s="7">
        <f t="shared" si="5"/>
        <v>1</v>
      </c>
      <c r="G160" s="7"/>
      <c r="H160" s="7"/>
      <c r="I160" s="7"/>
    </row>
    <row r="161" spans="1:9" x14ac:dyDescent="0.35">
      <c r="A161" s="6" t="s">
        <v>348</v>
      </c>
      <c r="B161" s="6" t="s">
        <v>349</v>
      </c>
      <c r="C161" s="7" t="str">
        <f t="shared" si="4"/>
        <v>BICHOLIM</v>
      </c>
      <c r="D161" s="7" t="s">
        <v>193</v>
      </c>
      <c r="E161" s="7"/>
      <c r="F161" s="7">
        <f t="shared" si="5"/>
        <v>1</v>
      </c>
      <c r="G161" s="7"/>
      <c r="H161" s="7"/>
      <c r="I161" s="7"/>
    </row>
    <row r="162" spans="1:9" x14ac:dyDescent="0.35">
      <c r="A162" s="6" t="s">
        <v>350</v>
      </c>
      <c r="B162" s="6" t="s">
        <v>351</v>
      </c>
      <c r="C162" s="7" t="str">
        <f t="shared" si="4"/>
        <v>BIDI</v>
      </c>
      <c r="D162" s="7"/>
      <c r="E162" s="7"/>
      <c r="F162" s="7">
        <f t="shared" si="5"/>
        <v>1</v>
      </c>
      <c r="G162" s="7"/>
      <c r="H162" s="7"/>
      <c r="I162" s="7"/>
    </row>
    <row r="163" spans="1:9" x14ac:dyDescent="0.35">
      <c r="A163" s="6" t="s">
        <v>352</v>
      </c>
      <c r="B163" s="6" t="s">
        <v>353</v>
      </c>
      <c r="C163" s="7" t="str">
        <f t="shared" si="4"/>
        <v>BIJAPUR</v>
      </c>
      <c r="D163" s="7"/>
      <c r="E163" s="7"/>
      <c r="F163" s="7">
        <f t="shared" si="5"/>
        <v>1</v>
      </c>
      <c r="G163" s="7"/>
      <c r="H163" s="7"/>
      <c r="I163" s="7"/>
    </row>
    <row r="164" spans="1:9" x14ac:dyDescent="0.35">
      <c r="A164" s="6" t="s">
        <v>354</v>
      </c>
      <c r="B164" s="6" t="s">
        <v>355</v>
      </c>
      <c r="C164" s="7" t="str">
        <f t="shared" si="4"/>
        <v>BIMBAL</v>
      </c>
      <c r="D164" s="7"/>
      <c r="E164" s="7"/>
      <c r="F164" s="7">
        <f t="shared" si="5"/>
        <v>1</v>
      </c>
      <c r="G164" s="7"/>
      <c r="H164" s="7"/>
      <c r="I164" s="7"/>
    </row>
    <row r="165" spans="1:9" x14ac:dyDescent="0.35">
      <c r="A165" s="6" t="s">
        <v>356</v>
      </c>
      <c r="B165" s="6" t="s">
        <v>357</v>
      </c>
      <c r="C165" s="7" t="str">
        <f t="shared" si="4"/>
        <v>BINANI</v>
      </c>
      <c r="D165" s="7"/>
      <c r="E165" s="7"/>
      <c r="F165" s="7">
        <f t="shared" si="5"/>
        <v>1</v>
      </c>
      <c r="G165" s="7"/>
      <c r="H165" s="7"/>
      <c r="I165" s="7"/>
    </row>
    <row r="166" spans="1:9" x14ac:dyDescent="0.35">
      <c r="A166" s="6" t="s">
        <v>358</v>
      </c>
      <c r="B166" s="6" t="s">
        <v>359</v>
      </c>
      <c r="C166" s="7" t="str">
        <f t="shared" si="4"/>
        <v>BIRLA</v>
      </c>
      <c r="D166" s="7"/>
      <c r="E166" s="7"/>
      <c r="F166" s="7">
        <f t="shared" si="5"/>
        <v>1</v>
      </c>
      <c r="G166" s="7"/>
      <c r="H166" s="7"/>
      <c r="I166" s="7"/>
    </row>
    <row r="167" spans="1:9" x14ac:dyDescent="0.35">
      <c r="A167" s="6" t="s">
        <v>360</v>
      </c>
      <c r="B167" s="6" t="s">
        <v>361</v>
      </c>
      <c r="C167" s="7" t="str">
        <f t="shared" si="4"/>
        <v>BIRUR</v>
      </c>
      <c r="D167" s="7"/>
      <c r="E167" s="7"/>
      <c r="F167" s="7">
        <f t="shared" si="5"/>
        <v>1</v>
      </c>
      <c r="G167" s="7"/>
      <c r="H167" s="7"/>
      <c r="I167" s="7"/>
    </row>
    <row r="168" spans="1:9" x14ac:dyDescent="0.35">
      <c r="A168" s="6" t="s">
        <v>362</v>
      </c>
      <c r="B168" s="6" t="s">
        <v>363</v>
      </c>
      <c r="C168" s="7" t="str">
        <f t="shared" si="4"/>
        <v>BIVSA</v>
      </c>
      <c r="D168" s="7"/>
      <c r="E168" s="7"/>
      <c r="F168" s="7">
        <f t="shared" si="5"/>
        <v>1</v>
      </c>
      <c r="G168" s="7"/>
      <c r="H168" s="7"/>
      <c r="I168" s="7"/>
    </row>
    <row r="169" spans="1:9" x14ac:dyDescent="0.35">
      <c r="A169" s="6" t="s">
        <v>364</v>
      </c>
      <c r="B169" s="6" t="s">
        <v>365</v>
      </c>
      <c r="C169" s="7" t="str">
        <f t="shared" si="4"/>
        <v>BMBOLI IPHB</v>
      </c>
      <c r="D169" s="7"/>
      <c r="E169" s="7"/>
      <c r="F169" s="7">
        <f t="shared" si="5"/>
        <v>1</v>
      </c>
      <c r="G169" s="7"/>
      <c r="H169" s="7"/>
      <c r="I169" s="7"/>
    </row>
    <row r="170" spans="1:9" x14ac:dyDescent="0.35">
      <c r="A170" s="6" t="s">
        <v>366</v>
      </c>
      <c r="B170" s="6" t="s">
        <v>367</v>
      </c>
      <c r="C170" s="7" t="str">
        <f t="shared" si="4"/>
        <v>BNDI/GIRYE</v>
      </c>
      <c r="D170" s="7"/>
      <c r="E170" s="7"/>
      <c r="F170" s="7">
        <f t="shared" si="5"/>
        <v>1</v>
      </c>
      <c r="G170" s="7"/>
      <c r="H170" s="7"/>
      <c r="I170" s="7"/>
    </row>
    <row r="171" spans="1:9" x14ac:dyDescent="0.35">
      <c r="A171" s="6" t="s">
        <v>368</v>
      </c>
      <c r="B171" s="6" t="s">
        <v>369</v>
      </c>
      <c r="C171" s="7" t="str">
        <f t="shared" si="4"/>
        <v>BOBBY STORE</v>
      </c>
      <c r="D171" s="7"/>
      <c r="E171" s="7"/>
      <c r="F171" s="7">
        <f t="shared" si="5"/>
        <v>1</v>
      </c>
      <c r="G171" s="7"/>
      <c r="H171" s="7"/>
      <c r="I171" s="7"/>
    </row>
    <row r="172" spans="1:9" x14ac:dyDescent="0.35">
      <c r="A172" s="6" t="s">
        <v>370</v>
      </c>
      <c r="B172" s="6" t="s">
        <v>371</v>
      </c>
      <c r="C172" s="7" t="str">
        <f t="shared" si="4"/>
        <v>BOLKARNE</v>
      </c>
      <c r="D172" s="7"/>
      <c r="E172" s="7"/>
      <c r="F172" s="7">
        <f t="shared" si="5"/>
        <v>1</v>
      </c>
      <c r="G172" s="7"/>
      <c r="H172" s="7"/>
      <c r="I172" s="7"/>
    </row>
    <row r="173" spans="1:9" x14ac:dyDescent="0.35">
      <c r="A173" s="6" t="s">
        <v>372</v>
      </c>
      <c r="B173" s="6" t="s">
        <v>373</v>
      </c>
      <c r="C173" s="7" t="str">
        <f t="shared" si="4"/>
        <v>BORALWADA</v>
      </c>
      <c r="D173" s="7"/>
      <c r="E173" s="7"/>
      <c r="F173" s="7">
        <f t="shared" si="5"/>
        <v>1</v>
      </c>
      <c r="G173" s="7"/>
      <c r="H173" s="7"/>
      <c r="I173" s="7"/>
    </row>
    <row r="174" spans="1:9" x14ac:dyDescent="0.35">
      <c r="A174" s="6" t="s">
        <v>374</v>
      </c>
      <c r="B174" s="6" t="s">
        <v>375</v>
      </c>
      <c r="C174" s="7" t="str">
        <f t="shared" si="4"/>
        <v>BORAVNE</v>
      </c>
      <c r="D174" s="7"/>
      <c r="E174" s="7"/>
      <c r="F174" s="7">
        <f t="shared" si="5"/>
        <v>1</v>
      </c>
      <c r="G174" s="7"/>
      <c r="H174" s="7"/>
      <c r="I174" s="7"/>
    </row>
    <row r="175" spans="1:9" x14ac:dyDescent="0.35">
      <c r="A175" s="6" t="s">
        <v>376</v>
      </c>
      <c r="B175" s="6" t="s">
        <v>377</v>
      </c>
      <c r="C175" s="7" t="str">
        <f t="shared" si="4"/>
        <v>BORDA</v>
      </c>
      <c r="D175" s="7"/>
      <c r="E175" s="7"/>
      <c r="F175" s="7">
        <f t="shared" si="5"/>
        <v>1</v>
      </c>
      <c r="G175" s="7"/>
      <c r="H175" s="7"/>
      <c r="I175" s="7"/>
    </row>
    <row r="176" spans="1:9" x14ac:dyDescent="0.35">
      <c r="A176" s="6" t="s">
        <v>378</v>
      </c>
      <c r="B176" s="6" t="s">
        <v>379</v>
      </c>
      <c r="C176" s="7" t="str">
        <f t="shared" si="4"/>
        <v>BORI BRDG</v>
      </c>
      <c r="D176" s="7"/>
      <c r="E176" s="7"/>
      <c r="F176" s="7">
        <f t="shared" si="5"/>
        <v>1</v>
      </c>
      <c r="G176" s="7"/>
      <c r="H176" s="7"/>
      <c r="I176" s="7"/>
    </row>
    <row r="177" spans="1:9" x14ac:dyDescent="0.35">
      <c r="A177" s="6" t="s">
        <v>380</v>
      </c>
      <c r="B177" s="6" t="s">
        <v>381</v>
      </c>
      <c r="C177" s="7" t="str">
        <f t="shared" si="4"/>
        <v>BORI SKVR</v>
      </c>
      <c r="D177" s="7"/>
      <c r="E177" s="7"/>
      <c r="F177" s="7">
        <f t="shared" si="5"/>
        <v>1</v>
      </c>
      <c r="G177" s="7"/>
      <c r="H177" s="7"/>
      <c r="I177" s="7"/>
    </row>
    <row r="178" spans="1:9" x14ac:dyDescent="0.35">
      <c r="A178" s="6" t="s">
        <v>382</v>
      </c>
      <c r="B178" s="6" t="s">
        <v>383</v>
      </c>
      <c r="C178" s="7" t="str">
        <f t="shared" si="4"/>
        <v>BORIM</v>
      </c>
      <c r="D178" s="7"/>
      <c r="E178" s="7"/>
      <c r="F178" s="7">
        <f t="shared" si="5"/>
        <v>1</v>
      </c>
      <c r="G178" s="7"/>
      <c r="H178" s="7"/>
      <c r="I178" s="7"/>
    </row>
    <row r="179" spans="1:9" x14ac:dyDescent="0.35">
      <c r="A179" s="6" t="s">
        <v>384</v>
      </c>
      <c r="B179" s="6" t="s">
        <v>385</v>
      </c>
      <c r="C179" s="7" t="str">
        <f t="shared" si="4"/>
        <v>BOURS</v>
      </c>
      <c r="D179" s="7"/>
      <c r="E179" s="7"/>
      <c r="F179" s="7">
        <f t="shared" si="5"/>
        <v>1</v>
      </c>
      <c r="G179" s="7"/>
      <c r="H179" s="7"/>
      <c r="I179" s="7"/>
    </row>
    <row r="180" spans="1:9" x14ac:dyDescent="0.35">
      <c r="A180" s="6" t="s">
        <v>386</v>
      </c>
      <c r="B180" s="6" t="s">
        <v>387</v>
      </c>
      <c r="C180" s="7" t="str">
        <f t="shared" si="4"/>
        <v>BRAMKARMALI</v>
      </c>
      <c r="D180" s="7"/>
      <c r="E180" s="7"/>
      <c r="F180" s="7">
        <f t="shared" si="5"/>
        <v>1</v>
      </c>
      <c r="G180" s="7"/>
      <c r="H180" s="7"/>
      <c r="I180" s="7"/>
    </row>
    <row r="181" spans="1:9" x14ac:dyDescent="0.35">
      <c r="A181" s="6" t="s">
        <v>388</v>
      </c>
      <c r="B181" s="6" t="s">
        <v>389</v>
      </c>
      <c r="C181" s="7" t="str">
        <f t="shared" si="4"/>
        <v>BRANCOS X</v>
      </c>
      <c r="D181" s="7"/>
      <c r="E181" s="7"/>
      <c r="F181" s="7">
        <f t="shared" si="5"/>
        <v>1</v>
      </c>
      <c r="G181" s="7"/>
      <c r="H181" s="7"/>
      <c r="I181" s="7"/>
    </row>
    <row r="182" spans="1:9" x14ac:dyDescent="0.35">
      <c r="A182" s="6" t="s">
        <v>390</v>
      </c>
      <c r="B182" s="6" t="s">
        <v>391</v>
      </c>
      <c r="C182" s="7" t="str">
        <f t="shared" si="4"/>
        <v>BRIDI KANUR</v>
      </c>
      <c r="D182" s="7"/>
      <c r="E182" s="7"/>
      <c r="F182" s="7">
        <f t="shared" si="5"/>
        <v>1</v>
      </c>
      <c r="G182" s="7"/>
      <c r="H182" s="7"/>
      <c r="I182" s="7"/>
    </row>
    <row r="183" spans="1:9" x14ac:dyDescent="0.35">
      <c r="A183" s="6" t="s">
        <v>392</v>
      </c>
      <c r="B183" s="6" t="s">
        <v>393</v>
      </c>
      <c r="C183" s="7" t="str">
        <f t="shared" si="4"/>
        <v>BRITTONA</v>
      </c>
      <c r="D183" s="7"/>
      <c r="E183" s="7"/>
      <c r="F183" s="7">
        <f t="shared" si="5"/>
        <v>1</v>
      </c>
      <c r="G183" s="7"/>
      <c r="H183" s="7"/>
      <c r="I183" s="7"/>
    </row>
    <row r="184" spans="1:9" x14ac:dyDescent="0.35">
      <c r="A184" s="6" t="s">
        <v>394</v>
      </c>
      <c r="B184" s="6" t="s">
        <v>395</v>
      </c>
      <c r="C184" s="7" t="str">
        <f t="shared" si="4"/>
        <v>BURWAWADE</v>
      </c>
      <c r="D184" s="7"/>
      <c r="E184" s="7"/>
      <c r="F184" s="7">
        <f t="shared" si="5"/>
        <v>1</v>
      </c>
      <c r="G184" s="7"/>
      <c r="H184" s="7"/>
      <c r="I184" s="7"/>
    </row>
    <row r="185" spans="1:9" x14ac:dyDescent="0.35">
      <c r="A185" s="6" t="s">
        <v>396</v>
      </c>
      <c r="B185" s="6" t="s">
        <v>397</v>
      </c>
      <c r="C185" s="7" t="str">
        <f t="shared" si="4"/>
        <v>C HUSIG BRD</v>
      </c>
      <c r="D185" s="7"/>
      <c r="E185" s="7"/>
      <c r="F185" s="7">
        <f t="shared" si="5"/>
        <v>1</v>
      </c>
      <c r="G185" s="7"/>
      <c r="H185" s="7"/>
      <c r="I185" s="7"/>
    </row>
    <row r="186" spans="1:9" x14ac:dyDescent="0.35">
      <c r="A186" s="6" t="s">
        <v>398</v>
      </c>
      <c r="B186" s="6" t="s">
        <v>399</v>
      </c>
      <c r="C186" s="7" t="str">
        <f t="shared" si="4"/>
        <v>C WADYAR</v>
      </c>
      <c r="D186" s="7"/>
      <c r="E186" s="7"/>
      <c r="F186" s="7">
        <f t="shared" si="5"/>
        <v>1</v>
      </c>
      <c r="G186" s="7"/>
      <c r="H186" s="7"/>
      <c r="I186" s="7"/>
    </row>
    <row r="187" spans="1:9" x14ac:dyDescent="0.35">
      <c r="A187" s="6" t="s">
        <v>400</v>
      </c>
      <c r="B187" s="6" t="s">
        <v>401</v>
      </c>
      <c r="C187" s="7" t="str">
        <f t="shared" si="4"/>
        <v>C.AMONA</v>
      </c>
      <c r="D187" s="7"/>
      <c r="E187" s="7"/>
      <c r="F187" s="7">
        <f t="shared" si="5"/>
        <v>1</v>
      </c>
      <c r="G187" s="7"/>
      <c r="H187" s="7"/>
      <c r="I187" s="7"/>
    </row>
    <row r="188" spans="1:9" x14ac:dyDescent="0.35">
      <c r="A188" s="6" t="s">
        <v>402</v>
      </c>
      <c r="B188" s="6" t="s">
        <v>403</v>
      </c>
      <c r="C188" s="7" t="str">
        <f t="shared" si="4"/>
        <v>C.D.R.BEACH</v>
      </c>
      <c r="D188" s="7"/>
      <c r="E188" s="7"/>
      <c r="F188" s="7">
        <f t="shared" si="5"/>
        <v>1</v>
      </c>
      <c r="G188" s="7"/>
      <c r="H188" s="7"/>
      <c r="I188" s="7"/>
    </row>
    <row r="189" spans="1:9" x14ac:dyDescent="0.35">
      <c r="A189" s="6" t="s">
        <v>404</v>
      </c>
      <c r="B189" s="6" t="s">
        <v>405</v>
      </c>
      <c r="C189" s="7" t="str">
        <f t="shared" si="4"/>
        <v>C.K.T.</v>
      </c>
      <c r="D189" s="7"/>
      <c r="E189" s="7"/>
      <c r="F189" s="7">
        <f t="shared" si="5"/>
        <v>1</v>
      </c>
      <c r="G189" s="7"/>
      <c r="H189" s="7"/>
      <c r="I189" s="7"/>
    </row>
    <row r="190" spans="1:9" x14ac:dyDescent="0.35">
      <c r="A190" s="6" t="s">
        <v>406</v>
      </c>
      <c r="B190" s="6" t="s">
        <v>407</v>
      </c>
      <c r="C190" s="7" t="str">
        <f t="shared" si="4"/>
        <v>CAB-DE-RAM</v>
      </c>
      <c r="D190" s="7"/>
      <c r="E190" s="7"/>
      <c r="F190" s="7">
        <f t="shared" si="5"/>
        <v>1</v>
      </c>
      <c r="G190" s="7"/>
      <c r="H190" s="7"/>
      <c r="I190" s="7"/>
    </row>
    <row r="191" spans="1:9" x14ac:dyDescent="0.35">
      <c r="A191" s="6" t="s">
        <v>408</v>
      </c>
      <c r="B191" s="6" t="s">
        <v>409</v>
      </c>
      <c r="C191" s="7" t="str">
        <f t="shared" si="4"/>
        <v>CACORA</v>
      </c>
      <c r="D191" s="7"/>
      <c r="E191" s="7"/>
      <c r="F191" s="7">
        <f t="shared" si="5"/>
        <v>1</v>
      </c>
      <c r="G191" s="7"/>
      <c r="H191" s="7"/>
      <c r="I191" s="7"/>
    </row>
    <row r="192" spans="1:9" x14ac:dyDescent="0.35">
      <c r="A192" s="6" t="s">
        <v>410</v>
      </c>
      <c r="B192" s="6" t="s">
        <v>411</v>
      </c>
      <c r="C192" s="7" t="str">
        <f t="shared" si="4"/>
        <v>CALANGUTE</v>
      </c>
      <c r="D192" s="7"/>
      <c r="E192" s="7"/>
      <c r="F192" s="7">
        <f t="shared" si="5"/>
        <v>1</v>
      </c>
      <c r="G192" s="7"/>
      <c r="H192" s="7"/>
      <c r="I192" s="7"/>
    </row>
    <row r="193" spans="1:9" x14ac:dyDescent="0.35">
      <c r="A193" s="6" t="s">
        <v>412</v>
      </c>
      <c r="B193" s="6" t="s">
        <v>413</v>
      </c>
      <c r="C193" s="7" t="str">
        <f t="shared" si="4"/>
        <v>CALVI TAR</v>
      </c>
      <c r="D193" s="7"/>
      <c r="E193" s="7"/>
      <c r="F193" s="7">
        <f t="shared" si="5"/>
        <v>1</v>
      </c>
      <c r="G193" s="7"/>
      <c r="H193" s="7"/>
      <c r="I193" s="7"/>
    </row>
    <row r="194" spans="1:9" x14ac:dyDescent="0.35">
      <c r="A194" s="6" t="s">
        <v>414</v>
      </c>
      <c r="B194" s="6" t="s">
        <v>415</v>
      </c>
      <c r="C194" s="7" t="str">
        <f t="shared" ref="C194:C257" si="6">A194</f>
        <v>CAMPAL</v>
      </c>
      <c r="D194" s="7"/>
      <c r="E194" s="7"/>
      <c r="F194" s="7">
        <f t="shared" ref="F194:F257" si="7">COUNTIF($B$2:$B$4888,B194)</f>
        <v>1</v>
      </c>
      <c r="G194" s="7"/>
      <c r="H194" s="7"/>
      <c r="I194" s="7"/>
    </row>
    <row r="195" spans="1:9" x14ac:dyDescent="0.35">
      <c r="A195" s="6" t="s">
        <v>416</v>
      </c>
      <c r="B195" s="6" t="s">
        <v>417</v>
      </c>
      <c r="C195" s="7" t="str">
        <f t="shared" si="6"/>
        <v>CAMURLI FRY</v>
      </c>
      <c r="D195" s="7"/>
      <c r="E195" s="7"/>
      <c r="F195" s="7">
        <f t="shared" si="7"/>
        <v>1</v>
      </c>
      <c r="G195" s="7"/>
      <c r="H195" s="7"/>
      <c r="I195" s="7"/>
    </row>
    <row r="196" spans="1:9" x14ac:dyDescent="0.35">
      <c r="A196" s="6" t="s">
        <v>418</v>
      </c>
      <c r="B196" s="6" t="s">
        <v>419</v>
      </c>
      <c r="C196" s="7" t="str">
        <f t="shared" si="6"/>
        <v>CAMURLI PCH</v>
      </c>
      <c r="D196" s="7"/>
      <c r="E196" s="7"/>
      <c r="F196" s="7">
        <f t="shared" si="7"/>
        <v>1</v>
      </c>
      <c r="G196" s="7"/>
      <c r="H196" s="7"/>
      <c r="I196" s="7"/>
    </row>
    <row r="197" spans="1:9" x14ac:dyDescent="0.35">
      <c r="A197" s="6" t="s">
        <v>420</v>
      </c>
      <c r="B197" s="6" t="s">
        <v>421</v>
      </c>
      <c r="C197" s="7" t="str">
        <f t="shared" si="6"/>
        <v>CAMURLI TAR</v>
      </c>
      <c r="D197" s="7"/>
      <c r="E197" s="7"/>
      <c r="F197" s="7">
        <f t="shared" si="7"/>
        <v>1</v>
      </c>
      <c r="G197" s="7"/>
      <c r="H197" s="7"/>
      <c r="I197" s="7"/>
    </row>
    <row r="198" spans="1:9" x14ac:dyDescent="0.35">
      <c r="A198" s="6" t="s">
        <v>422</v>
      </c>
      <c r="B198" s="6" t="s">
        <v>423</v>
      </c>
      <c r="C198" s="7" t="str">
        <f t="shared" si="6"/>
        <v>CANACONA</v>
      </c>
      <c r="D198" s="7" t="s">
        <v>193</v>
      </c>
      <c r="E198" s="7"/>
      <c r="F198" s="7">
        <f t="shared" si="7"/>
        <v>1</v>
      </c>
      <c r="G198" s="7"/>
      <c r="H198" s="7"/>
      <c r="I198" s="7"/>
    </row>
    <row r="199" spans="1:9" x14ac:dyDescent="0.35">
      <c r="A199" s="6" t="s">
        <v>424</v>
      </c>
      <c r="B199" s="6" t="s">
        <v>425</v>
      </c>
      <c r="C199" s="7" t="str">
        <f t="shared" si="6"/>
        <v>CANCA X</v>
      </c>
      <c r="D199" s="7"/>
      <c r="E199" s="7"/>
      <c r="F199" s="7">
        <f t="shared" si="7"/>
        <v>1</v>
      </c>
      <c r="G199" s="7"/>
      <c r="H199" s="7"/>
      <c r="I199" s="7"/>
    </row>
    <row r="200" spans="1:9" x14ac:dyDescent="0.35">
      <c r="A200" s="6" t="s">
        <v>426</v>
      </c>
      <c r="B200" s="6" t="s">
        <v>427</v>
      </c>
      <c r="C200" s="7" t="str">
        <f t="shared" si="6"/>
        <v>CANDOLIM</v>
      </c>
      <c r="D200" s="7"/>
      <c r="E200" s="7"/>
      <c r="F200" s="7">
        <f t="shared" si="7"/>
        <v>1</v>
      </c>
      <c r="G200" s="7"/>
      <c r="H200" s="7"/>
      <c r="I200" s="7"/>
    </row>
    <row r="201" spans="1:9" x14ac:dyDescent="0.35">
      <c r="A201" s="6" t="s">
        <v>428</v>
      </c>
      <c r="B201" s="6" t="s">
        <v>429</v>
      </c>
      <c r="C201" s="7" t="str">
        <f t="shared" si="6"/>
        <v>CANSA BRD</v>
      </c>
      <c r="D201" s="7"/>
      <c r="E201" s="7"/>
      <c r="F201" s="7">
        <f t="shared" si="7"/>
        <v>1</v>
      </c>
      <c r="G201" s="7"/>
      <c r="H201" s="7"/>
      <c r="I201" s="7"/>
    </row>
    <row r="202" spans="1:9" x14ac:dyDescent="0.35">
      <c r="A202" s="6" t="s">
        <v>430</v>
      </c>
      <c r="B202" s="6" t="s">
        <v>431</v>
      </c>
      <c r="C202" s="7" t="str">
        <f t="shared" si="6"/>
        <v>CANSAULIM</v>
      </c>
      <c r="D202" s="7"/>
      <c r="E202" s="7"/>
      <c r="F202" s="7">
        <f t="shared" si="7"/>
        <v>1</v>
      </c>
      <c r="G202" s="7"/>
      <c r="H202" s="7"/>
      <c r="I202" s="7"/>
    </row>
    <row r="203" spans="1:9" x14ac:dyDescent="0.35">
      <c r="A203" s="6" t="s">
        <v>432</v>
      </c>
      <c r="B203" s="6" t="s">
        <v>433</v>
      </c>
      <c r="C203" s="7" t="str">
        <f t="shared" si="6"/>
        <v>CAPXEM</v>
      </c>
      <c r="D203" s="7"/>
      <c r="E203" s="7"/>
      <c r="F203" s="7">
        <f t="shared" si="7"/>
        <v>1</v>
      </c>
      <c r="G203" s="7"/>
      <c r="H203" s="7"/>
      <c r="I203" s="7"/>
    </row>
    <row r="204" spans="1:9" x14ac:dyDescent="0.35">
      <c r="A204" s="6" t="s">
        <v>434</v>
      </c>
      <c r="B204" s="6" t="s">
        <v>435</v>
      </c>
      <c r="C204" s="7" t="str">
        <f t="shared" si="6"/>
        <v>CARMALI</v>
      </c>
      <c r="D204" s="7"/>
      <c r="E204" s="7"/>
      <c r="F204" s="7">
        <f t="shared" si="7"/>
        <v>1</v>
      </c>
      <c r="G204" s="7"/>
      <c r="H204" s="7"/>
      <c r="I204" s="7"/>
    </row>
    <row r="205" spans="1:9" x14ac:dyDescent="0.35">
      <c r="A205" s="6" t="s">
        <v>436</v>
      </c>
      <c r="B205" s="6" t="s">
        <v>437</v>
      </c>
      <c r="C205" s="7" t="str">
        <f t="shared" si="6"/>
        <v>CARME CHAPL</v>
      </c>
      <c r="D205" s="7"/>
      <c r="E205" s="7"/>
      <c r="F205" s="7">
        <f t="shared" si="7"/>
        <v>1</v>
      </c>
      <c r="G205" s="7"/>
      <c r="H205" s="7"/>
      <c r="I205" s="7"/>
    </row>
    <row r="206" spans="1:9" x14ac:dyDescent="0.35">
      <c r="A206" s="6" t="s">
        <v>438</v>
      </c>
      <c r="B206" s="6" t="s">
        <v>439</v>
      </c>
      <c r="C206" s="7" t="str">
        <f t="shared" si="6"/>
        <v>CAROL</v>
      </c>
      <c r="D206" s="7"/>
      <c r="E206" s="7"/>
      <c r="F206" s="7">
        <f t="shared" si="7"/>
        <v>1</v>
      </c>
      <c r="G206" s="7"/>
      <c r="H206" s="7"/>
      <c r="I206" s="7"/>
    </row>
    <row r="207" spans="1:9" x14ac:dyDescent="0.35">
      <c r="A207" s="6" t="s">
        <v>440</v>
      </c>
      <c r="B207" s="6" t="s">
        <v>441</v>
      </c>
      <c r="C207" s="7" t="str">
        <f t="shared" si="6"/>
        <v>CARONA</v>
      </c>
      <c r="D207" s="7"/>
      <c r="E207" s="7"/>
      <c r="F207" s="7">
        <f t="shared" si="7"/>
        <v>1</v>
      </c>
      <c r="G207" s="7"/>
      <c r="H207" s="7"/>
      <c r="I207" s="7"/>
    </row>
    <row r="208" spans="1:9" x14ac:dyDescent="0.35">
      <c r="A208" s="6" t="s">
        <v>442</v>
      </c>
      <c r="B208" s="6" t="s">
        <v>443</v>
      </c>
      <c r="C208" s="7" t="str">
        <f t="shared" si="6"/>
        <v>CARXCT</v>
      </c>
      <c r="D208" s="7"/>
      <c r="E208" s="7"/>
      <c r="F208" s="7">
        <f t="shared" si="7"/>
        <v>1</v>
      </c>
      <c r="G208" s="7"/>
      <c r="H208" s="7"/>
      <c r="I208" s="7"/>
    </row>
    <row r="209" spans="1:9" x14ac:dyDescent="0.35">
      <c r="A209" s="6" t="s">
        <v>444</v>
      </c>
      <c r="B209" s="6" t="s">
        <v>445</v>
      </c>
      <c r="C209" s="7" t="str">
        <f t="shared" si="6"/>
        <v>CASARVARNE</v>
      </c>
      <c r="D209" s="7"/>
      <c r="E209" s="7"/>
      <c r="F209" s="7">
        <f t="shared" si="7"/>
        <v>1</v>
      </c>
      <c r="G209" s="7"/>
      <c r="H209" s="7"/>
      <c r="I209" s="7"/>
    </row>
    <row r="210" spans="1:9" x14ac:dyDescent="0.35">
      <c r="A210" s="6" t="s">
        <v>446</v>
      </c>
      <c r="B210" s="6" t="s">
        <v>447</v>
      </c>
      <c r="C210" s="7" t="str">
        <f t="shared" si="6"/>
        <v>CAVREM</v>
      </c>
      <c r="D210" s="7"/>
      <c r="E210" s="7"/>
      <c r="F210" s="7">
        <f t="shared" si="7"/>
        <v>1</v>
      </c>
      <c r="G210" s="7"/>
      <c r="H210" s="7"/>
      <c r="I210" s="7"/>
    </row>
    <row r="211" spans="1:9" x14ac:dyDescent="0.35">
      <c r="A211" s="6" t="s">
        <v>448</v>
      </c>
      <c r="B211" s="6" t="s">
        <v>449</v>
      </c>
      <c r="C211" s="7" t="str">
        <f t="shared" si="6"/>
        <v>CAZUR</v>
      </c>
      <c r="D211" s="7"/>
      <c r="E211" s="7"/>
      <c r="F211" s="7">
        <f t="shared" si="7"/>
        <v>1</v>
      </c>
      <c r="G211" s="7"/>
      <c r="H211" s="7"/>
      <c r="I211" s="7"/>
    </row>
    <row r="212" spans="1:9" x14ac:dyDescent="0.35">
      <c r="A212" s="6" t="s">
        <v>450</v>
      </c>
      <c r="B212" s="6" t="s">
        <v>451</v>
      </c>
      <c r="C212" s="7" t="str">
        <f t="shared" si="6"/>
        <v>CCLO/ST.INZ</v>
      </c>
      <c r="D212" s="7"/>
      <c r="E212" s="7"/>
      <c r="F212" s="7">
        <f t="shared" si="7"/>
        <v>1</v>
      </c>
      <c r="G212" s="7"/>
      <c r="H212" s="7"/>
      <c r="I212" s="7"/>
    </row>
    <row r="213" spans="1:9" x14ac:dyDescent="0.35">
      <c r="A213" s="6" t="s">
        <v>452</v>
      </c>
      <c r="B213" s="6" t="s">
        <v>453</v>
      </c>
      <c r="C213" s="7" t="str">
        <f t="shared" si="6"/>
        <v>CEMENT FACT</v>
      </c>
      <c r="D213" s="7"/>
      <c r="E213" s="7"/>
      <c r="F213" s="7">
        <f t="shared" si="7"/>
        <v>1</v>
      </c>
      <c r="G213" s="7"/>
      <c r="H213" s="7"/>
      <c r="I213" s="7"/>
    </row>
    <row r="214" spans="1:9" x14ac:dyDescent="0.35">
      <c r="A214" s="6" t="s">
        <v>454</v>
      </c>
      <c r="B214" s="6" t="s">
        <v>455</v>
      </c>
      <c r="C214" s="7" t="str">
        <f t="shared" si="6"/>
        <v>CHAD.TMP AG</v>
      </c>
      <c r="D214" s="7"/>
      <c r="E214" s="7"/>
      <c r="F214" s="7">
        <f t="shared" si="7"/>
        <v>1</v>
      </c>
      <c r="G214" s="7"/>
      <c r="H214" s="7"/>
      <c r="I214" s="7"/>
    </row>
    <row r="215" spans="1:9" x14ac:dyDescent="0.35">
      <c r="A215" s="6" t="s">
        <v>456</v>
      </c>
      <c r="B215" s="6" t="s">
        <v>457</v>
      </c>
      <c r="C215" s="7" t="str">
        <f t="shared" si="6"/>
        <v>CHAFEGAL</v>
      </c>
      <c r="D215" s="7"/>
      <c r="E215" s="7"/>
      <c r="F215" s="7">
        <f t="shared" si="7"/>
        <v>1</v>
      </c>
      <c r="G215" s="7"/>
      <c r="H215" s="7"/>
      <c r="I215" s="7"/>
    </row>
    <row r="216" spans="1:9" x14ac:dyDescent="0.35">
      <c r="A216" s="6" t="s">
        <v>458</v>
      </c>
      <c r="B216" s="6" t="s">
        <v>459</v>
      </c>
      <c r="C216" s="7" t="str">
        <f t="shared" si="6"/>
        <v>CHAIEWADA</v>
      </c>
      <c r="D216" s="7"/>
      <c r="E216" s="7"/>
      <c r="F216" s="7">
        <f t="shared" si="7"/>
        <v>1</v>
      </c>
      <c r="G216" s="7"/>
      <c r="H216" s="7"/>
      <c r="I216" s="7"/>
    </row>
    <row r="217" spans="1:9" x14ac:dyDescent="0.35">
      <c r="A217" s="6" t="s">
        <v>460</v>
      </c>
      <c r="B217" s="6" t="s">
        <v>461</v>
      </c>
      <c r="C217" s="7" t="str">
        <f t="shared" si="6"/>
        <v>CHANDEL</v>
      </c>
      <c r="D217" s="7"/>
      <c r="E217" s="7"/>
      <c r="F217" s="7">
        <f t="shared" si="7"/>
        <v>1</v>
      </c>
      <c r="G217" s="7"/>
      <c r="H217" s="7"/>
      <c r="I217" s="7"/>
    </row>
    <row r="218" spans="1:9" x14ac:dyDescent="0.35">
      <c r="A218" s="6" t="s">
        <v>462</v>
      </c>
      <c r="B218" s="6" t="s">
        <v>463</v>
      </c>
      <c r="C218" s="7" t="str">
        <f t="shared" si="6"/>
        <v>CHANDRAPTNA</v>
      </c>
      <c r="D218" s="7"/>
      <c r="E218" s="7"/>
      <c r="F218" s="7">
        <f t="shared" si="7"/>
        <v>1</v>
      </c>
      <c r="G218" s="7"/>
      <c r="H218" s="7"/>
      <c r="I218" s="7"/>
    </row>
    <row r="219" spans="1:9" x14ac:dyDescent="0.35">
      <c r="A219" s="6" t="s">
        <v>464</v>
      </c>
      <c r="B219" s="6" t="s">
        <v>465</v>
      </c>
      <c r="C219" s="7" t="str">
        <f t="shared" si="6"/>
        <v>CHANGAD X</v>
      </c>
      <c r="D219" s="7"/>
      <c r="E219" s="7"/>
      <c r="F219" s="7">
        <f t="shared" si="7"/>
        <v>1</v>
      </c>
      <c r="G219" s="7"/>
      <c r="H219" s="7"/>
      <c r="I219" s="7"/>
    </row>
    <row r="220" spans="1:9" x14ac:dyDescent="0.35">
      <c r="A220" s="6" t="s">
        <v>466</v>
      </c>
      <c r="B220" s="6" t="s">
        <v>467</v>
      </c>
      <c r="C220" s="7" t="str">
        <f t="shared" si="6"/>
        <v>CHAPEL X</v>
      </c>
      <c r="D220" s="7"/>
      <c r="E220" s="7"/>
      <c r="F220" s="7">
        <f t="shared" si="7"/>
        <v>1</v>
      </c>
      <c r="G220" s="7"/>
      <c r="H220" s="7"/>
      <c r="I220" s="7"/>
    </row>
    <row r="221" spans="1:9" x14ac:dyDescent="0.35">
      <c r="A221" s="6" t="s">
        <v>468</v>
      </c>
      <c r="B221" s="6" t="s">
        <v>469</v>
      </c>
      <c r="C221" s="7" t="str">
        <f t="shared" si="6"/>
        <v>CHAR RASTA</v>
      </c>
      <c r="D221" s="7"/>
      <c r="E221" s="7"/>
      <c r="F221" s="7">
        <f t="shared" si="7"/>
        <v>1</v>
      </c>
      <c r="G221" s="7"/>
      <c r="H221" s="7"/>
      <c r="I221" s="7"/>
    </row>
    <row r="222" spans="1:9" x14ac:dyDescent="0.35">
      <c r="A222" s="6" t="s">
        <v>470</v>
      </c>
      <c r="B222" s="6" t="s">
        <v>471</v>
      </c>
      <c r="C222" s="7" t="str">
        <f t="shared" si="6"/>
        <v>CHARAVNE X</v>
      </c>
      <c r="D222" s="7"/>
      <c r="E222" s="7"/>
      <c r="F222" s="7">
        <f t="shared" si="7"/>
        <v>1</v>
      </c>
      <c r="G222" s="7"/>
      <c r="H222" s="7"/>
      <c r="I222" s="7"/>
    </row>
    <row r="223" spans="1:9" x14ac:dyDescent="0.35">
      <c r="A223" s="6" t="s">
        <v>472</v>
      </c>
      <c r="B223" s="6" t="s">
        <v>473</v>
      </c>
      <c r="C223" s="7" t="str">
        <f t="shared" si="6"/>
        <v>CHAUDAPUR</v>
      </c>
      <c r="D223" s="7"/>
      <c r="E223" s="7"/>
      <c r="F223" s="7">
        <f t="shared" si="7"/>
        <v>1</v>
      </c>
      <c r="G223" s="7"/>
      <c r="H223" s="7"/>
      <c r="I223" s="7"/>
    </row>
    <row r="224" spans="1:9" x14ac:dyDescent="0.35">
      <c r="A224" s="6" t="s">
        <v>474</v>
      </c>
      <c r="B224" s="6" t="s">
        <v>475</v>
      </c>
      <c r="C224" s="7" t="str">
        <f t="shared" si="6"/>
        <v>CHAUKE</v>
      </c>
      <c r="D224" s="7"/>
      <c r="E224" s="7"/>
      <c r="F224" s="7">
        <f t="shared" si="7"/>
        <v>1</v>
      </c>
      <c r="G224" s="7"/>
      <c r="H224" s="7"/>
      <c r="I224" s="7"/>
    </row>
    <row r="225" spans="1:9" x14ac:dyDescent="0.35">
      <c r="A225" s="6" t="s">
        <v>476</v>
      </c>
      <c r="B225" s="6" t="s">
        <v>477</v>
      </c>
      <c r="C225" s="7" t="str">
        <f t="shared" si="6"/>
        <v>CHAUKI</v>
      </c>
      <c r="D225" s="7"/>
      <c r="E225" s="7"/>
      <c r="F225" s="7">
        <f t="shared" si="7"/>
        <v>1</v>
      </c>
      <c r="G225" s="7"/>
      <c r="H225" s="7"/>
      <c r="I225" s="7"/>
    </row>
    <row r="226" spans="1:9" x14ac:dyDescent="0.35">
      <c r="A226" s="6" t="s">
        <v>478</v>
      </c>
      <c r="B226" s="6" t="s">
        <v>479</v>
      </c>
      <c r="C226" s="7" t="str">
        <f t="shared" si="6"/>
        <v>CHECK POST</v>
      </c>
      <c r="D226" s="7"/>
      <c r="E226" s="7"/>
      <c r="F226" s="7">
        <f t="shared" si="7"/>
        <v>1</v>
      </c>
      <c r="G226" s="7"/>
      <c r="H226" s="7"/>
      <c r="I226" s="7"/>
    </row>
    <row r="227" spans="1:9" x14ac:dyDescent="0.35">
      <c r="A227" s="6" t="s">
        <v>480</v>
      </c>
      <c r="B227" s="6" t="s">
        <v>481</v>
      </c>
      <c r="C227" s="7" t="str">
        <f t="shared" si="6"/>
        <v>CHEMRAN</v>
      </c>
      <c r="D227" s="7"/>
      <c r="E227" s="7"/>
      <c r="F227" s="7">
        <f t="shared" si="7"/>
        <v>1</v>
      </c>
      <c r="G227" s="7"/>
      <c r="H227" s="7"/>
      <c r="I227" s="7"/>
    </row>
    <row r="228" spans="1:9" x14ac:dyDescent="0.35">
      <c r="A228" s="6" t="s">
        <v>482</v>
      </c>
      <c r="B228" s="6" t="s">
        <v>483</v>
      </c>
      <c r="C228" s="7" t="str">
        <f t="shared" si="6"/>
        <v>CHICALIM</v>
      </c>
      <c r="D228" s="7"/>
      <c r="E228" s="7"/>
      <c r="F228" s="7">
        <f t="shared" si="7"/>
        <v>1</v>
      </c>
      <c r="G228" s="7"/>
      <c r="H228" s="7"/>
      <c r="I228" s="7"/>
    </row>
    <row r="229" spans="1:9" x14ac:dyDescent="0.35">
      <c r="A229" s="6" t="s">
        <v>484</v>
      </c>
      <c r="B229" s="6" t="s">
        <v>485</v>
      </c>
      <c r="C229" s="7" t="str">
        <f t="shared" si="6"/>
        <v>CHIKNEM</v>
      </c>
      <c r="D229" s="7"/>
      <c r="E229" s="7"/>
      <c r="F229" s="7">
        <f t="shared" si="7"/>
        <v>1</v>
      </c>
      <c r="G229" s="7"/>
      <c r="H229" s="7"/>
      <c r="I229" s="7"/>
    </row>
    <row r="230" spans="1:9" x14ac:dyDescent="0.35">
      <c r="A230" s="6" t="s">
        <v>486</v>
      </c>
      <c r="B230" s="6" t="s">
        <v>487</v>
      </c>
      <c r="C230" s="7" t="str">
        <f t="shared" si="6"/>
        <v>CHINCHANI</v>
      </c>
      <c r="D230" s="7"/>
      <c r="E230" s="7"/>
      <c r="F230" s="7">
        <f t="shared" si="7"/>
        <v>1</v>
      </c>
      <c r="G230" s="7"/>
      <c r="H230" s="7"/>
      <c r="I230" s="7"/>
    </row>
    <row r="231" spans="1:9" x14ac:dyDescent="0.35">
      <c r="A231" s="6" t="s">
        <v>488</v>
      </c>
      <c r="B231" s="6" t="s">
        <v>489</v>
      </c>
      <c r="C231" s="7" t="str">
        <f t="shared" si="6"/>
        <v>CHINCHINI X</v>
      </c>
      <c r="D231" s="7"/>
      <c r="E231" s="7"/>
      <c r="F231" s="7">
        <f t="shared" si="7"/>
        <v>1</v>
      </c>
      <c r="G231" s="7"/>
      <c r="H231" s="7"/>
      <c r="I231" s="7"/>
    </row>
    <row r="232" spans="1:9" x14ac:dyDescent="0.35">
      <c r="A232" s="6" t="s">
        <v>490</v>
      </c>
      <c r="B232" s="6" t="s">
        <v>491</v>
      </c>
      <c r="C232" s="7" t="str">
        <f t="shared" si="6"/>
        <v>CHINCHMALA</v>
      </c>
      <c r="D232" s="7"/>
      <c r="E232" s="7"/>
      <c r="F232" s="7">
        <f t="shared" si="7"/>
        <v>1</v>
      </c>
      <c r="G232" s="7"/>
      <c r="H232" s="7"/>
      <c r="I232" s="7"/>
    </row>
    <row r="233" spans="1:9" x14ac:dyDescent="0.35">
      <c r="A233" s="6" t="s">
        <v>492</v>
      </c>
      <c r="B233" s="6" t="s">
        <v>493</v>
      </c>
      <c r="C233" s="7" t="str">
        <f t="shared" si="6"/>
        <v>CHIPLEM</v>
      </c>
      <c r="D233" s="7"/>
      <c r="E233" s="7"/>
      <c r="F233" s="7">
        <f t="shared" si="7"/>
        <v>1</v>
      </c>
      <c r="G233" s="7"/>
      <c r="H233" s="7"/>
      <c r="I233" s="7"/>
    </row>
    <row r="234" spans="1:9" x14ac:dyDescent="0.35">
      <c r="A234" s="6" t="s">
        <v>494</v>
      </c>
      <c r="B234" s="6" t="s">
        <v>495</v>
      </c>
      <c r="C234" s="7" t="str">
        <f t="shared" si="6"/>
        <v>CHIRWAL</v>
      </c>
      <c r="D234" s="7"/>
      <c r="E234" s="7"/>
      <c r="F234" s="7">
        <f t="shared" si="7"/>
        <v>1</v>
      </c>
      <c r="G234" s="7"/>
      <c r="H234" s="7"/>
      <c r="I234" s="7"/>
    </row>
    <row r="235" spans="1:9" x14ac:dyDescent="0.35">
      <c r="A235" s="6" t="s">
        <v>496</v>
      </c>
      <c r="B235" s="6" t="s">
        <v>497</v>
      </c>
      <c r="C235" s="7" t="str">
        <f t="shared" si="6"/>
        <v>CHOPDE</v>
      </c>
      <c r="D235" s="7"/>
      <c r="E235" s="7"/>
      <c r="F235" s="7">
        <f t="shared" si="7"/>
        <v>1</v>
      </c>
      <c r="G235" s="7"/>
      <c r="H235" s="7"/>
      <c r="I235" s="7"/>
    </row>
    <row r="236" spans="1:9" x14ac:dyDescent="0.35">
      <c r="A236" s="6" t="s">
        <v>498</v>
      </c>
      <c r="B236" s="6" t="s">
        <v>499</v>
      </c>
      <c r="C236" s="7" t="str">
        <f t="shared" si="6"/>
        <v>CHORLA</v>
      </c>
      <c r="D236" s="7"/>
      <c r="E236" s="7"/>
      <c r="F236" s="7">
        <f t="shared" si="7"/>
        <v>1</v>
      </c>
      <c r="G236" s="7"/>
      <c r="H236" s="7"/>
      <c r="I236" s="7"/>
    </row>
    <row r="237" spans="1:9" x14ac:dyDescent="0.35">
      <c r="A237" s="6" t="s">
        <v>500</v>
      </c>
      <c r="B237" s="6" t="s">
        <v>501</v>
      </c>
      <c r="C237" s="7" t="str">
        <f t="shared" si="6"/>
        <v>CHORLA BDR</v>
      </c>
      <c r="D237" s="7"/>
      <c r="E237" s="7"/>
      <c r="F237" s="7">
        <f t="shared" si="7"/>
        <v>1</v>
      </c>
      <c r="G237" s="7"/>
      <c r="H237" s="7"/>
      <c r="I237" s="7"/>
    </row>
    <row r="238" spans="1:9" x14ac:dyDescent="0.35">
      <c r="A238" s="6" t="s">
        <v>502</v>
      </c>
      <c r="B238" s="6" t="s">
        <v>503</v>
      </c>
      <c r="C238" s="7" t="str">
        <f t="shared" si="6"/>
        <v>CHURCH</v>
      </c>
      <c r="D238" s="7"/>
      <c r="E238" s="7"/>
      <c r="F238" s="7">
        <f t="shared" si="7"/>
        <v>1</v>
      </c>
      <c r="G238" s="7"/>
      <c r="H238" s="7"/>
      <c r="I238" s="7"/>
    </row>
    <row r="239" spans="1:9" x14ac:dyDescent="0.35">
      <c r="A239" s="6" t="s">
        <v>504</v>
      </c>
      <c r="B239" s="6" t="s">
        <v>505</v>
      </c>
      <c r="C239" s="7" t="str">
        <f t="shared" si="6"/>
        <v>CHURNG TMP</v>
      </c>
      <c r="D239" s="7"/>
      <c r="E239" s="7"/>
      <c r="F239" s="7">
        <f t="shared" si="7"/>
        <v>1</v>
      </c>
      <c r="G239" s="7"/>
      <c r="H239" s="7"/>
      <c r="I239" s="7"/>
    </row>
    <row r="240" spans="1:9" x14ac:dyDescent="0.35">
      <c r="A240" s="6" t="s">
        <v>506</v>
      </c>
      <c r="B240" s="6" t="s">
        <v>507</v>
      </c>
      <c r="C240" s="7" t="str">
        <f t="shared" si="6"/>
        <v>CHWGUL W/S</v>
      </c>
      <c r="D240" s="7"/>
      <c r="E240" s="7"/>
      <c r="F240" s="7">
        <f t="shared" si="7"/>
        <v>1</v>
      </c>
      <c r="G240" s="7"/>
      <c r="H240" s="7"/>
      <c r="I240" s="7"/>
    </row>
    <row r="241" spans="1:9" x14ac:dyDescent="0.35">
      <c r="A241" s="6" t="s">
        <v>508</v>
      </c>
      <c r="B241" s="6" t="s">
        <v>509</v>
      </c>
      <c r="C241" s="7" t="str">
        <f t="shared" si="6"/>
        <v>CHWGULE CLG</v>
      </c>
      <c r="D241" s="7"/>
      <c r="E241" s="7"/>
      <c r="F241" s="7">
        <f t="shared" si="7"/>
        <v>1</v>
      </c>
      <c r="G241" s="7"/>
      <c r="H241" s="7"/>
      <c r="I241" s="7"/>
    </row>
    <row r="242" spans="1:9" x14ac:dyDescent="0.35">
      <c r="A242" s="6" t="s">
        <v>510</v>
      </c>
      <c r="B242" s="6" t="s">
        <v>511</v>
      </c>
      <c r="C242" s="7" t="str">
        <f t="shared" si="6"/>
        <v>CHWGULE DOK</v>
      </c>
      <c r="D242" s="7"/>
      <c r="E242" s="7"/>
      <c r="F242" s="7">
        <f t="shared" si="7"/>
        <v>1</v>
      </c>
      <c r="G242" s="7"/>
      <c r="H242" s="7"/>
      <c r="I242" s="7"/>
    </row>
    <row r="243" spans="1:9" x14ac:dyDescent="0.35">
      <c r="A243" s="6" t="s">
        <v>512</v>
      </c>
      <c r="B243" s="6" t="s">
        <v>513</v>
      </c>
      <c r="C243" s="7" t="str">
        <f t="shared" si="6"/>
        <v>CIPLA</v>
      </c>
      <c r="D243" s="7"/>
      <c r="E243" s="7"/>
      <c r="F243" s="7">
        <f t="shared" si="7"/>
        <v>1</v>
      </c>
      <c r="G243" s="7"/>
      <c r="H243" s="7"/>
      <c r="I243" s="7"/>
    </row>
    <row r="244" spans="1:9" x14ac:dyDescent="0.35">
      <c r="A244" s="6" t="s">
        <v>514</v>
      </c>
      <c r="B244" s="6" t="s">
        <v>515</v>
      </c>
      <c r="C244" s="7" t="str">
        <f t="shared" si="6"/>
        <v>CLERRA SCOL</v>
      </c>
      <c r="D244" s="7"/>
      <c r="E244" s="7"/>
      <c r="F244" s="7">
        <f t="shared" si="7"/>
        <v>1</v>
      </c>
      <c r="G244" s="7"/>
      <c r="H244" s="7"/>
      <c r="I244" s="7"/>
    </row>
    <row r="245" spans="1:9" x14ac:dyDescent="0.35">
      <c r="A245" s="6" t="s">
        <v>516</v>
      </c>
      <c r="B245" s="6" t="s">
        <v>517</v>
      </c>
      <c r="C245" s="7" t="str">
        <f t="shared" si="6"/>
        <v>CLNGT CIRCL</v>
      </c>
      <c r="D245" s="7"/>
      <c r="E245" s="7"/>
      <c r="F245" s="7">
        <f t="shared" si="7"/>
        <v>1</v>
      </c>
      <c r="G245" s="7"/>
      <c r="H245" s="7"/>
      <c r="I245" s="7"/>
    </row>
    <row r="246" spans="1:9" x14ac:dyDescent="0.35">
      <c r="A246" s="6" t="s">
        <v>518</v>
      </c>
      <c r="B246" s="6" t="s">
        <v>519</v>
      </c>
      <c r="C246" s="7" t="str">
        <f t="shared" si="6"/>
        <v>CNDOLI BECH</v>
      </c>
      <c r="D246" s="7"/>
      <c r="E246" s="7"/>
      <c r="F246" s="7">
        <f t="shared" si="7"/>
        <v>1</v>
      </c>
      <c r="G246" s="7"/>
      <c r="H246" s="7"/>
      <c r="I246" s="7"/>
    </row>
    <row r="247" spans="1:9" x14ac:dyDescent="0.35">
      <c r="A247" s="6" t="s">
        <v>520</v>
      </c>
      <c r="B247" s="6" t="s">
        <v>521</v>
      </c>
      <c r="C247" s="7" t="str">
        <f t="shared" si="6"/>
        <v>CNDOLI CHUR</v>
      </c>
      <c r="D247" s="7"/>
      <c r="E247" s="7"/>
      <c r="F247" s="7">
        <f t="shared" si="7"/>
        <v>1</v>
      </c>
      <c r="G247" s="7"/>
      <c r="H247" s="7"/>
      <c r="I247" s="7"/>
    </row>
    <row r="248" spans="1:9" x14ac:dyDescent="0.35">
      <c r="A248" s="6" t="s">
        <v>522</v>
      </c>
      <c r="B248" s="6" t="s">
        <v>523</v>
      </c>
      <c r="C248" s="7" t="str">
        <f t="shared" si="6"/>
        <v>CODLI TISK</v>
      </c>
      <c r="D248" s="7"/>
      <c r="E248" s="7"/>
      <c r="F248" s="7">
        <f t="shared" si="7"/>
        <v>1</v>
      </c>
      <c r="G248" s="7"/>
      <c r="H248" s="7"/>
      <c r="I248" s="7"/>
    </row>
    <row r="249" spans="1:9" x14ac:dyDescent="0.35">
      <c r="A249" s="6" t="s">
        <v>524</v>
      </c>
      <c r="B249" s="6" t="s">
        <v>525</v>
      </c>
      <c r="C249" s="7" t="str">
        <f t="shared" si="6"/>
        <v>COLLEM</v>
      </c>
      <c r="D249" s="7"/>
      <c r="E249" s="7"/>
      <c r="F249" s="7">
        <f t="shared" si="7"/>
        <v>1</v>
      </c>
      <c r="G249" s="7"/>
      <c r="H249" s="7"/>
      <c r="I249" s="7"/>
    </row>
    <row r="250" spans="1:9" x14ac:dyDescent="0.35">
      <c r="A250" s="6" t="s">
        <v>526</v>
      </c>
      <c r="B250" s="6" t="s">
        <v>527</v>
      </c>
      <c r="C250" s="7" t="str">
        <f t="shared" si="6"/>
        <v>COLOUMBA</v>
      </c>
      <c r="D250" s="7"/>
      <c r="E250" s="7"/>
      <c r="F250" s="7">
        <f t="shared" si="7"/>
        <v>1</v>
      </c>
      <c r="G250" s="7"/>
      <c r="H250" s="7"/>
      <c r="I250" s="7"/>
    </row>
    <row r="251" spans="1:9" x14ac:dyDescent="0.35">
      <c r="A251" s="6" t="s">
        <v>528</v>
      </c>
      <c r="B251" s="6" t="s">
        <v>529</v>
      </c>
      <c r="C251" s="7" t="str">
        <f t="shared" si="6"/>
        <v>COLVALE</v>
      </c>
      <c r="D251" s="7"/>
      <c r="E251" s="7"/>
      <c r="F251" s="7">
        <f t="shared" si="7"/>
        <v>1</v>
      </c>
      <c r="G251" s="7"/>
      <c r="H251" s="7"/>
      <c r="I251" s="7"/>
    </row>
    <row r="252" spans="1:9" x14ac:dyDescent="0.35">
      <c r="A252" s="6" t="s">
        <v>530</v>
      </c>
      <c r="B252" s="6" t="s">
        <v>531</v>
      </c>
      <c r="C252" s="7" t="str">
        <f t="shared" si="6"/>
        <v>COLVALE TAR</v>
      </c>
      <c r="D252" s="7"/>
      <c r="E252" s="7"/>
      <c r="F252" s="7">
        <f t="shared" si="7"/>
        <v>1</v>
      </c>
      <c r="G252" s="7"/>
      <c r="H252" s="7"/>
      <c r="I252" s="7"/>
    </row>
    <row r="253" spans="1:9" x14ac:dyDescent="0.35">
      <c r="A253" s="6" t="s">
        <v>532</v>
      </c>
      <c r="B253" s="6" t="s">
        <v>533</v>
      </c>
      <c r="C253" s="7" t="str">
        <f t="shared" si="6"/>
        <v>CONVENT</v>
      </c>
      <c r="D253" s="7"/>
      <c r="E253" s="7"/>
      <c r="F253" s="7">
        <f t="shared" si="7"/>
        <v>1</v>
      </c>
      <c r="G253" s="7"/>
      <c r="H253" s="7"/>
      <c r="I253" s="7"/>
    </row>
    <row r="254" spans="1:9" x14ac:dyDescent="0.35">
      <c r="A254" s="6" t="s">
        <v>534</v>
      </c>
      <c r="B254" s="6" t="s">
        <v>535</v>
      </c>
      <c r="C254" s="7" t="str">
        <f t="shared" si="6"/>
        <v>COPARDE</v>
      </c>
      <c r="D254" s="7"/>
      <c r="E254" s="7"/>
      <c r="F254" s="7">
        <f t="shared" si="7"/>
        <v>1</v>
      </c>
      <c r="G254" s="7"/>
      <c r="H254" s="7"/>
      <c r="I254" s="7"/>
    </row>
    <row r="255" spans="1:9" x14ac:dyDescent="0.35">
      <c r="A255" s="6" t="s">
        <v>536</v>
      </c>
      <c r="B255" s="6" t="s">
        <v>537</v>
      </c>
      <c r="C255" s="7" t="str">
        <f t="shared" si="6"/>
        <v>COPARDE X</v>
      </c>
      <c r="D255" s="7"/>
      <c r="E255" s="7"/>
      <c r="F255" s="7">
        <f t="shared" si="7"/>
        <v>1</v>
      </c>
      <c r="G255" s="7"/>
      <c r="H255" s="7"/>
      <c r="I255" s="7"/>
    </row>
    <row r="256" spans="1:9" x14ac:dyDescent="0.35">
      <c r="A256" s="6" t="s">
        <v>538</v>
      </c>
      <c r="B256" s="6" t="s">
        <v>539</v>
      </c>
      <c r="C256" s="7" t="str">
        <f t="shared" si="6"/>
        <v>CORLI PUMP</v>
      </c>
      <c r="D256" s="7"/>
      <c r="E256" s="7"/>
      <c r="F256" s="7">
        <f t="shared" si="7"/>
        <v>1</v>
      </c>
      <c r="G256" s="7"/>
      <c r="H256" s="7"/>
      <c r="I256" s="7"/>
    </row>
    <row r="257" spans="1:9" x14ac:dyDescent="0.35">
      <c r="A257" s="6" t="s">
        <v>540</v>
      </c>
      <c r="B257" s="6" t="s">
        <v>541</v>
      </c>
      <c r="C257" s="7" t="str">
        <f t="shared" si="6"/>
        <v>CORLIM</v>
      </c>
      <c r="D257" s="7"/>
      <c r="E257" s="7"/>
      <c r="F257" s="7">
        <f t="shared" si="7"/>
        <v>1</v>
      </c>
      <c r="G257" s="7"/>
      <c r="H257" s="7"/>
      <c r="I257" s="7"/>
    </row>
    <row r="258" spans="1:9" x14ac:dyDescent="0.35">
      <c r="A258" s="6" t="s">
        <v>542</v>
      </c>
      <c r="B258" s="6" t="s">
        <v>543</v>
      </c>
      <c r="C258" s="7" t="str">
        <f t="shared" ref="C258:C321" si="8">A258</f>
        <v>CORPAWADA</v>
      </c>
      <c r="D258" s="7"/>
      <c r="E258" s="7"/>
      <c r="F258" s="7">
        <f t="shared" ref="F258:F321" si="9">COUNTIF($B$2:$B$4888,B258)</f>
        <v>1</v>
      </c>
      <c r="G258" s="7"/>
      <c r="H258" s="7"/>
      <c r="I258" s="7"/>
    </row>
    <row r="259" spans="1:9" x14ac:dyDescent="0.35">
      <c r="A259" s="6" t="s">
        <v>544</v>
      </c>
      <c r="B259" s="6" t="s">
        <v>545</v>
      </c>
      <c r="C259" s="7" t="str">
        <f t="shared" si="8"/>
        <v>CORTALIM</v>
      </c>
      <c r="D259" s="7"/>
      <c r="E259" s="7"/>
      <c r="F259" s="7">
        <f t="shared" si="9"/>
        <v>1</v>
      </c>
      <c r="G259" s="7"/>
      <c r="H259" s="7"/>
      <c r="I259" s="7"/>
    </row>
    <row r="260" spans="1:9" x14ac:dyDescent="0.35">
      <c r="A260" s="6" t="s">
        <v>546</v>
      </c>
      <c r="B260" s="6" t="s">
        <v>547</v>
      </c>
      <c r="C260" s="7" t="str">
        <f t="shared" si="8"/>
        <v>CORTALIM X</v>
      </c>
      <c r="D260" s="7"/>
      <c r="E260" s="7"/>
      <c r="F260" s="7">
        <f t="shared" si="9"/>
        <v>1</v>
      </c>
      <c r="G260" s="7"/>
      <c r="H260" s="7"/>
      <c r="I260" s="7"/>
    </row>
    <row r="261" spans="1:9" x14ac:dyDescent="0.35">
      <c r="A261" s="6" t="s">
        <v>548</v>
      </c>
      <c r="B261" s="6" t="s">
        <v>549</v>
      </c>
      <c r="C261" s="7" t="str">
        <f t="shared" si="8"/>
        <v>COTTA</v>
      </c>
      <c r="D261" s="7"/>
      <c r="E261" s="7"/>
      <c r="F261" s="7">
        <f t="shared" si="9"/>
        <v>1</v>
      </c>
      <c r="G261" s="7"/>
      <c r="H261" s="7"/>
      <c r="I261" s="7"/>
    </row>
    <row r="262" spans="1:9" x14ac:dyDescent="0.35">
      <c r="A262" s="6" t="s">
        <v>550</v>
      </c>
      <c r="B262" s="6" t="s">
        <v>551</v>
      </c>
      <c r="C262" s="7" t="str">
        <f t="shared" si="8"/>
        <v>CRNZALE BCH</v>
      </c>
      <c r="D262" s="7"/>
      <c r="E262" s="7"/>
      <c r="F262" s="7">
        <f t="shared" si="9"/>
        <v>1</v>
      </c>
      <c r="G262" s="7"/>
      <c r="H262" s="7"/>
      <c r="I262" s="7"/>
    </row>
    <row r="263" spans="1:9" x14ac:dyDescent="0.35">
      <c r="A263" s="6" t="s">
        <v>552</v>
      </c>
      <c r="B263" s="6" t="s">
        <v>553</v>
      </c>
      <c r="C263" s="7" t="str">
        <f t="shared" si="8"/>
        <v>CUDSEM</v>
      </c>
      <c r="D263" s="7"/>
      <c r="E263" s="7"/>
      <c r="F263" s="7">
        <f t="shared" si="9"/>
        <v>1</v>
      </c>
      <c r="G263" s="7"/>
      <c r="H263" s="7"/>
      <c r="I263" s="7"/>
    </row>
    <row r="264" spans="1:9" x14ac:dyDescent="0.35">
      <c r="A264" s="6" t="s">
        <v>554</v>
      </c>
      <c r="B264" s="6" t="s">
        <v>555</v>
      </c>
      <c r="C264" s="7" t="str">
        <f t="shared" si="8"/>
        <v>CUDSEM JNC</v>
      </c>
      <c r="D264" s="7"/>
      <c r="E264" s="7"/>
      <c r="F264" s="7">
        <f t="shared" si="9"/>
        <v>1</v>
      </c>
      <c r="G264" s="7"/>
      <c r="H264" s="7"/>
      <c r="I264" s="7"/>
    </row>
    <row r="265" spans="1:9" x14ac:dyDescent="0.35">
      <c r="A265" s="6" t="s">
        <v>556</v>
      </c>
      <c r="B265" s="6" t="s">
        <v>557</v>
      </c>
      <c r="C265" s="7" t="str">
        <f t="shared" si="8"/>
        <v>CUNCOLIEM</v>
      </c>
      <c r="D265" s="7"/>
      <c r="E265" s="7"/>
      <c r="F265" s="7">
        <f t="shared" si="9"/>
        <v>1</v>
      </c>
      <c r="G265" s="7"/>
      <c r="H265" s="7"/>
      <c r="I265" s="7"/>
    </row>
    <row r="266" spans="1:9" x14ac:dyDescent="0.35">
      <c r="A266" s="6" t="s">
        <v>558</v>
      </c>
      <c r="B266" s="6" t="s">
        <v>559</v>
      </c>
      <c r="C266" s="7" t="str">
        <f t="shared" si="8"/>
        <v>CUNCOLIM</v>
      </c>
      <c r="D266" s="7" t="s">
        <v>193</v>
      </c>
      <c r="E266" s="7"/>
      <c r="F266" s="7">
        <f t="shared" si="9"/>
        <v>1</v>
      </c>
      <c r="G266" s="7"/>
      <c r="H266" s="7"/>
      <c r="I266" s="7"/>
    </row>
    <row r="267" spans="1:9" x14ac:dyDescent="0.35">
      <c r="A267" s="6" t="s">
        <v>560</v>
      </c>
      <c r="B267" s="6" t="s">
        <v>561</v>
      </c>
      <c r="C267" s="7" t="str">
        <f t="shared" si="8"/>
        <v>CUPA</v>
      </c>
      <c r="D267" s="7"/>
      <c r="E267" s="7"/>
      <c r="F267" s="7">
        <f t="shared" si="9"/>
        <v>1</v>
      </c>
      <c r="G267" s="7"/>
      <c r="H267" s="7"/>
      <c r="I267" s="7"/>
    </row>
    <row r="268" spans="1:9" x14ac:dyDescent="0.35">
      <c r="A268" s="6" t="s">
        <v>562</v>
      </c>
      <c r="B268" s="6" t="s">
        <v>563</v>
      </c>
      <c r="C268" s="7" t="str">
        <f t="shared" si="8"/>
        <v>CURCH GPC</v>
      </c>
      <c r="D268" s="7"/>
      <c r="E268" s="7"/>
      <c r="F268" s="7">
        <f t="shared" si="9"/>
        <v>1</v>
      </c>
      <c r="G268" s="7"/>
      <c r="H268" s="7"/>
      <c r="I268" s="7"/>
    </row>
    <row r="269" spans="1:9" x14ac:dyDescent="0.35">
      <c r="A269" s="6" t="s">
        <v>564</v>
      </c>
      <c r="B269" s="6" t="s">
        <v>565</v>
      </c>
      <c r="C269" s="7" t="str">
        <f t="shared" si="8"/>
        <v>CURCHOREM</v>
      </c>
      <c r="D269" s="7" t="s">
        <v>193</v>
      </c>
      <c r="E269" s="7"/>
      <c r="F269" s="7">
        <f t="shared" si="9"/>
        <v>1</v>
      </c>
      <c r="G269" s="7"/>
      <c r="H269" s="7"/>
      <c r="I269" s="7"/>
    </row>
    <row r="270" spans="1:9" x14ac:dyDescent="0.35">
      <c r="A270" s="6" t="s">
        <v>566</v>
      </c>
      <c r="B270" s="6" t="s">
        <v>567</v>
      </c>
      <c r="C270" s="7" t="str">
        <f t="shared" si="8"/>
        <v>CURTI</v>
      </c>
      <c r="D270" s="7"/>
      <c r="E270" s="7"/>
      <c r="F270" s="7">
        <f t="shared" si="9"/>
        <v>1</v>
      </c>
      <c r="G270" s="7"/>
      <c r="H270" s="7"/>
      <c r="I270" s="7"/>
    </row>
    <row r="271" spans="1:9" x14ac:dyDescent="0.35">
      <c r="A271" s="6" t="s">
        <v>568</v>
      </c>
      <c r="B271" s="6" t="s">
        <v>569</v>
      </c>
      <c r="C271" s="7" t="str">
        <f t="shared" si="8"/>
        <v>CURTORIM</v>
      </c>
      <c r="D271" s="7"/>
      <c r="E271" s="7"/>
      <c r="F271" s="7">
        <f t="shared" si="9"/>
        <v>1</v>
      </c>
      <c r="G271" s="7"/>
      <c r="H271" s="7"/>
      <c r="I271" s="7"/>
    </row>
    <row r="272" spans="1:9" x14ac:dyDescent="0.35">
      <c r="A272" s="6" t="s">
        <v>570</v>
      </c>
      <c r="B272" s="6" t="s">
        <v>571</v>
      </c>
      <c r="C272" s="7" t="str">
        <f t="shared" si="8"/>
        <v>CUTBONA</v>
      </c>
      <c r="D272" s="7"/>
      <c r="E272" s="7"/>
      <c r="F272" s="7">
        <f t="shared" si="9"/>
        <v>1</v>
      </c>
      <c r="G272" s="7"/>
      <c r="H272" s="7"/>
      <c r="I272" s="7"/>
    </row>
    <row r="273" spans="1:9" x14ac:dyDescent="0.35">
      <c r="A273" s="6" t="s">
        <v>572</v>
      </c>
      <c r="B273" s="6" t="s">
        <v>573</v>
      </c>
      <c r="C273" s="7" t="str">
        <f t="shared" si="8"/>
        <v>D. HIPPARGI</v>
      </c>
      <c r="D273" s="7"/>
      <c r="E273" s="7"/>
      <c r="F273" s="7">
        <f t="shared" si="9"/>
        <v>1</v>
      </c>
      <c r="G273" s="7"/>
      <c r="H273" s="7"/>
      <c r="I273" s="7"/>
    </row>
    <row r="274" spans="1:9" x14ac:dyDescent="0.35">
      <c r="A274" s="6" t="s">
        <v>574</v>
      </c>
      <c r="B274" s="6" t="s">
        <v>575</v>
      </c>
      <c r="C274" s="7" t="str">
        <f t="shared" si="8"/>
        <v>DABAL</v>
      </c>
      <c r="D274" s="7"/>
      <c r="E274" s="7"/>
      <c r="F274" s="7">
        <f t="shared" si="9"/>
        <v>1</v>
      </c>
      <c r="G274" s="7"/>
      <c r="H274" s="7"/>
      <c r="I274" s="7"/>
    </row>
    <row r="275" spans="1:9" x14ac:dyDescent="0.35">
      <c r="A275" s="6" t="s">
        <v>576</v>
      </c>
      <c r="B275" s="6" t="s">
        <v>577</v>
      </c>
      <c r="C275" s="7" t="str">
        <f t="shared" si="8"/>
        <v>DABAL PNCHY</v>
      </c>
      <c r="D275" s="7"/>
      <c r="E275" s="7"/>
      <c r="F275" s="7">
        <f t="shared" si="9"/>
        <v>1</v>
      </c>
      <c r="G275" s="7"/>
      <c r="H275" s="7"/>
      <c r="I275" s="7"/>
    </row>
    <row r="276" spans="1:9" x14ac:dyDescent="0.35">
      <c r="A276" s="6" t="s">
        <v>578</v>
      </c>
      <c r="B276" s="6" t="s">
        <v>579</v>
      </c>
      <c r="C276" s="7" t="str">
        <f t="shared" si="8"/>
        <v>DABEM</v>
      </c>
      <c r="D276" s="7"/>
      <c r="E276" s="7"/>
      <c r="F276" s="7">
        <f t="shared" si="9"/>
        <v>1</v>
      </c>
      <c r="G276" s="7"/>
      <c r="H276" s="7"/>
      <c r="I276" s="7"/>
    </row>
    <row r="277" spans="1:9" x14ac:dyDescent="0.35">
      <c r="A277" s="6" t="s">
        <v>580</v>
      </c>
      <c r="B277" s="6" t="s">
        <v>581</v>
      </c>
      <c r="C277" s="7" t="str">
        <f t="shared" si="8"/>
        <v>DABEM X</v>
      </c>
      <c r="D277" s="7"/>
      <c r="E277" s="7"/>
      <c r="F277" s="7">
        <f t="shared" si="9"/>
        <v>1</v>
      </c>
      <c r="G277" s="7"/>
      <c r="H277" s="7"/>
      <c r="I277" s="7"/>
    </row>
    <row r="278" spans="1:9" x14ac:dyDescent="0.35">
      <c r="A278" s="6" t="s">
        <v>582</v>
      </c>
      <c r="B278" s="6" t="s">
        <v>583</v>
      </c>
      <c r="C278" s="7" t="str">
        <f t="shared" si="8"/>
        <v>DABOLI</v>
      </c>
      <c r="D278" s="7"/>
      <c r="E278" s="7"/>
      <c r="F278" s="7">
        <f t="shared" si="9"/>
        <v>1</v>
      </c>
      <c r="G278" s="7"/>
      <c r="H278" s="7"/>
      <c r="I278" s="7"/>
    </row>
    <row r="279" spans="1:9" x14ac:dyDescent="0.35">
      <c r="A279" s="6" t="s">
        <v>584</v>
      </c>
      <c r="B279" s="6" t="s">
        <v>585</v>
      </c>
      <c r="C279" s="7" t="str">
        <f t="shared" si="8"/>
        <v>DABOLIM</v>
      </c>
      <c r="D279" s="7"/>
      <c r="E279" s="7"/>
      <c r="F279" s="7">
        <f t="shared" si="9"/>
        <v>1</v>
      </c>
      <c r="G279" s="7"/>
      <c r="H279" s="7"/>
      <c r="I279" s="7"/>
    </row>
    <row r="280" spans="1:9" x14ac:dyDescent="0.35">
      <c r="A280" s="6" t="s">
        <v>586</v>
      </c>
      <c r="B280" s="6" t="s">
        <v>587</v>
      </c>
      <c r="C280" s="7" t="str">
        <f t="shared" si="8"/>
        <v>DADACHI XOR</v>
      </c>
      <c r="D280" s="7"/>
      <c r="E280" s="7"/>
      <c r="F280" s="7">
        <f t="shared" si="9"/>
        <v>1</v>
      </c>
      <c r="G280" s="7"/>
      <c r="H280" s="7"/>
      <c r="I280" s="7"/>
    </row>
    <row r="281" spans="1:9" x14ac:dyDescent="0.35">
      <c r="A281" s="6" t="s">
        <v>588</v>
      </c>
      <c r="B281" s="6" t="s">
        <v>589</v>
      </c>
      <c r="C281" s="7" t="str">
        <f t="shared" si="8"/>
        <v>DADACHIWADI</v>
      </c>
      <c r="D281" s="7"/>
      <c r="E281" s="7"/>
      <c r="F281" s="7">
        <f t="shared" si="9"/>
        <v>1</v>
      </c>
      <c r="G281" s="7"/>
      <c r="H281" s="7"/>
      <c r="I281" s="7"/>
    </row>
    <row r="282" spans="1:9" x14ac:dyDescent="0.35">
      <c r="A282" s="6" t="s">
        <v>590</v>
      </c>
      <c r="B282" s="6" t="s">
        <v>591</v>
      </c>
      <c r="C282" s="7" t="str">
        <f t="shared" si="8"/>
        <v>DAJIPUR</v>
      </c>
      <c r="D282" s="7"/>
      <c r="E282" s="7"/>
      <c r="F282" s="7">
        <f t="shared" si="9"/>
        <v>1</v>
      </c>
      <c r="G282" s="7"/>
      <c r="H282" s="7"/>
      <c r="I282" s="7"/>
    </row>
    <row r="283" spans="1:9" x14ac:dyDescent="0.35">
      <c r="A283" s="6" t="s">
        <v>592</v>
      </c>
      <c r="B283" s="6" t="s">
        <v>593</v>
      </c>
      <c r="C283" s="7" t="str">
        <f t="shared" si="8"/>
        <v>DAM ROAD</v>
      </c>
      <c r="D283" s="7"/>
      <c r="E283" s="7"/>
      <c r="F283" s="7">
        <f t="shared" si="9"/>
        <v>1</v>
      </c>
      <c r="G283" s="7"/>
      <c r="H283" s="7"/>
      <c r="I283" s="7"/>
    </row>
    <row r="284" spans="1:9" x14ac:dyDescent="0.35">
      <c r="A284" s="6" t="s">
        <v>594</v>
      </c>
      <c r="B284" s="6" t="s">
        <v>595</v>
      </c>
      <c r="C284" s="7" t="str">
        <f t="shared" si="8"/>
        <v>DANDEWADI</v>
      </c>
      <c r="D284" s="7"/>
      <c r="E284" s="7"/>
      <c r="F284" s="7">
        <f t="shared" si="9"/>
        <v>1</v>
      </c>
      <c r="G284" s="7"/>
      <c r="H284" s="7"/>
      <c r="I284" s="7"/>
    </row>
    <row r="285" spans="1:9" x14ac:dyDescent="0.35">
      <c r="A285" s="6" t="s">
        <v>596</v>
      </c>
      <c r="B285" s="6" t="s">
        <v>597</v>
      </c>
      <c r="C285" s="7" t="str">
        <f t="shared" si="8"/>
        <v>DANDO</v>
      </c>
      <c r="D285" s="7"/>
      <c r="E285" s="7"/>
      <c r="F285" s="7">
        <f t="shared" si="9"/>
        <v>1</v>
      </c>
      <c r="G285" s="7"/>
      <c r="H285" s="7"/>
      <c r="I285" s="7"/>
    </row>
    <row r="286" spans="1:9" x14ac:dyDescent="0.35">
      <c r="A286" s="6" t="s">
        <v>598</v>
      </c>
      <c r="B286" s="6" t="s">
        <v>599</v>
      </c>
      <c r="C286" s="7" t="str">
        <f t="shared" si="8"/>
        <v>DANDOLI</v>
      </c>
      <c r="D286" s="7"/>
      <c r="E286" s="7"/>
      <c r="F286" s="7">
        <f t="shared" si="9"/>
        <v>1</v>
      </c>
      <c r="G286" s="7"/>
      <c r="H286" s="7"/>
      <c r="I286" s="7"/>
    </row>
    <row r="287" spans="1:9" x14ac:dyDescent="0.35">
      <c r="A287" s="6" t="s">
        <v>600</v>
      </c>
      <c r="B287" s="6" t="s">
        <v>601</v>
      </c>
      <c r="C287" s="7" t="str">
        <f t="shared" si="8"/>
        <v>DANDOSWADA</v>
      </c>
      <c r="D287" s="7"/>
      <c r="E287" s="7"/>
      <c r="F287" s="7">
        <f t="shared" si="9"/>
        <v>1</v>
      </c>
      <c r="G287" s="7"/>
      <c r="H287" s="7"/>
      <c r="I287" s="7"/>
    </row>
    <row r="288" spans="1:9" x14ac:dyDescent="0.35">
      <c r="A288" s="6" t="s">
        <v>602</v>
      </c>
      <c r="B288" s="6" t="s">
        <v>603</v>
      </c>
      <c r="C288" s="7" t="str">
        <f t="shared" si="8"/>
        <v>DANGRWADA</v>
      </c>
      <c r="D288" s="7"/>
      <c r="E288" s="7"/>
      <c r="F288" s="7">
        <f t="shared" si="9"/>
        <v>1</v>
      </c>
      <c r="G288" s="7"/>
      <c r="H288" s="7"/>
      <c r="I288" s="7"/>
    </row>
    <row r="289" spans="1:9" x14ac:dyDescent="0.35">
      <c r="A289" s="6" t="s">
        <v>604</v>
      </c>
      <c r="B289" s="6" t="s">
        <v>605</v>
      </c>
      <c r="C289" s="7" t="str">
        <f t="shared" si="8"/>
        <v>DAPOT</v>
      </c>
      <c r="D289" s="7"/>
      <c r="E289" s="7"/>
      <c r="F289" s="7">
        <f t="shared" si="9"/>
        <v>1</v>
      </c>
      <c r="G289" s="7"/>
      <c r="H289" s="7"/>
      <c r="I289" s="7"/>
    </row>
    <row r="290" spans="1:9" x14ac:dyDescent="0.35">
      <c r="A290" s="6" t="s">
        <v>606</v>
      </c>
      <c r="B290" s="6" t="s">
        <v>607</v>
      </c>
      <c r="C290" s="7" t="str">
        <f t="shared" si="8"/>
        <v>DATTAMANDIR</v>
      </c>
      <c r="D290" s="7"/>
      <c r="E290" s="7"/>
      <c r="F290" s="7">
        <f t="shared" si="9"/>
        <v>1</v>
      </c>
      <c r="G290" s="7"/>
      <c r="H290" s="7"/>
      <c r="I290" s="7"/>
    </row>
    <row r="291" spans="1:9" x14ac:dyDescent="0.35">
      <c r="A291" s="6" t="s">
        <v>608</v>
      </c>
      <c r="B291" s="6" t="s">
        <v>609</v>
      </c>
      <c r="C291" s="7" t="str">
        <f t="shared" si="8"/>
        <v>DAWKUND</v>
      </c>
      <c r="D291" s="7"/>
      <c r="E291" s="7"/>
      <c r="F291" s="7">
        <f t="shared" si="9"/>
        <v>1</v>
      </c>
      <c r="G291" s="7"/>
      <c r="H291" s="7"/>
      <c r="I291" s="7"/>
    </row>
    <row r="292" spans="1:9" x14ac:dyDescent="0.35">
      <c r="A292" s="6" t="s">
        <v>610</v>
      </c>
      <c r="B292" s="6" t="s">
        <v>611</v>
      </c>
      <c r="C292" s="7" t="str">
        <f t="shared" si="8"/>
        <v>DEGVE</v>
      </c>
      <c r="D292" s="7"/>
      <c r="E292" s="7"/>
      <c r="F292" s="7">
        <f t="shared" si="9"/>
        <v>1</v>
      </c>
      <c r="G292" s="7"/>
      <c r="H292" s="7"/>
      <c r="I292" s="7"/>
    </row>
    <row r="293" spans="1:9" x14ac:dyDescent="0.35">
      <c r="A293" s="6" t="s">
        <v>612</v>
      </c>
      <c r="B293" s="6" t="s">
        <v>613</v>
      </c>
      <c r="C293" s="7" t="str">
        <f t="shared" si="8"/>
        <v>DEMANI</v>
      </c>
      <c r="D293" s="7"/>
      <c r="E293" s="7"/>
      <c r="F293" s="7">
        <f t="shared" si="9"/>
        <v>1</v>
      </c>
      <c r="G293" s="7"/>
      <c r="H293" s="7"/>
      <c r="I293" s="7"/>
    </row>
    <row r="294" spans="1:9" x14ac:dyDescent="0.35">
      <c r="A294" s="6" t="s">
        <v>614</v>
      </c>
      <c r="B294" s="6" t="s">
        <v>615</v>
      </c>
      <c r="C294" s="7" t="str">
        <f t="shared" si="8"/>
        <v>DESSAIWADA</v>
      </c>
      <c r="D294" s="7"/>
      <c r="E294" s="7"/>
      <c r="F294" s="7">
        <f t="shared" si="9"/>
        <v>1</v>
      </c>
      <c r="G294" s="7"/>
      <c r="H294" s="7"/>
      <c r="I294" s="7"/>
    </row>
    <row r="295" spans="1:9" x14ac:dyDescent="0.35">
      <c r="A295" s="6" t="s">
        <v>616</v>
      </c>
      <c r="B295" s="6" t="s">
        <v>617</v>
      </c>
      <c r="C295" s="7" t="str">
        <f t="shared" si="8"/>
        <v>DEULWADA</v>
      </c>
      <c r="D295" s="7"/>
      <c r="E295" s="7"/>
      <c r="F295" s="7">
        <f t="shared" si="9"/>
        <v>1</v>
      </c>
      <c r="G295" s="7"/>
      <c r="H295" s="7"/>
      <c r="I295" s="7"/>
    </row>
    <row r="296" spans="1:9" x14ac:dyDescent="0.35">
      <c r="A296" s="6" t="s">
        <v>618</v>
      </c>
      <c r="B296" s="6" t="s">
        <v>619</v>
      </c>
      <c r="C296" s="7" t="str">
        <f t="shared" si="8"/>
        <v>DEUNAMOL</v>
      </c>
      <c r="D296" s="7"/>
      <c r="E296" s="7"/>
      <c r="F296" s="7">
        <f t="shared" si="9"/>
        <v>1</v>
      </c>
      <c r="G296" s="7"/>
      <c r="H296" s="7"/>
      <c r="I296" s="7"/>
    </row>
    <row r="297" spans="1:9" x14ac:dyDescent="0.35">
      <c r="A297" s="6" t="s">
        <v>620</v>
      </c>
      <c r="B297" s="6" t="s">
        <v>621</v>
      </c>
      <c r="C297" s="7" t="str">
        <f t="shared" si="8"/>
        <v>DEVANGAO</v>
      </c>
      <c r="D297" s="7"/>
      <c r="E297" s="7"/>
      <c r="F297" s="7">
        <f t="shared" si="9"/>
        <v>1</v>
      </c>
      <c r="G297" s="7"/>
      <c r="H297" s="7"/>
      <c r="I297" s="7"/>
    </row>
    <row r="298" spans="1:9" x14ac:dyDescent="0.35">
      <c r="A298" s="6" t="s">
        <v>622</v>
      </c>
      <c r="B298" s="6" t="s">
        <v>623</v>
      </c>
      <c r="C298" s="7" t="str">
        <f t="shared" si="8"/>
        <v>DEVBAG</v>
      </c>
      <c r="D298" s="7"/>
      <c r="E298" s="7"/>
      <c r="F298" s="7">
        <f t="shared" si="9"/>
        <v>1</v>
      </c>
      <c r="G298" s="7"/>
      <c r="H298" s="7"/>
      <c r="I298" s="7"/>
    </row>
    <row r="299" spans="1:9" x14ac:dyDescent="0.35">
      <c r="A299" s="6" t="s">
        <v>624</v>
      </c>
      <c r="B299" s="6" t="s">
        <v>625</v>
      </c>
      <c r="C299" s="7" t="str">
        <f t="shared" si="8"/>
        <v>DEVGIN</v>
      </c>
      <c r="D299" s="7"/>
      <c r="E299" s="7"/>
      <c r="F299" s="7">
        <f t="shared" si="9"/>
        <v>1</v>
      </c>
      <c r="G299" s="7"/>
      <c r="H299" s="7"/>
      <c r="I299" s="7"/>
    </row>
    <row r="300" spans="1:9" x14ac:dyDescent="0.35">
      <c r="A300" s="6" t="s">
        <v>626</v>
      </c>
      <c r="B300" s="6" t="s">
        <v>627</v>
      </c>
      <c r="C300" s="7" t="str">
        <f t="shared" si="8"/>
        <v>DEVJIN</v>
      </c>
      <c r="D300" s="7"/>
      <c r="E300" s="7"/>
      <c r="F300" s="7">
        <f t="shared" si="9"/>
        <v>1</v>
      </c>
      <c r="G300" s="7"/>
      <c r="H300" s="7"/>
      <c r="I300" s="7"/>
    </row>
    <row r="301" spans="1:9" x14ac:dyDescent="0.35">
      <c r="A301" s="6" t="s">
        <v>628</v>
      </c>
      <c r="B301" s="6" t="s">
        <v>629</v>
      </c>
      <c r="C301" s="7" t="str">
        <f t="shared" si="8"/>
        <v>DEVNA</v>
      </c>
      <c r="D301" s="7"/>
      <c r="E301" s="7"/>
      <c r="F301" s="7">
        <f t="shared" si="9"/>
        <v>1</v>
      </c>
      <c r="G301" s="7"/>
      <c r="H301" s="7"/>
      <c r="I301" s="7"/>
    </row>
    <row r="302" spans="1:9" x14ac:dyDescent="0.35">
      <c r="A302" s="6" t="s">
        <v>630</v>
      </c>
      <c r="B302" s="6" t="s">
        <v>631</v>
      </c>
      <c r="C302" s="7" t="str">
        <f t="shared" si="8"/>
        <v>DEVRE</v>
      </c>
      <c r="D302" s="7"/>
      <c r="E302" s="7"/>
      <c r="F302" s="7">
        <f t="shared" si="9"/>
        <v>1</v>
      </c>
      <c r="G302" s="7"/>
      <c r="H302" s="7"/>
      <c r="I302" s="7"/>
    </row>
    <row r="303" spans="1:9" x14ac:dyDescent="0.35">
      <c r="A303" s="6" t="s">
        <v>632</v>
      </c>
      <c r="B303" s="6" t="s">
        <v>633</v>
      </c>
      <c r="C303" s="7" t="str">
        <f t="shared" si="8"/>
        <v>DEVSU</v>
      </c>
      <c r="D303" s="7"/>
      <c r="E303" s="7"/>
      <c r="F303" s="7">
        <f t="shared" si="9"/>
        <v>1</v>
      </c>
      <c r="G303" s="7"/>
      <c r="H303" s="7"/>
      <c r="I303" s="7"/>
    </row>
    <row r="304" spans="1:9" x14ac:dyDescent="0.35">
      <c r="A304" s="6" t="s">
        <v>634</v>
      </c>
      <c r="B304" s="6" t="s">
        <v>635</v>
      </c>
      <c r="C304" s="7" t="str">
        <f t="shared" si="8"/>
        <v>DFNS COLONY</v>
      </c>
      <c r="D304" s="7"/>
      <c r="E304" s="7"/>
      <c r="F304" s="7">
        <f t="shared" si="9"/>
        <v>1</v>
      </c>
      <c r="G304" s="7"/>
      <c r="H304" s="7"/>
      <c r="I304" s="7"/>
    </row>
    <row r="305" spans="1:9" x14ac:dyDescent="0.35">
      <c r="A305" s="6" t="s">
        <v>636</v>
      </c>
      <c r="B305" s="6" t="s">
        <v>637</v>
      </c>
      <c r="C305" s="7" t="str">
        <f t="shared" si="8"/>
        <v>DHABA</v>
      </c>
      <c r="D305" s="7"/>
      <c r="E305" s="7"/>
      <c r="F305" s="7">
        <f t="shared" si="9"/>
        <v>1</v>
      </c>
      <c r="G305" s="7"/>
      <c r="H305" s="7"/>
      <c r="I305" s="7"/>
    </row>
    <row r="306" spans="1:9" x14ac:dyDescent="0.35">
      <c r="A306" s="6" t="s">
        <v>638</v>
      </c>
      <c r="B306" s="6" t="s">
        <v>639</v>
      </c>
      <c r="C306" s="7" t="str">
        <f t="shared" si="8"/>
        <v>DHABDHABA</v>
      </c>
      <c r="D306" s="7"/>
      <c r="E306" s="7"/>
      <c r="F306" s="7">
        <f t="shared" si="9"/>
        <v>1</v>
      </c>
      <c r="G306" s="7"/>
      <c r="H306" s="7"/>
      <c r="I306" s="7"/>
    </row>
    <row r="307" spans="1:9" x14ac:dyDescent="0.35">
      <c r="A307" s="6" t="s">
        <v>640</v>
      </c>
      <c r="B307" s="6" t="s">
        <v>641</v>
      </c>
      <c r="C307" s="7" t="str">
        <f t="shared" si="8"/>
        <v>DHADA</v>
      </c>
      <c r="D307" s="7"/>
      <c r="E307" s="7"/>
      <c r="F307" s="7">
        <f t="shared" si="9"/>
        <v>1</v>
      </c>
      <c r="G307" s="7"/>
      <c r="H307" s="7"/>
      <c r="I307" s="7"/>
    </row>
    <row r="308" spans="1:9" x14ac:dyDescent="0.35">
      <c r="A308" s="6" t="s">
        <v>642</v>
      </c>
      <c r="B308" s="6" t="s">
        <v>643</v>
      </c>
      <c r="C308" s="7" t="str">
        <f t="shared" si="8"/>
        <v>DHADE</v>
      </c>
      <c r="D308" s="7"/>
      <c r="E308" s="7"/>
      <c r="F308" s="7">
        <f t="shared" si="9"/>
        <v>1</v>
      </c>
      <c r="G308" s="7"/>
      <c r="H308" s="7"/>
      <c r="I308" s="7"/>
    </row>
    <row r="309" spans="1:9" x14ac:dyDescent="0.35">
      <c r="A309" s="6" t="s">
        <v>644</v>
      </c>
      <c r="B309" s="6" t="s">
        <v>645</v>
      </c>
      <c r="C309" s="7" t="str">
        <f t="shared" si="8"/>
        <v>DHAMAPUR</v>
      </c>
      <c r="D309" s="7"/>
      <c r="E309" s="7"/>
      <c r="F309" s="7">
        <f t="shared" si="9"/>
        <v>1</v>
      </c>
      <c r="G309" s="7"/>
      <c r="H309" s="7"/>
      <c r="I309" s="7"/>
    </row>
    <row r="310" spans="1:9" x14ac:dyDescent="0.35">
      <c r="A310" s="6" t="s">
        <v>646</v>
      </c>
      <c r="B310" s="6" t="s">
        <v>647</v>
      </c>
      <c r="C310" s="7" t="str">
        <f t="shared" si="8"/>
        <v>DHAMSHE</v>
      </c>
      <c r="D310" s="7"/>
      <c r="E310" s="7"/>
      <c r="F310" s="7">
        <f t="shared" si="9"/>
        <v>1</v>
      </c>
      <c r="G310" s="7"/>
      <c r="H310" s="7"/>
      <c r="I310" s="7"/>
    </row>
    <row r="311" spans="1:9" x14ac:dyDescent="0.35">
      <c r="A311" s="6" t="s">
        <v>648</v>
      </c>
      <c r="B311" s="6" t="s">
        <v>649</v>
      </c>
      <c r="C311" s="7" t="str">
        <f t="shared" si="8"/>
        <v>DHAMSIRE</v>
      </c>
      <c r="D311" s="7"/>
      <c r="E311" s="7"/>
      <c r="F311" s="7">
        <f t="shared" si="9"/>
        <v>1</v>
      </c>
      <c r="G311" s="7"/>
      <c r="H311" s="7"/>
      <c r="I311" s="7"/>
    </row>
    <row r="312" spans="1:9" x14ac:dyDescent="0.35">
      <c r="A312" s="6" t="s">
        <v>650</v>
      </c>
      <c r="B312" s="6" t="s">
        <v>651</v>
      </c>
      <c r="C312" s="7" t="str">
        <f t="shared" si="8"/>
        <v>DHARBANDORA</v>
      </c>
      <c r="D312" s="7"/>
      <c r="E312" s="7"/>
      <c r="F312" s="7">
        <f t="shared" si="9"/>
        <v>1</v>
      </c>
      <c r="G312" s="7"/>
      <c r="H312" s="7"/>
      <c r="I312" s="7"/>
    </row>
    <row r="313" spans="1:9" x14ac:dyDescent="0.35">
      <c r="A313" s="6" t="s">
        <v>652</v>
      </c>
      <c r="B313" s="6" t="s">
        <v>653</v>
      </c>
      <c r="C313" s="7" t="str">
        <f t="shared" si="8"/>
        <v>DHARGAL</v>
      </c>
      <c r="D313" s="7"/>
      <c r="E313" s="7"/>
      <c r="F313" s="7">
        <f t="shared" si="9"/>
        <v>1</v>
      </c>
      <c r="G313" s="7"/>
      <c r="H313" s="7"/>
      <c r="I313" s="7"/>
    </row>
    <row r="314" spans="1:9" x14ac:dyDescent="0.35">
      <c r="A314" s="6" t="s">
        <v>654</v>
      </c>
      <c r="B314" s="6" t="s">
        <v>655</v>
      </c>
      <c r="C314" s="7" t="str">
        <f t="shared" si="8"/>
        <v>DHARGAL DK</v>
      </c>
      <c r="D314" s="7"/>
      <c r="E314" s="7"/>
      <c r="F314" s="7">
        <f t="shared" si="9"/>
        <v>1</v>
      </c>
      <c r="G314" s="7"/>
      <c r="H314" s="7"/>
      <c r="I314" s="7"/>
    </row>
    <row r="315" spans="1:9" x14ac:dyDescent="0.35">
      <c r="A315" s="6" t="s">
        <v>656</v>
      </c>
      <c r="B315" s="6" t="s">
        <v>657</v>
      </c>
      <c r="C315" s="7" t="str">
        <f t="shared" si="8"/>
        <v>DHARGAL TMP</v>
      </c>
      <c r="D315" s="7"/>
      <c r="E315" s="7"/>
      <c r="F315" s="7">
        <f t="shared" si="9"/>
        <v>1</v>
      </c>
      <c r="G315" s="7"/>
      <c r="H315" s="7"/>
      <c r="I315" s="7"/>
    </row>
    <row r="316" spans="1:9" x14ac:dyDescent="0.35">
      <c r="A316" s="6" t="s">
        <v>658</v>
      </c>
      <c r="B316" s="6" t="s">
        <v>659</v>
      </c>
      <c r="C316" s="7" t="str">
        <f t="shared" si="8"/>
        <v>DHARGE</v>
      </c>
      <c r="D316" s="7"/>
      <c r="E316" s="7"/>
      <c r="F316" s="7">
        <f t="shared" si="9"/>
        <v>1</v>
      </c>
      <c r="G316" s="7"/>
      <c r="H316" s="7"/>
      <c r="I316" s="7"/>
    </row>
    <row r="317" spans="1:9" x14ac:dyDescent="0.35">
      <c r="A317" s="6" t="s">
        <v>660</v>
      </c>
      <c r="B317" s="6" t="s">
        <v>661</v>
      </c>
      <c r="C317" s="7" t="str">
        <f t="shared" si="8"/>
        <v>DHARMAPUR</v>
      </c>
      <c r="D317" s="7"/>
      <c r="E317" s="7"/>
      <c r="F317" s="7">
        <f t="shared" si="9"/>
        <v>1</v>
      </c>
      <c r="G317" s="7"/>
      <c r="H317" s="7"/>
      <c r="I317" s="7"/>
    </row>
    <row r="318" spans="1:9" x14ac:dyDescent="0.35">
      <c r="A318" s="6" t="s">
        <v>662</v>
      </c>
      <c r="B318" s="6" t="s">
        <v>663</v>
      </c>
      <c r="C318" s="7" t="str">
        <f t="shared" si="8"/>
        <v>DHARWAD</v>
      </c>
      <c r="D318" s="7"/>
      <c r="E318" s="7"/>
      <c r="F318" s="7">
        <f t="shared" si="9"/>
        <v>1</v>
      </c>
      <c r="G318" s="7"/>
      <c r="H318" s="7"/>
      <c r="I318" s="7"/>
    </row>
    <row r="319" spans="1:9" x14ac:dyDescent="0.35">
      <c r="A319" s="6" t="s">
        <v>664</v>
      </c>
      <c r="B319" s="6" t="s">
        <v>665</v>
      </c>
      <c r="C319" s="7" t="str">
        <f t="shared" si="8"/>
        <v>DHATFARM</v>
      </c>
      <c r="D319" s="7"/>
      <c r="E319" s="7"/>
      <c r="F319" s="7">
        <f t="shared" si="9"/>
        <v>1</v>
      </c>
      <c r="G319" s="7"/>
      <c r="H319" s="7"/>
      <c r="I319" s="7"/>
    </row>
    <row r="320" spans="1:9" x14ac:dyDescent="0.35">
      <c r="A320" s="6" t="s">
        <v>666</v>
      </c>
      <c r="B320" s="6" t="s">
        <v>667</v>
      </c>
      <c r="C320" s="7" t="str">
        <f t="shared" si="8"/>
        <v>DHAVE</v>
      </c>
      <c r="D320" s="7"/>
      <c r="E320" s="7"/>
      <c r="F320" s="7">
        <f t="shared" si="9"/>
        <v>1</v>
      </c>
      <c r="G320" s="7"/>
      <c r="H320" s="7"/>
      <c r="I320" s="7"/>
    </row>
    <row r="321" spans="1:9" x14ac:dyDescent="0.35">
      <c r="A321" s="6" t="s">
        <v>668</v>
      </c>
      <c r="B321" s="6" t="s">
        <v>669</v>
      </c>
      <c r="C321" s="7" t="str">
        <f t="shared" si="8"/>
        <v>DHAVLI</v>
      </c>
      <c r="D321" s="7"/>
      <c r="E321" s="7"/>
      <c r="F321" s="7">
        <f t="shared" si="9"/>
        <v>1</v>
      </c>
      <c r="G321" s="7"/>
      <c r="H321" s="7"/>
      <c r="I321" s="7"/>
    </row>
    <row r="322" spans="1:9" x14ac:dyDescent="0.35">
      <c r="A322" s="6" t="s">
        <v>670</v>
      </c>
      <c r="B322" s="6" t="s">
        <v>671</v>
      </c>
      <c r="C322" s="7" t="str">
        <f t="shared" ref="C322:C385" si="10">A322</f>
        <v>DHULAPI</v>
      </c>
      <c r="D322" s="7"/>
      <c r="E322" s="7"/>
      <c r="F322" s="7">
        <f t="shared" ref="F322:F385" si="11">COUNTIF($B$2:$B$4888,B322)</f>
        <v>1</v>
      </c>
      <c r="G322" s="7"/>
      <c r="H322" s="7"/>
      <c r="I322" s="7"/>
    </row>
    <row r="323" spans="1:9" x14ac:dyDescent="0.35">
      <c r="A323" s="6" t="s">
        <v>672</v>
      </c>
      <c r="B323" s="6" t="s">
        <v>673</v>
      </c>
      <c r="C323" s="7" t="str">
        <f t="shared" si="10"/>
        <v>DHUMASHE</v>
      </c>
      <c r="D323" s="7"/>
      <c r="E323" s="7"/>
      <c r="F323" s="7">
        <f t="shared" si="11"/>
        <v>1</v>
      </c>
      <c r="G323" s="7"/>
      <c r="H323" s="7"/>
      <c r="I323" s="7"/>
    </row>
    <row r="324" spans="1:9" x14ac:dyDescent="0.35">
      <c r="A324" s="6" t="s">
        <v>674</v>
      </c>
      <c r="B324" s="6" t="s">
        <v>675</v>
      </c>
      <c r="C324" s="7" t="str">
        <f t="shared" si="10"/>
        <v>DHURIWADI</v>
      </c>
      <c r="D324" s="7"/>
      <c r="E324" s="7"/>
      <c r="F324" s="7">
        <f t="shared" si="11"/>
        <v>1</v>
      </c>
      <c r="G324" s="7"/>
      <c r="H324" s="7"/>
      <c r="I324" s="7"/>
    </row>
    <row r="325" spans="1:9" x14ac:dyDescent="0.35">
      <c r="A325" s="6" t="s">
        <v>676</v>
      </c>
      <c r="B325" s="6" t="s">
        <v>677</v>
      </c>
      <c r="C325" s="7" t="str">
        <f t="shared" si="10"/>
        <v>DHUSKI</v>
      </c>
      <c r="D325" s="7"/>
      <c r="E325" s="7"/>
      <c r="F325" s="7">
        <f t="shared" si="11"/>
        <v>1</v>
      </c>
      <c r="G325" s="7"/>
      <c r="H325" s="7"/>
      <c r="I325" s="7"/>
    </row>
    <row r="326" spans="1:9" x14ac:dyDescent="0.35">
      <c r="A326" s="6" t="s">
        <v>678</v>
      </c>
      <c r="B326" s="6" t="s">
        <v>679</v>
      </c>
      <c r="C326" s="7" t="str">
        <f t="shared" si="10"/>
        <v>DIGNE</v>
      </c>
      <c r="D326" s="7"/>
      <c r="E326" s="7"/>
      <c r="F326" s="7">
        <f t="shared" si="11"/>
        <v>1</v>
      </c>
      <c r="G326" s="7"/>
      <c r="H326" s="7"/>
      <c r="I326" s="7"/>
    </row>
    <row r="327" spans="1:9" x14ac:dyDescent="0.35">
      <c r="A327" s="6" t="s">
        <v>680</v>
      </c>
      <c r="B327" s="6" t="s">
        <v>681</v>
      </c>
      <c r="C327" s="7" t="str">
        <f t="shared" si="10"/>
        <v>DIKARPAL</v>
      </c>
      <c r="D327" s="7"/>
      <c r="E327" s="7"/>
      <c r="F327" s="7">
        <f t="shared" si="11"/>
        <v>1</v>
      </c>
      <c r="G327" s="7"/>
      <c r="H327" s="7"/>
      <c r="I327" s="7"/>
    </row>
    <row r="328" spans="1:9" x14ac:dyDescent="0.35">
      <c r="A328" s="6" t="s">
        <v>682</v>
      </c>
      <c r="B328" s="6" t="s">
        <v>683</v>
      </c>
      <c r="C328" s="7" t="str">
        <f t="shared" si="10"/>
        <v>DIST. HSPTL</v>
      </c>
      <c r="D328" s="7"/>
      <c r="E328" s="7"/>
      <c r="F328" s="7">
        <f t="shared" si="11"/>
        <v>1</v>
      </c>
      <c r="G328" s="7"/>
      <c r="H328" s="7"/>
      <c r="I328" s="7"/>
    </row>
    <row r="329" spans="1:9" x14ac:dyDescent="0.35">
      <c r="A329" s="6" t="s">
        <v>684</v>
      </c>
      <c r="B329" s="6" t="s">
        <v>685</v>
      </c>
      <c r="C329" s="7" t="str">
        <f t="shared" si="10"/>
        <v>DIVAR SCHOL</v>
      </c>
      <c r="D329" s="7"/>
      <c r="E329" s="7"/>
      <c r="F329" s="7">
        <f t="shared" si="11"/>
        <v>1</v>
      </c>
      <c r="G329" s="7"/>
      <c r="H329" s="7"/>
      <c r="I329" s="7"/>
    </row>
    <row r="330" spans="1:9" x14ac:dyDescent="0.35">
      <c r="A330" s="6" t="s">
        <v>686</v>
      </c>
      <c r="B330" s="6" t="s">
        <v>687</v>
      </c>
      <c r="C330" s="7" t="str">
        <f t="shared" si="10"/>
        <v>DIWAR CENTR</v>
      </c>
      <c r="D330" s="7"/>
      <c r="E330" s="7"/>
      <c r="F330" s="7">
        <f t="shared" si="11"/>
        <v>1</v>
      </c>
      <c r="G330" s="7"/>
      <c r="H330" s="7"/>
      <c r="I330" s="7"/>
    </row>
    <row r="331" spans="1:9" x14ac:dyDescent="0.35">
      <c r="A331" s="6" t="s">
        <v>688</v>
      </c>
      <c r="B331" s="6" t="s">
        <v>689</v>
      </c>
      <c r="C331" s="7" t="str">
        <f t="shared" si="10"/>
        <v>DMC COLLAGE</v>
      </c>
      <c r="D331" s="7"/>
      <c r="E331" s="7"/>
      <c r="F331" s="7">
        <f t="shared" si="11"/>
        <v>1</v>
      </c>
      <c r="G331" s="7"/>
      <c r="H331" s="7"/>
      <c r="I331" s="7"/>
    </row>
    <row r="332" spans="1:9" x14ac:dyDescent="0.35">
      <c r="A332" s="6" t="s">
        <v>690</v>
      </c>
      <c r="B332" s="6" t="s">
        <v>691</v>
      </c>
      <c r="C332" s="7" t="str">
        <f t="shared" si="10"/>
        <v>DMDR TMP/MR</v>
      </c>
      <c r="D332" s="7"/>
      <c r="E332" s="7"/>
      <c r="F332" s="7">
        <f t="shared" si="11"/>
        <v>1</v>
      </c>
      <c r="G332" s="7"/>
      <c r="H332" s="7"/>
      <c r="I332" s="7"/>
    </row>
    <row r="333" spans="1:9" x14ac:dyDescent="0.35">
      <c r="A333" s="6" t="s">
        <v>692</v>
      </c>
      <c r="B333" s="6" t="s">
        <v>693</v>
      </c>
      <c r="C333" s="7" t="str">
        <f t="shared" si="10"/>
        <v>DODAMARG</v>
      </c>
      <c r="D333" s="7"/>
      <c r="E333" s="7"/>
      <c r="F333" s="7">
        <f t="shared" si="11"/>
        <v>1</v>
      </c>
      <c r="G333" s="7"/>
      <c r="H333" s="7"/>
      <c r="I333" s="7"/>
    </row>
    <row r="334" spans="1:9" x14ac:dyDescent="0.35">
      <c r="A334" s="6" t="s">
        <v>694</v>
      </c>
      <c r="B334" s="6" t="s">
        <v>695</v>
      </c>
      <c r="C334" s="7" t="str">
        <f t="shared" si="10"/>
        <v>DOLFIN CIRC</v>
      </c>
      <c r="D334" s="7"/>
      <c r="E334" s="7"/>
      <c r="F334" s="7">
        <f t="shared" si="11"/>
        <v>1</v>
      </c>
      <c r="G334" s="7"/>
      <c r="H334" s="7"/>
      <c r="I334" s="7"/>
    </row>
    <row r="335" spans="1:9" x14ac:dyDescent="0.35">
      <c r="A335" s="6" t="s">
        <v>696</v>
      </c>
      <c r="B335" s="6" t="s">
        <v>697</v>
      </c>
      <c r="C335" s="7" t="str">
        <f t="shared" si="10"/>
        <v>DON BOSCO</v>
      </c>
      <c r="D335" s="7"/>
      <c r="E335" s="7"/>
      <c r="F335" s="7">
        <f t="shared" si="11"/>
        <v>1</v>
      </c>
      <c r="G335" s="7"/>
      <c r="H335" s="7"/>
      <c r="I335" s="7"/>
    </row>
    <row r="336" spans="1:9" x14ac:dyDescent="0.35">
      <c r="A336" s="6" t="s">
        <v>698</v>
      </c>
      <c r="B336" s="6" t="s">
        <v>699</v>
      </c>
      <c r="C336" s="7" t="str">
        <f t="shared" si="10"/>
        <v>DON KHAMB</v>
      </c>
      <c r="D336" s="7"/>
      <c r="E336" s="7"/>
      <c r="F336" s="7">
        <f t="shared" si="11"/>
        <v>1</v>
      </c>
      <c r="G336" s="7"/>
      <c r="H336" s="7"/>
      <c r="I336" s="7"/>
    </row>
    <row r="337" spans="1:9" x14ac:dyDescent="0.35">
      <c r="A337" s="6" t="s">
        <v>700</v>
      </c>
      <c r="B337" s="6" t="s">
        <v>701</v>
      </c>
      <c r="C337" s="7" t="str">
        <f t="shared" si="10"/>
        <v>DON KHURIS</v>
      </c>
      <c r="D337" s="7"/>
      <c r="E337" s="7"/>
      <c r="F337" s="7">
        <f t="shared" si="11"/>
        <v>1</v>
      </c>
      <c r="G337" s="7"/>
      <c r="H337" s="7"/>
      <c r="I337" s="7"/>
    </row>
    <row r="338" spans="1:9" x14ac:dyDescent="0.35">
      <c r="A338" s="6" t="s">
        <v>702</v>
      </c>
      <c r="B338" s="6" t="s">
        <v>703</v>
      </c>
      <c r="C338" s="7" t="str">
        <f t="shared" si="10"/>
        <v>DONAPAULA</v>
      </c>
      <c r="D338" s="7"/>
      <c r="E338" s="7"/>
      <c r="F338" s="7">
        <f t="shared" si="11"/>
        <v>1</v>
      </c>
      <c r="G338" s="7"/>
      <c r="H338" s="7"/>
      <c r="I338" s="7"/>
    </row>
    <row r="339" spans="1:9" x14ac:dyDescent="0.35">
      <c r="A339" s="6" t="s">
        <v>704</v>
      </c>
      <c r="B339" s="6" t="s">
        <v>705</v>
      </c>
      <c r="C339" s="7" t="str">
        <f t="shared" si="10"/>
        <v>DRMAPUR SCH</v>
      </c>
      <c r="D339" s="7"/>
      <c r="E339" s="7"/>
      <c r="F339" s="7">
        <f t="shared" si="11"/>
        <v>1</v>
      </c>
      <c r="G339" s="7"/>
      <c r="H339" s="7"/>
      <c r="I339" s="7"/>
    </row>
    <row r="340" spans="1:9" x14ac:dyDescent="0.35">
      <c r="A340" s="6" t="s">
        <v>706</v>
      </c>
      <c r="B340" s="6" t="s">
        <v>707</v>
      </c>
      <c r="C340" s="7" t="str">
        <f t="shared" si="10"/>
        <v>DUDSAGR HTL</v>
      </c>
      <c r="D340" s="7"/>
      <c r="E340" s="7"/>
      <c r="F340" s="7">
        <f t="shared" si="11"/>
        <v>1</v>
      </c>
      <c r="G340" s="7"/>
      <c r="H340" s="7"/>
      <c r="I340" s="7"/>
    </row>
    <row r="341" spans="1:9" x14ac:dyDescent="0.35">
      <c r="A341" s="6" t="s">
        <v>708</v>
      </c>
      <c r="B341" s="6" t="s">
        <v>709</v>
      </c>
      <c r="C341" s="7" t="str">
        <f t="shared" si="10"/>
        <v>DUKEN</v>
      </c>
      <c r="D341" s="7"/>
      <c r="E341" s="7"/>
      <c r="F341" s="7">
        <f t="shared" si="11"/>
        <v>1</v>
      </c>
      <c r="G341" s="7"/>
      <c r="H341" s="7"/>
      <c r="I341" s="7"/>
    </row>
    <row r="342" spans="1:9" x14ac:dyDescent="0.35">
      <c r="A342" s="6" t="s">
        <v>710</v>
      </c>
      <c r="B342" s="6" t="s">
        <v>711</v>
      </c>
      <c r="C342" s="7" t="str">
        <f t="shared" si="10"/>
        <v>DUKN/MOCHMD</v>
      </c>
      <c r="D342" s="7"/>
      <c r="E342" s="7"/>
      <c r="F342" s="7">
        <f t="shared" si="11"/>
        <v>1</v>
      </c>
      <c r="G342" s="7"/>
      <c r="H342" s="7"/>
      <c r="I342" s="7"/>
    </row>
    <row r="343" spans="1:9" x14ac:dyDescent="0.35">
      <c r="A343" s="6" t="s">
        <v>712</v>
      </c>
      <c r="B343" s="6" t="s">
        <v>713</v>
      </c>
      <c r="C343" s="7" t="str">
        <f t="shared" si="10"/>
        <v>DULER</v>
      </c>
      <c r="D343" s="7"/>
      <c r="E343" s="7"/>
      <c r="F343" s="7">
        <f t="shared" si="11"/>
        <v>1</v>
      </c>
      <c r="G343" s="7"/>
      <c r="H343" s="7"/>
      <c r="I343" s="7"/>
    </row>
    <row r="344" spans="1:9" x14ac:dyDescent="0.35">
      <c r="A344" s="6" t="s">
        <v>714</v>
      </c>
      <c r="B344" s="6" t="s">
        <v>715</v>
      </c>
      <c r="C344" s="7" t="str">
        <f t="shared" si="10"/>
        <v>DUMANE</v>
      </c>
      <c r="D344" s="7"/>
      <c r="E344" s="7"/>
      <c r="F344" s="7">
        <f t="shared" si="11"/>
        <v>1</v>
      </c>
      <c r="G344" s="7"/>
      <c r="H344" s="7"/>
      <c r="I344" s="7"/>
    </row>
    <row r="345" spans="1:9" x14ac:dyDescent="0.35">
      <c r="A345" s="6" t="s">
        <v>716</v>
      </c>
      <c r="B345" s="6" t="s">
        <v>717</v>
      </c>
      <c r="C345" s="7" t="str">
        <f t="shared" si="10"/>
        <v>DURBHAT</v>
      </c>
      <c r="D345" s="7"/>
      <c r="E345" s="7"/>
      <c r="F345" s="7">
        <f t="shared" si="11"/>
        <v>1</v>
      </c>
      <c r="G345" s="7"/>
      <c r="H345" s="7"/>
      <c r="I345" s="7"/>
    </row>
    <row r="346" spans="1:9" x14ac:dyDescent="0.35">
      <c r="A346" s="6" t="s">
        <v>718</v>
      </c>
      <c r="B346" s="6" t="s">
        <v>719</v>
      </c>
      <c r="C346" s="7" t="str">
        <f t="shared" si="10"/>
        <v>DUSRO WADO</v>
      </c>
      <c r="D346" s="7"/>
      <c r="E346" s="7"/>
      <c r="F346" s="7">
        <f t="shared" si="11"/>
        <v>1</v>
      </c>
      <c r="G346" s="7"/>
      <c r="H346" s="7"/>
      <c r="I346" s="7"/>
    </row>
    <row r="347" spans="1:9" x14ac:dyDescent="0.35">
      <c r="A347" s="6" t="s">
        <v>720</v>
      </c>
      <c r="B347" s="6" t="s">
        <v>721</v>
      </c>
      <c r="C347" s="7" t="str">
        <f t="shared" si="10"/>
        <v>DVE X JMBKD</v>
      </c>
      <c r="D347" s="7"/>
      <c r="E347" s="7"/>
      <c r="F347" s="7">
        <f t="shared" si="11"/>
        <v>1</v>
      </c>
      <c r="G347" s="7"/>
      <c r="H347" s="7"/>
      <c r="I347" s="7"/>
    </row>
    <row r="348" spans="1:9" x14ac:dyDescent="0.35">
      <c r="A348" s="6" t="s">
        <v>722</v>
      </c>
      <c r="B348" s="6" t="s">
        <v>723</v>
      </c>
      <c r="C348" s="7" t="str">
        <f t="shared" si="10"/>
        <v>ECOXIM</v>
      </c>
      <c r="D348" s="7"/>
      <c r="E348" s="7"/>
      <c r="F348" s="7">
        <f t="shared" si="11"/>
        <v>1</v>
      </c>
      <c r="G348" s="7"/>
      <c r="H348" s="7"/>
      <c r="I348" s="7"/>
    </row>
    <row r="349" spans="1:9" x14ac:dyDescent="0.35">
      <c r="A349" s="6" t="s">
        <v>724</v>
      </c>
      <c r="B349" s="6" t="s">
        <v>724</v>
      </c>
      <c r="C349" s="7" t="str">
        <f t="shared" si="10"/>
        <v>FAL</v>
      </c>
      <c r="D349" s="7"/>
      <c r="E349" s="7"/>
      <c r="F349" s="7">
        <f t="shared" si="11"/>
        <v>1</v>
      </c>
      <c r="G349" s="7"/>
      <c r="H349" s="7"/>
      <c r="I349" s="7"/>
    </row>
    <row r="350" spans="1:9" x14ac:dyDescent="0.35">
      <c r="A350" s="6" t="s">
        <v>725</v>
      </c>
      <c r="B350" s="6" t="s">
        <v>726</v>
      </c>
      <c r="C350" s="7" t="str">
        <f t="shared" si="10"/>
        <v>FANASWADI</v>
      </c>
      <c r="D350" s="7"/>
      <c r="E350" s="7"/>
      <c r="F350" s="7">
        <f t="shared" si="11"/>
        <v>1</v>
      </c>
      <c r="G350" s="7"/>
      <c r="H350" s="7"/>
      <c r="I350" s="7"/>
    </row>
    <row r="351" spans="1:9" x14ac:dyDescent="0.35">
      <c r="A351" s="6" t="s">
        <v>727</v>
      </c>
      <c r="B351" s="6" t="s">
        <v>728</v>
      </c>
      <c r="C351" s="7" t="str">
        <f t="shared" si="10"/>
        <v>FARMAGUDI</v>
      </c>
      <c r="D351" s="7"/>
      <c r="E351" s="7"/>
      <c r="F351" s="7">
        <f t="shared" si="11"/>
        <v>1</v>
      </c>
      <c r="G351" s="7"/>
      <c r="H351" s="7"/>
      <c r="I351" s="7"/>
    </row>
    <row r="352" spans="1:9" x14ac:dyDescent="0.35">
      <c r="A352" s="6" t="s">
        <v>729</v>
      </c>
      <c r="B352" s="6" t="s">
        <v>730</v>
      </c>
      <c r="C352" s="7" t="str">
        <f t="shared" si="10"/>
        <v>FATORDA</v>
      </c>
      <c r="D352" s="7"/>
      <c r="E352" s="7"/>
      <c r="F352" s="7">
        <f t="shared" si="11"/>
        <v>1</v>
      </c>
      <c r="G352" s="7"/>
      <c r="H352" s="7"/>
      <c r="I352" s="7"/>
    </row>
    <row r="353" spans="1:9" x14ac:dyDescent="0.35">
      <c r="A353" s="6" t="s">
        <v>731</v>
      </c>
      <c r="B353" s="6" t="s">
        <v>732</v>
      </c>
      <c r="C353" s="7" t="str">
        <f t="shared" si="10"/>
        <v>FATORPA</v>
      </c>
      <c r="D353" s="7"/>
      <c r="E353" s="7"/>
      <c r="F353" s="7">
        <f t="shared" si="11"/>
        <v>1</v>
      </c>
      <c r="G353" s="7"/>
      <c r="H353" s="7"/>
      <c r="I353" s="7"/>
    </row>
    <row r="354" spans="1:9" x14ac:dyDescent="0.35">
      <c r="A354" s="6" t="s">
        <v>733</v>
      </c>
      <c r="B354" s="6" t="s">
        <v>734</v>
      </c>
      <c r="C354" s="7" t="str">
        <f t="shared" si="10"/>
        <v>FATORPA TMP</v>
      </c>
      <c r="D354" s="7"/>
      <c r="E354" s="7"/>
      <c r="F354" s="7">
        <f t="shared" si="11"/>
        <v>1</v>
      </c>
      <c r="G354" s="7"/>
      <c r="H354" s="7"/>
      <c r="I354" s="7"/>
    </row>
    <row r="355" spans="1:9" x14ac:dyDescent="0.35">
      <c r="A355" s="6" t="s">
        <v>735</v>
      </c>
      <c r="B355" s="6" t="s">
        <v>736</v>
      </c>
      <c r="C355" s="7" t="str">
        <f t="shared" si="10"/>
        <v>FERRY BOAT</v>
      </c>
      <c r="D355" s="7"/>
      <c r="E355" s="7"/>
      <c r="F355" s="7">
        <f t="shared" si="11"/>
        <v>1</v>
      </c>
      <c r="G355" s="7"/>
      <c r="H355" s="7"/>
      <c r="I355" s="7"/>
    </row>
    <row r="356" spans="1:9" x14ac:dyDescent="0.35">
      <c r="A356" s="6" t="s">
        <v>737</v>
      </c>
      <c r="B356" s="6" t="s">
        <v>738</v>
      </c>
      <c r="C356" s="7" t="str">
        <f t="shared" si="10"/>
        <v>FMD CIRCLE</v>
      </c>
      <c r="D356" s="7"/>
      <c r="E356" s="7"/>
      <c r="F356" s="7">
        <f t="shared" si="11"/>
        <v>1</v>
      </c>
      <c r="G356" s="7"/>
      <c r="H356" s="7"/>
      <c r="I356" s="7"/>
    </row>
    <row r="357" spans="1:9" x14ac:dyDescent="0.35">
      <c r="A357" s="6" t="s">
        <v>739</v>
      </c>
      <c r="B357" s="6" t="s">
        <v>740</v>
      </c>
      <c r="C357" s="7" t="str">
        <f t="shared" si="10"/>
        <v>FMD ENG CLG</v>
      </c>
      <c r="D357" s="7"/>
      <c r="E357" s="7"/>
      <c r="F357" s="7">
        <f t="shared" si="11"/>
        <v>1</v>
      </c>
      <c r="G357" s="7"/>
      <c r="H357" s="7"/>
      <c r="I357" s="7"/>
    </row>
    <row r="358" spans="1:9" x14ac:dyDescent="0.35">
      <c r="A358" s="6" t="s">
        <v>741</v>
      </c>
      <c r="B358" s="6" t="s">
        <v>742</v>
      </c>
      <c r="C358" s="7" t="str">
        <f t="shared" si="10"/>
        <v>FONDAGHAT</v>
      </c>
      <c r="D358" s="7"/>
      <c r="E358" s="7"/>
      <c r="F358" s="7">
        <f t="shared" si="11"/>
        <v>1</v>
      </c>
      <c r="G358" s="7"/>
      <c r="H358" s="7"/>
      <c r="I358" s="7"/>
    </row>
    <row r="359" spans="1:9" x14ac:dyDescent="0.35">
      <c r="A359" s="6" t="s">
        <v>743</v>
      </c>
      <c r="B359" s="6" t="s">
        <v>744</v>
      </c>
      <c r="C359" s="7" t="str">
        <f t="shared" si="10"/>
        <v>FOREST CHUK</v>
      </c>
      <c r="D359" s="7"/>
      <c r="E359" s="7"/>
      <c r="F359" s="7">
        <f t="shared" si="11"/>
        <v>1</v>
      </c>
      <c r="G359" s="7"/>
      <c r="H359" s="7"/>
      <c r="I359" s="7"/>
    </row>
    <row r="360" spans="1:9" x14ac:dyDescent="0.35">
      <c r="A360" s="6" t="s">
        <v>745</v>
      </c>
      <c r="B360" s="6" t="s">
        <v>746</v>
      </c>
      <c r="C360" s="7" t="str">
        <f t="shared" si="10"/>
        <v>G.HEALTH CT</v>
      </c>
      <c r="D360" s="7"/>
      <c r="E360" s="7"/>
      <c r="F360" s="7">
        <f t="shared" si="11"/>
        <v>1</v>
      </c>
      <c r="G360" s="7"/>
      <c r="H360" s="7"/>
      <c r="I360" s="7"/>
    </row>
    <row r="361" spans="1:9" x14ac:dyDescent="0.35">
      <c r="A361" s="6" t="s">
        <v>747</v>
      </c>
      <c r="B361" s="6" t="s">
        <v>748</v>
      </c>
      <c r="C361" s="7" t="str">
        <f t="shared" si="10"/>
        <v>GA DDMRG</v>
      </c>
      <c r="D361" s="7"/>
      <c r="E361" s="7"/>
      <c r="F361" s="7">
        <f t="shared" si="11"/>
        <v>1</v>
      </c>
      <c r="G361" s="7"/>
      <c r="H361" s="7"/>
      <c r="I361" s="7"/>
    </row>
    <row r="362" spans="1:9" x14ac:dyDescent="0.35">
      <c r="A362" s="6" t="s">
        <v>749</v>
      </c>
      <c r="B362" s="6" t="s">
        <v>750</v>
      </c>
      <c r="C362" s="7" t="str">
        <f t="shared" si="10"/>
        <v>GADAG</v>
      </c>
      <c r="D362" s="7"/>
      <c r="E362" s="7"/>
      <c r="F362" s="7">
        <f t="shared" si="11"/>
        <v>1</v>
      </c>
      <c r="G362" s="7"/>
      <c r="H362" s="7"/>
      <c r="I362" s="7"/>
    </row>
    <row r="363" spans="1:9" x14ac:dyDescent="0.35">
      <c r="A363" s="6" t="s">
        <v>751</v>
      </c>
      <c r="B363" s="6" t="s">
        <v>752</v>
      </c>
      <c r="C363" s="7" t="str">
        <f t="shared" si="10"/>
        <v>GADANGIRI X</v>
      </c>
      <c r="D363" s="7"/>
      <c r="E363" s="7"/>
      <c r="F363" s="7">
        <f t="shared" si="11"/>
        <v>1</v>
      </c>
      <c r="G363" s="7"/>
      <c r="H363" s="7"/>
      <c r="I363" s="7"/>
    </row>
    <row r="364" spans="1:9" x14ac:dyDescent="0.35">
      <c r="A364" s="6" t="s">
        <v>753</v>
      </c>
      <c r="B364" s="6" t="s">
        <v>754</v>
      </c>
      <c r="C364" s="7" t="str">
        <f t="shared" si="10"/>
        <v>GAGANBAWDA</v>
      </c>
      <c r="D364" s="7"/>
      <c r="E364" s="7"/>
      <c r="F364" s="7">
        <f t="shared" si="11"/>
        <v>1</v>
      </c>
      <c r="G364" s="7"/>
      <c r="H364" s="7"/>
      <c r="I364" s="7"/>
    </row>
    <row r="365" spans="1:9" x14ac:dyDescent="0.35">
      <c r="A365" s="6" t="s">
        <v>755</v>
      </c>
      <c r="B365" s="6" t="s">
        <v>756</v>
      </c>
      <c r="C365" s="7" t="str">
        <f t="shared" si="10"/>
        <v>GALGIBAG</v>
      </c>
      <c r="D365" s="7"/>
      <c r="E365" s="7"/>
      <c r="F365" s="7">
        <f t="shared" si="11"/>
        <v>1</v>
      </c>
      <c r="G365" s="7"/>
      <c r="H365" s="7"/>
      <c r="I365" s="7"/>
    </row>
    <row r="366" spans="1:9" x14ac:dyDescent="0.35">
      <c r="A366" s="6" t="s">
        <v>757</v>
      </c>
      <c r="B366" s="6" t="s">
        <v>758</v>
      </c>
      <c r="C366" s="7" t="str">
        <f t="shared" si="10"/>
        <v>GALLIM</v>
      </c>
      <c r="D366" s="7"/>
      <c r="E366" s="7"/>
      <c r="F366" s="7">
        <f t="shared" si="11"/>
        <v>1</v>
      </c>
      <c r="G366" s="7"/>
      <c r="H366" s="7"/>
      <c r="I366" s="7"/>
    </row>
    <row r="367" spans="1:9" x14ac:dyDescent="0.35">
      <c r="A367" s="6" t="s">
        <v>759</v>
      </c>
      <c r="B367" s="6" t="s">
        <v>760</v>
      </c>
      <c r="C367" s="7" t="str">
        <f t="shared" si="10"/>
        <v>GALVAR</v>
      </c>
      <c r="D367" s="7"/>
      <c r="E367" s="7"/>
      <c r="F367" s="7">
        <f t="shared" si="11"/>
        <v>1</v>
      </c>
      <c r="G367" s="7"/>
      <c r="H367" s="7"/>
      <c r="I367" s="7"/>
    </row>
    <row r="368" spans="1:9" x14ac:dyDescent="0.35">
      <c r="A368" s="6" t="s">
        <v>761</v>
      </c>
      <c r="B368" s="6" t="s">
        <v>762</v>
      </c>
      <c r="C368" s="7" t="str">
        <f t="shared" si="10"/>
        <v>GANDHINAGAR</v>
      </c>
      <c r="D368" s="7"/>
      <c r="E368" s="7"/>
      <c r="F368" s="7">
        <f t="shared" si="11"/>
        <v>1</v>
      </c>
      <c r="G368" s="7"/>
      <c r="H368" s="7"/>
      <c r="I368" s="7"/>
    </row>
    <row r="369" spans="1:9" x14ac:dyDescent="0.35">
      <c r="A369" s="6" t="s">
        <v>763</v>
      </c>
      <c r="B369" s="6" t="s">
        <v>764</v>
      </c>
      <c r="C369" s="7" t="str">
        <f t="shared" si="10"/>
        <v>GANESH TMP</v>
      </c>
      <c r="D369" s="7"/>
      <c r="E369" s="7"/>
      <c r="F369" s="7">
        <f t="shared" si="11"/>
        <v>1</v>
      </c>
      <c r="G369" s="7"/>
      <c r="H369" s="7"/>
      <c r="I369" s="7"/>
    </row>
    <row r="370" spans="1:9" x14ac:dyDescent="0.35">
      <c r="A370" s="6" t="s">
        <v>765</v>
      </c>
      <c r="B370" s="6" t="s">
        <v>766</v>
      </c>
      <c r="C370" s="7" t="str">
        <f t="shared" si="10"/>
        <v>GANGA TILES</v>
      </c>
      <c r="D370" s="7"/>
      <c r="E370" s="7"/>
      <c r="F370" s="7">
        <f t="shared" si="11"/>
        <v>1</v>
      </c>
      <c r="G370" s="7"/>
      <c r="H370" s="7"/>
      <c r="I370" s="7"/>
    </row>
    <row r="371" spans="1:9" x14ac:dyDescent="0.35">
      <c r="A371" s="6" t="s">
        <v>767</v>
      </c>
      <c r="B371" s="6" t="s">
        <v>768</v>
      </c>
      <c r="C371" s="7" t="str">
        <f t="shared" si="10"/>
        <v>GANGAPUR</v>
      </c>
      <c r="D371" s="7"/>
      <c r="E371" s="7"/>
      <c r="F371" s="7">
        <f t="shared" si="11"/>
        <v>1</v>
      </c>
      <c r="G371" s="7"/>
      <c r="H371" s="7"/>
      <c r="I371" s="7"/>
    </row>
    <row r="372" spans="1:9" x14ac:dyDescent="0.35">
      <c r="A372" s="6" t="s">
        <v>769</v>
      </c>
      <c r="B372" s="6" t="s">
        <v>770</v>
      </c>
      <c r="C372" s="7" t="str">
        <f t="shared" si="10"/>
        <v>GANJE</v>
      </c>
      <c r="D372" s="7"/>
      <c r="E372" s="7"/>
      <c r="F372" s="7">
        <f t="shared" si="11"/>
        <v>1</v>
      </c>
      <c r="G372" s="7"/>
      <c r="H372" s="7"/>
      <c r="I372" s="7"/>
    </row>
    <row r="373" spans="1:9" x14ac:dyDescent="0.35">
      <c r="A373" s="6" t="s">
        <v>771</v>
      </c>
      <c r="B373" s="6" t="s">
        <v>772</v>
      </c>
      <c r="C373" s="7" t="str">
        <f t="shared" si="10"/>
        <v>GANPATI TMP</v>
      </c>
      <c r="D373" s="7"/>
      <c r="E373" s="7"/>
      <c r="F373" s="7">
        <f t="shared" si="11"/>
        <v>1</v>
      </c>
      <c r="G373" s="7"/>
      <c r="H373" s="7"/>
      <c r="I373" s="7"/>
    </row>
    <row r="374" spans="1:9" x14ac:dyDescent="0.35">
      <c r="A374" s="6" t="s">
        <v>773</v>
      </c>
      <c r="B374" s="6" t="s">
        <v>774</v>
      </c>
      <c r="C374" s="7" t="str">
        <f t="shared" si="10"/>
        <v>GAODONGARI</v>
      </c>
      <c r="D374" s="7"/>
      <c r="E374" s="7"/>
      <c r="F374" s="7">
        <f t="shared" si="11"/>
        <v>1</v>
      </c>
      <c r="G374" s="7"/>
      <c r="H374" s="7"/>
      <c r="I374" s="7"/>
    </row>
    <row r="375" spans="1:9" x14ac:dyDescent="0.35">
      <c r="A375" s="6" t="s">
        <v>775</v>
      </c>
      <c r="B375" s="6" t="s">
        <v>776</v>
      </c>
      <c r="C375" s="7" t="str">
        <f t="shared" si="10"/>
        <v>GAONKAR WDO</v>
      </c>
      <c r="D375" s="7"/>
      <c r="E375" s="7"/>
      <c r="F375" s="7">
        <f t="shared" si="11"/>
        <v>1</v>
      </c>
      <c r="G375" s="7"/>
      <c r="H375" s="7"/>
      <c r="I375" s="7"/>
    </row>
    <row r="376" spans="1:9" x14ac:dyDescent="0.35">
      <c r="A376" s="6" t="s">
        <v>777</v>
      </c>
      <c r="B376" s="6" t="s">
        <v>778</v>
      </c>
      <c r="C376" s="7" t="str">
        <f t="shared" si="10"/>
        <v>GAONKARWADA</v>
      </c>
      <c r="D376" s="7"/>
      <c r="E376" s="7"/>
      <c r="F376" s="7">
        <f t="shared" si="11"/>
        <v>1</v>
      </c>
      <c r="G376" s="7"/>
      <c r="H376" s="7"/>
      <c r="I376" s="7"/>
    </row>
    <row r="377" spans="1:9" x14ac:dyDescent="0.35">
      <c r="A377" s="6" t="s">
        <v>779</v>
      </c>
      <c r="B377" s="6" t="s">
        <v>780</v>
      </c>
      <c r="C377" s="7" t="str">
        <f t="shared" si="10"/>
        <v>GARAGE</v>
      </c>
      <c r="D377" s="7"/>
      <c r="E377" s="7"/>
      <c r="F377" s="7">
        <f t="shared" si="11"/>
        <v>1</v>
      </c>
      <c r="G377" s="7"/>
      <c r="H377" s="7"/>
      <c r="I377" s="7"/>
    </row>
    <row r="378" spans="1:9" x14ac:dyDescent="0.35">
      <c r="A378" s="6" t="s">
        <v>781</v>
      </c>
      <c r="B378" s="6" t="s">
        <v>782</v>
      </c>
      <c r="C378" s="7" t="str">
        <f t="shared" si="10"/>
        <v>GATE/TBHUMI</v>
      </c>
      <c r="D378" s="7"/>
      <c r="E378" s="7"/>
      <c r="F378" s="7">
        <f t="shared" si="11"/>
        <v>1</v>
      </c>
      <c r="G378" s="7"/>
      <c r="H378" s="7"/>
      <c r="I378" s="7"/>
    </row>
    <row r="379" spans="1:9" x14ac:dyDescent="0.35">
      <c r="A379" s="6" t="s">
        <v>783</v>
      </c>
      <c r="B379" s="6" t="s">
        <v>784</v>
      </c>
      <c r="C379" s="7" t="str">
        <f t="shared" si="10"/>
        <v>GAULAR</v>
      </c>
      <c r="D379" s="7"/>
      <c r="E379" s="7"/>
      <c r="F379" s="7">
        <f t="shared" si="11"/>
        <v>1</v>
      </c>
      <c r="G379" s="7"/>
      <c r="H379" s="7"/>
      <c r="I379" s="7"/>
    </row>
    <row r="380" spans="1:9" x14ac:dyDescent="0.35">
      <c r="A380" s="6" t="s">
        <v>785</v>
      </c>
      <c r="B380" s="6" t="s">
        <v>786</v>
      </c>
      <c r="C380" s="7" t="str">
        <f t="shared" si="10"/>
        <v>GAVALDEV</v>
      </c>
      <c r="D380" s="7"/>
      <c r="E380" s="7"/>
      <c r="F380" s="7">
        <f t="shared" si="11"/>
        <v>1</v>
      </c>
      <c r="G380" s="7"/>
      <c r="H380" s="7"/>
      <c r="I380" s="7"/>
    </row>
    <row r="381" spans="1:9" x14ac:dyDescent="0.35">
      <c r="A381" s="6" t="s">
        <v>787</v>
      </c>
      <c r="B381" s="6" t="s">
        <v>788</v>
      </c>
      <c r="C381" s="7" t="str">
        <f t="shared" si="10"/>
        <v>GAVNE</v>
      </c>
      <c r="D381" s="7"/>
      <c r="E381" s="7"/>
      <c r="F381" s="7">
        <f t="shared" si="11"/>
        <v>1</v>
      </c>
      <c r="G381" s="7"/>
      <c r="H381" s="7"/>
      <c r="I381" s="7"/>
    </row>
    <row r="382" spans="1:9" x14ac:dyDescent="0.35">
      <c r="A382" s="6" t="s">
        <v>789</v>
      </c>
      <c r="B382" s="6" t="s">
        <v>790</v>
      </c>
      <c r="C382" s="7" t="str">
        <f t="shared" si="10"/>
        <v>GAVNE TISK</v>
      </c>
      <c r="D382" s="7"/>
      <c r="E382" s="7"/>
      <c r="F382" s="7">
        <f t="shared" si="11"/>
        <v>1</v>
      </c>
      <c r="G382" s="7"/>
      <c r="H382" s="7"/>
      <c r="I382" s="7"/>
    </row>
    <row r="383" spans="1:9" x14ac:dyDescent="0.35">
      <c r="A383" s="6" t="s">
        <v>791</v>
      </c>
      <c r="B383" s="6" t="s">
        <v>792</v>
      </c>
      <c r="C383" s="7" t="str">
        <f t="shared" si="10"/>
        <v>GAWANDALI</v>
      </c>
      <c r="D383" s="7"/>
      <c r="E383" s="7"/>
      <c r="F383" s="7">
        <f t="shared" si="11"/>
        <v>1</v>
      </c>
      <c r="G383" s="7"/>
      <c r="H383" s="7"/>
      <c r="I383" s="7"/>
    </row>
    <row r="384" spans="1:9" x14ac:dyDescent="0.35">
      <c r="A384" s="6" t="s">
        <v>793</v>
      </c>
      <c r="B384" s="6" t="s">
        <v>794</v>
      </c>
      <c r="C384" s="7" t="str">
        <f t="shared" si="10"/>
        <v>GAWANE</v>
      </c>
      <c r="D384" s="7"/>
      <c r="E384" s="7"/>
      <c r="F384" s="7">
        <f t="shared" si="11"/>
        <v>1</v>
      </c>
      <c r="G384" s="7"/>
      <c r="H384" s="7"/>
      <c r="I384" s="7"/>
    </row>
    <row r="385" spans="1:9" x14ac:dyDescent="0.35">
      <c r="A385" s="6" t="s">
        <v>795</v>
      </c>
      <c r="B385" s="6" t="s">
        <v>796</v>
      </c>
      <c r="C385" s="7" t="str">
        <f t="shared" si="10"/>
        <v>GAWRAI</v>
      </c>
      <c r="D385" s="7"/>
      <c r="E385" s="7"/>
      <c r="F385" s="7">
        <f t="shared" si="11"/>
        <v>1</v>
      </c>
      <c r="G385" s="7"/>
      <c r="H385" s="7"/>
      <c r="I385" s="7"/>
    </row>
    <row r="386" spans="1:9" x14ac:dyDescent="0.35">
      <c r="A386" s="6" t="s">
        <v>797</v>
      </c>
      <c r="B386" s="6" t="s">
        <v>798</v>
      </c>
      <c r="C386" s="7" t="str">
        <f t="shared" ref="C386:C449" si="12">A386</f>
        <v>GAWTHAN</v>
      </c>
      <c r="D386" s="7"/>
      <c r="E386" s="7"/>
      <c r="F386" s="7">
        <f t="shared" ref="F386:F449" si="13">COUNTIF($B$2:$B$4888,B386)</f>
        <v>1</v>
      </c>
      <c r="G386" s="7"/>
      <c r="H386" s="7"/>
      <c r="I386" s="7"/>
    </row>
    <row r="387" spans="1:9" x14ac:dyDescent="0.35">
      <c r="A387" s="6" t="s">
        <v>799</v>
      </c>
      <c r="B387" s="6" t="s">
        <v>800</v>
      </c>
      <c r="C387" s="7" t="str">
        <f t="shared" si="12"/>
        <v>GERUSOPPA</v>
      </c>
      <c r="D387" s="7"/>
      <c r="E387" s="7"/>
      <c r="F387" s="7">
        <f t="shared" si="13"/>
        <v>1</v>
      </c>
      <c r="G387" s="7"/>
      <c r="H387" s="7"/>
      <c r="I387" s="7"/>
    </row>
    <row r="388" spans="1:9" x14ac:dyDescent="0.35">
      <c r="A388" s="6" t="s">
        <v>801</v>
      </c>
      <c r="B388" s="6" t="s">
        <v>802</v>
      </c>
      <c r="C388" s="7" t="str">
        <f t="shared" si="12"/>
        <v>GHADIWADA</v>
      </c>
      <c r="D388" s="7"/>
      <c r="E388" s="7"/>
      <c r="F388" s="7">
        <f t="shared" si="13"/>
        <v>1</v>
      </c>
      <c r="G388" s="7"/>
      <c r="H388" s="7"/>
      <c r="I388" s="7"/>
    </row>
    <row r="389" spans="1:9" x14ac:dyDescent="0.35">
      <c r="A389" s="6" t="s">
        <v>803</v>
      </c>
      <c r="B389" s="6" t="s">
        <v>804</v>
      </c>
      <c r="C389" s="7" t="str">
        <f t="shared" si="12"/>
        <v>GHANO</v>
      </c>
      <c r="D389" s="7"/>
      <c r="E389" s="7"/>
      <c r="F389" s="7">
        <f t="shared" si="13"/>
        <v>1</v>
      </c>
      <c r="G389" s="7"/>
      <c r="H389" s="7"/>
      <c r="I389" s="7"/>
    </row>
    <row r="390" spans="1:9" x14ac:dyDescent="0.35">
      <c r="A390" s="6" t="s">
        <v>805</v>
      </c>
      <c r="B390" s="6" t="s">
        <v>806</v>
      </c>
      <c r="C390" s="7" t="str">
        <f t="shared" si="12"/>
        <v>GHANSI</v>
      </c>
      <c r="D390" s="7"/>
      <c r="E390" s="7"/>
      <c r="F390" s="7">
        <f t="shared" si="13"/>
        <v>1</v>
      </c>
      <c r="G390" s="7"/>
      <c r="H390" s="7"/>
      <c r="I390" s="7"/>
    </row>
    <row r="391" spans="1:9" x14ac:dyDescent="0.35">
      <c r="A391" s="6" t="s">
        <v>807</v>
      </c>
      <c r="B391" s="6" t="s">
        <v>808</v>
      </c>
      <c r="C391" s="7" t="str">
        <f t="shared" si="12"/>
        <v>GHODEMUKH</v>
      </c>
      <c r="D391" s="7"/>
      <c r="E391" s="7"/>
      <c r="F391" s="7">
        <f t="shared" si="13"/>
        <v>1</v>
      </c>
      <c r="G391" s="7"/>
      <c r="H391" s="7"/>
      <c r="I391" s="7"/>
    </row>
    <row r="392" spans="1:9" x14ac:dyDescent="0.35">
      <c r="A392" s="6" t="s">
        <v>809</v>
      </c>
      <c r="B392" s="6" t="s">
        <v>810</v>
      </c>
      <c r="C392" s="7" t="str">
        <f t="shared" si="12"/>
        <v>GHOTELI</v>
      </c>
      <c r="D392" s="7"/>
      <c r="E392" s="7"/>
      <c r="F392" s="7">
        <f t="shared" si="13"/>
        <v>1</v>
      </c>
      <c r="G392" s="7"/>
      <c r="H392" s="7"/>
      <c r="I392" s="7"/>
    </row>
    <row r="393" spans="1:9" x14ac:dyDescent="0.35">
      <c r="A393" s="6" t="s">
        <v>811</v>
      </c>
      <c r="B393" s="6" t="s">
        <v>812</v>
      </c>
      <c r="C393" s="7" t="str">
        <f t="shared" si="12"/>
        <v>GHOTGEWADI</v>
      </c>
      <c r="D393" s="7"/>
      <c r="E393" s="7"/>
      <c r="F393" s="7">
        <f t="shared" si="13"/>
        <v>1</v>
      </c>
      <c r="G393" s="7"/>
      <c r="H393" s="7"/>
      <c r="I393" s="7"/>
    </row>
    <row r="394" spans="1:9" x14ac:dyDescent="0.35">
      <c r="A394" s="6" t="s">
        <v>813</v>
      </c>
      <c r="B394" s="6" t="s">
        <v>814</v>
      </c>
      <c r="C394" s="7" t="str">
        <f t="shared" si="12"/>
        <v>GIMONE</v>
      </c>
      <c r="D394" s="7"/>
      <c r="E394" s="7"/>
      <c r="F394" s="7">
        <f t="shared" si="13"/>
        <v>1</v>
      </c>
      <c r="G394" s="7"/>
      <c r="H394" s="7"/>
      <c r="I394" s="7"/>
    </row>
    <row r="395" spans="1:9" x14ac:dyDescent="0.35">
      <c r="A395" s="6" t="s">
        <v>815</v>
      </c>
      <c r="B395" s="6" t="s">
        <v>816</v>
      </c>
      <c r="C395" s="7" t="str">
        <f t="shared" si="12"/>
        <v>GINGERA</v>
      </c>
      <c r="D395" s="7"/>
      <c r="E395" s="7"/>
      <c r="F395" s="7">
        <f t="shared" si="13"/>
        <v>1</v>
      </c>
      <c r="G395" s="7"/>
      <c r="H395" s="7"/>
      <c r="I395" s="7"/>
    </row>
    <row r="396" spans="1:9" x14ac:dyDescent="0.35">
      <c r="A396" s="6" t="s">
        <v>817</v>
      </c>
      <c r="B396" s="6" t="s">
        <v>818</v>
      </c>
      <c r="C396" s="7" t="str">
        <f t="shared" si="12"/>
        <v>GIRI CHAPEL</v>
      </c>
      <c r="D396" s="7"/>
      <c r="E396" s="7"/>
      <c r="F396" s="7">
        <f t="shared" si="13"/>
        <v>1</v>
      </c>
      <c r="G396" s="7"/>
      <c r="H396" s="7"/>
      <c r="I396" s="7"/>
    </row>
    <row r="397" spans="1:9" x14ac:dyDescent="0.35">
      <c r="A397" s="6" t="s">
        <v>819</v>
      </c>
      <c r="B397" s="6" t="s">
        <v>820</v>
      </c>
      <c r="C397" s="7" t="str">
        <f t="shared" si="12"/>
        <v>GIRI CROSS</v>
      </c>
      <c r="D397" s="7"/>
      <c r="E397" s="7"/>
      <c r="F397" s="7">
        <f t="shared" si="13"/>
        <v>1</v>
      </c>
      <c r="G397" s="7"/>
      <c r="H397" s="7"/>
      <c r="I397" s="7"/>
    </row>
    <row r="398" spans="1:9" x14ac:dyDescent="0.35">
      <c r="A398" s="6" t="s">
        <v>821</v>
      </c>
      <c r="B398" s="6" t="s">
        <v>822</v>
      </c>
      <c r="C398" s="7" t="str">
        <f t="shared" si="12"/>
        <v>GIRI PARK</v>
      </c>
      <c r="D398" s="7"/>
      <c r="E398" s="7"/>
      <c r="F398" s="7">
        <f t="shared" si="13"/>
        <v>1</v>
      </c>
      <c r="G398" s="7"/>
      <c r="H398" s="7"/>
      <c r="I398" s="7"/>
    </row>
    <row r="399" spans="1:9" x14ac:dyDescent="0.35">
      <c r="A399" s="6" t="s">
        <v>823</v>
      </c>
      <c r="B399" s="6" t="s">
        <v>824</v>
      </c>
      <c r="C399" s="7" t="str">
        <f t="shared" si="12"/>
        <v>GOA BORDER</v>
      </c>
      <c r="D399" s="7"/>
      <c r="E399" s="7"/>
      <c r="F399" s="7">
        <f t="shared" si="13"/>
        <v>1</v>
      </c>
      <c r="G399" s="7"/>
      <c r="H399" s="7"/>
      <c r="I399" s="7"/>
    </row>
    <row r="400" spans="1:9" x14ac:dyDescent="0.35">
      <c r="A400" s="6" t="s">
        <v>825</v>
      </c>
      <c r="B400" s="6" t="s">
        <v>826</v>
      </c>
      <c r="C400" s="7" t="str">
        <f t="shared" si="12"/>
        <v>GOA INTERNA</v>
      </c>
      <c r="D400" s="7"/>
      <c r="E400" s="7"/>
      <c r="F400" s="7">
        <f t="shared" si="13"/>
        <v>1</v>
      </c>
      <c r="G400" s="7"/>
      <c r="H400" s="7"/>
      <c r="I400" s="7"/>
    </row>
    <row r="401" spans="1:9" x14ac:dyDescent="0.35">
      <c r="A401" s="6" t="s">
        <v>827</v>
      </c>
      <c r="B401" s="6" t="s">
        <v>828</v>
      </c>
      <c r="C401" s="7" t="str">
        <f t="shared" si="12"/>
        <v>GOA UNVRSTY</v>
      </c>
      <c r="D401" s="7"/>
      <c r="E401" s="7"/>
      <c r="F401" s="7">
        <f t="shared" si="13"/>
        <v>1</v>
      </c>
      <c r="G401" s="7"/>
      <c r="H401" s="7"/>
      <c r="I401" s="7"/>
    </row>
    <row r="402" spans="1:9" x14ac:dyDescent="0.35">
      <c r="A402" s="6" t="s">
        <v>829</v>
      </c>
      <c r="B402" s="6" t="s">
        <v>830</v>
      </c>
      <c r="C402" s="7" t="str">
        <f t="shared" si="12"/>
        <v>GOA VELHA</v>
      </c>
      <c r="D402" s="7"/>
      <c r="E402" s="7"/>
      <c r="F402" s="7">
        <f t="shared" si="13"/>
        <v>1</v>
      </c>
      <c r="G402" s="7"/>
      <c r="H402" s="7"/>
      <c r="I402" s="7"/>
    </row>
    <row r="403" spans="1:9" x14ac:dyDescent="0.35">
      <c r="A403" s="6" t="s">
        <v>831</v>
      </c>
      <c r="B403" s="6" t="s">
        <v>832</v>
      </c>
      <c r="C403" s="7" t="str">
        <f t="shared" si="12"/>
        <v>GODEWAL</v>
      </c>
      <c r="D403" s="7"/>
      <c r="E403" s="7"/>
      <c r="F403" s="7">
        <f t="shared" si="13"/>
        <v>1</v>
      </c>
      <c r="G403" s="7"/>
      <c r="H403" s="7"/>
      <c r="I403" s="7"/>
    </row>
    <row r="404" spans="1:9" x14ac:dyDescent="0.35">
      <c r="A404" s="6" t="s">
        <v>833</v>
      </c>
      <c r="B404" s="6" t="s">
        <v>834</v>
      </c>
      <c r="C404" s="7" t="str">
        <f t="shared" si="12"/>
        <v>GODHALI</v>
      </c>
      <c r="D404" s="7"/>
      <c r="E404" s="7"/>
      <c r="F404" s="7">
        <f t="shared" si="13"/>
        <v>1</v>
      </c>
      <c r="G404" s="7"/>
      <c r="H404" s="7"/>
      <c r="I404" s="7"/>
    </row>
    <row r="405" spans="1:9" x14ac:dyDescent="0.35">
      <c r="A405" s="6" t="s">
        <v>835</v>
      </c>
      <c r="B405" s="6" t="s">
        <v>836</v>
      </c>
      <c r="C405" s="7" t="str">
        <f t="shared" si="12"/>
        <v>GODHANWADI</v>
      </c>
      <c r="D405" s="7"/>
      <c r="E405" s="7"/>
      <c r="F405" s="7">
        <f t="shared" si="13"/>
        <v>1</v>
      </c>
      <c r="G405" s="7"/>
      <c r="H405" s="7"/>
      <c r="I405" s="7"/>
    </row>
    <row r="406" spans="1:9" x14ac:dyDescent="0.35">
      <c r="A406" s="6" t="s">
        <v>837</v>
      </c>
      <c r="B406" s="6" t="s">
        <v>838</v>
      </c>
      <c r="C406" s="7" t="str">
        <f t="shared" si="12"/>
        <v>GODKUMAL</v>
      </c>
      <c r="D406" s="7"/>
      <c r="E406" s="7"/>
      <c r="F406" s="7">
        <f t="shared" si="13"/>
        <v>1</v>
      </c>
      <c r="G406" s="7"/>
      <c r="H406" s="7"/>
      <c r="I406" s="7"/>
    </row>
    <row r="407" spans="1:9" x14ac:dyDescent="0.35">
      <c r="A407" s="6" t="s">
        <v>839</v>
      </c>
      <c r="B407" s="6" t="s">
        <v>840</v>
      </c>
      <c r="C407" s="7" t="str">
        <f t="shared" si="12"/>
        <v>GOKARNA</v>
      </c>
      <c r="D407" s="7"/>
      <c r="E407" s="7"/>
      <c r="F407" s="7">
        <f t="shared" si="13"/>
        <v>1</v>
      </c>
      <c r="G407" s="7"/>
      <c r="H407" s="7"/>
      <c r="I407" s="7"/>
    </row>
    <row r="408" spans="1:9" x14ac:dyDescent="0.35">
      <c r="A408" s="6" t="s">
        <v>841</v>
      </c>
      <c r="B408" s="6" t="s">
        <v>842</v>
      </c>
      <c r="C408" s="7" t="str">
        <f t="shared" si="12"/>
        <v>GOLAWALI</v>
      </c>
      <c r="D408" s="7"/>
      <c r="E408" s="7"/>
      <c r="F408" s="7">
        <f t="shared" si="13"/>
        <v>1</v>
      </c>
      <c r="G408" s="7"/>
      <c r="H408" s="7"/>
      <c r="I408" s="7"/>
    </row>
    <row r="409" spans="1:9" x14ac:dyDescent="0.35">
      <c r="A409" s="6" t="s">
        <v>843</v>
      </c>
      <c r="B409" s="6" t="s">
        <v>844</v>
      </c>
      <c r="C409" s="7" t="str">
        <f t="shared" si="12"/>
        <v>GOLIBA TMP</v>
      </c>
      <c r="D409" s="7"/>
      <c r="E409" s="7"/>
      <c r="F409" s="7">
        <f t="shared" si="13"/>
        <v>1</v>
      </c>
      <c r="G409" s="7"/>
      <c r="H409" s="7"/>
      <c r="I409" s="7"/>
    </row>
    <row r="410" spans="1:9" x14ac:dyDescent="0.35">
      <c r="A410" s="6" t="s">
        <v>845</v>
      </c>
      <c r="B410" s="6" t="s">
        <v>846</v>
      </c>
      <c r="C410" s="7" t="str">
        <f t="shared" si="12"/>
        <v>GOLJUVEM</v>
      </c>
      <c r="D410" s="7"/>
      <c r="E410" s="7"/>
      <c r="F410" s="7">
        <f t="shared" si="13"/>
        <v>1</v>
      </c>
      <c r="G410" s="7"/>
      <c r="H410" s="7"/>
      <c r="I410" s="7"/>
    </row>
    <row r="411" spans="1:9" x14ac:dyDescent="0.35">
      <c r="A411" s="6" t="s">
        <v>847</v>
      </c>
      <c r="B411" s="6" t="s">
        <v>848</v>
      </c>
      <c r="C411" s="7" t="str">
        <f t="shared" si="12"/>
        <v>GOVLAR</v>
      </c>
      <c r="D411" s="7"/>
      <c r="E411" s="7"/>
      <c r="F411" s="7">
        <f t="shared" si="13"/>
        <v>1</v>
      </c>
      <c r="G411" s="7"/>
      <c r="H411" s="7"/>
      <c r="I411" s="7"/>
    </row>
    <row r="412" spans="1:9" x14ac:dyDescent="0.35">
      <c r="A412" s="6" t="s">
        <v>849</v>
      </c>
      <c r="B412" s="6" t="s">
        <v>850</v>
      </c>
      <c r="C412" s="7" t="str">
        <f t="shared" si="12"/>
        <v>GOVOL</v>
      </c>
      <c r="D412" s="7"/>
      <c r="E412" s="7"/>
      <c r="F412" s="7">
        <f t="shared" si="13"/>
        <v>1</v>
      </c>
      <c r="G412" s="7"/>
      <c r="H412" s="7"/>
      <c r="I412" s="7"/>
    </row>
    <row r="413" spans="1:9" x14ac:dyDescent="0.35">
      <c r="A413" s="6" t="s">
        <v>851</v>
      </c>
      <c r="B413" s="6" t="s">
        <v>852</v>
      </c>
      <c r="C413" s="7" t="str">
        <f t="shared" si="12"/>
        <v>GOVT QTRS</v>
      </c>
      <c r="D413" s="7"/>
      <c r="E413" s="7"/>
      <c r="F413" s="7">
        <f t="shared" si="13"/>
        <v>1</v>
      </c>
      <c r="G413" s="7"/>
      <c r="H413" s="7"/>
      <c r="I413" s="7"/>
    </row>
    <row r="414" spans="1:9" x14ac:dyDescent="0.35">
      <c r="A414" s="6" t="s">
        <v>853</v>
      </c>
      <c r="B414" s="6" t="s">
        <v>854</v>
      </c>
      <c r="C414" s="7" t="str">
        <f t="shared" si="12"/>
        <v>GOYNA</v>
      </c>
      <c r="D414" s="7"/>
      <c r="E414" s="7"/>
      <c r="F414" s="7">
        <f t="shared" si="13"/>
        <v>1</v>
      </c>
      <c r="G414" s="7"/>
      <c r="H414" s="7"/>
      <c r="I414" s="7"/>
    </row>
    <row r="415" spans="1:9" x14ac:dyDescent="0.35">
      <c r="A415" s="6" t="s">
        <v>855</v>
      </c>
      <c r="B415" s="6" t="s">
        <v>856</v>
      </c>
      <c r="C415" s="7" t="str">
        <f t="shared" si="12"/>
        <v>GREEN PARK</v>
      </c>
      <c r="D415" s="7"/>
      <c r="E415" s="7"/>
      <c r="F415" s="7">
        <f t="shared" si="13"/>
        <v>1</v>
      </c>
      <c r="G415" s="7"/>
      <c r="H415" s="7"/>
      <c r="I415" s="7"/>
    </row>
    <row r="416" spans="1:9" x14ac:dyDescent="0.35">
      <c r="A416" s="6" t="s">
        <v>857</v>
      </c>
      <c r="B416" s="6" t="s">
        <v>858</v>
      </c>
      <c r="C416" s="7" t="str">
        <f t="shared" si="12"/>
        <v>GSPCB</v>
      </c>
      <c r="D416" s="7"/>
      <c r="E416" s="7"/>
      <c r="F416" s="7">
        <f t="shared" si="13"/>
        <v>1</v>
      </c>
      <c r="G416" s="7"/>
      <c r="H416" s="7"/>
      <c r="I416" s="7"/>
    </row>
    <row r="417" spans="1:9" x14ac:dyDescent="0.35">
      <c r="A417" s="6" t="s">
        <v>859</v>
      </c>
      <c r="B417" s="6" t="s">
        <v>860</v>
      </c>
      <c r="C417" s="7" t="str">
        <f t="shared" si="12"/>
        <v>GUDDEM</v>
      </c>
      <c r="D417" s="7"/>
      <c r="E417" s="7"/>
      <c r="F417" s="7">
        <f t="shared" si="13"/>
        <v>1</v>
      </c>
      <c r="G417" s="7"/>
      <c r="H417" s="7"/>
      <c r="I417" s="7"/>
    </row>
    <row r="418" spans="1:9" x14ac:dyDescent="0.35">
      <c r="A418" s="6" t="s">
        <v>861</v>
      </c>
      <c r="B418" s="6" t="s">
        <v>862</v>
      </c>
      <c r="C418" s="7" t="str">
        <f t="shared" si="12"/>
        <v>GUDDEMOL</v>
      </c>
      <c r="D418" s="7"/>
      <c r="E418" s="7"/>
      <c r="F418" s="7">
        <f t="shared" si="13"/>
        <v>1</v>
      </c>
      <c r="G418" s="7"/>
      <c r="H418" s="7"/>
      <c r="I418" s="7"/>
    </row>
    <row r="419" spans="1:9" x14ac:dyDescent="0.35">
      <c r="A419" s="6" t="s">
        <v>863</v>
      </c>
      <c r="B419" s="6" t="s">
        <v>864</v>
      </c>
      <c r="C419" s="7" t="str">
        <f t="shared" si="12"/>
        <v>GUDI</v>
      </c>
      <c r="D419" s="7"/>
      <c r="E419" s="7"/>
      <c r="F419" s="7">
        <f t="shared" si="13"/>
        <v>1</v>
      </c>
      <c r="G419" s="7"/>
      <c r="H419" s="7"/>
      <c r="I419" s="7"/>
    </row>
    <row r="420" spans="1:9" x14ac:dyDescent="0.35">
      <c r="A420" s="6" t="s">
        <v>865</v>
      </c>
      <c r="B420" s="6" t="s">
        <v>866</v>
      </c>
      <c r="C420" s="7" t="str">
        <f t="shared" si="12"/>
        <v>GUIRDOLIM</v>
      </c>
      <c r="D420" s="7"/>
      <c r="E420" s="7"/>
      <c r="F420" s="7">
        <f t="shared" si="13"/>
        <v>1</v>
      </c>
      <c r="G420" s="7"/>
      <c r="H420" s="7"/>
      <c r="I420" s="7"/>
    </row>
    <row r="421" spans="1:9" x14ac:dyDescent="0.35">
      <c r="A421" s="6" t="s">
        <v>867</v>
      </c>
      <c r="B421" s="6" t="s">
        <v>868</v>
      </c>
      <c r="C421" s="7" t="str">
        <f t="shared" si="12"/>
        <v>GUIRIM</v>
      </c>
      <c r="D421" s="7"/>
      <c r="E421" s="7"/>
      <c r="F421" s="7">
        <f t="shared" si="13"/>
        <v>1</v>
      </c>
      <c r="G421" s="7"/>
      <c r="H421" s="7"/>
      <c r="I421" s="7"/>
    </row>
    <row r="422" spans="1:9" x14ac:dyDescent="0.35">
      <c r="A422" s="6" t="s">
        <v>869</v>
      </c>
      <c r="B422" s="6" t="s">
        <v>870</v>
      </c>
      <c r="C422" s="7" t="str">
        <f t="shared" si="12"/>
        <v>GULBARGA</v>
      </c>
      <c r="D422" s="7"/>
      <c r="E422" s="7"/>
      <c r="F422" s="7">
        <f t="shared" si="13"/>
        <v>1</v>
      </c>
      <c r="G422" s="7"/>
      <c r="H422" s="7"/>
      <c r="I422" s="7"/>
    </row>
    <row r="423" spans="1:9" x14ac:dyDescent="0.35">
      <c r="A423" s="6" t="s">
        <v>871</v>
      </c>
      <c r="B423" s="6" t="s">
        <v>872</v>
      </c>
      <c r="C423" s="7" t="str">
        <f t="shared" si="12"/>
        <v>GULELGUD</v>
      </c>
      <c r="D423" s="7"/>
      <c r="E423" s="7"/>
      <c r="F423" s="7">
        <f t="shared" si="13"/>
        <v>1</v>
      </c>
      <c r="G423" s="7"/>
      <c r="H423" s="7"/>
      <c r="I423" s="7"/>
    </row>
    <row r="424" spans="1:9" x14ac:dyDescent="0.35">
      <c r="A424" s="6" t="s">
        <v>873</v>
      </c>
      <c r="B424" s="6" t="s">
        <v>874</v>
      </c>
      <c r="C424" s="7" t="str">
        <f t="shared" si="12"/>
        <v>GULELI</v>
      </c>
      <c r="D424" s="7"/>
      <c r="E424" s="7"/>
      <c r="F424" s="7">
        <f t="shared" si="13"/>
        <v>1</v>
      </c>
      <c r="G424" s="7"/>
      <c r="H424" s="7"/>
      <c r="I424" s="7"/>
    </row>
    <row r="425" spans="1:9" x14ac:dyDescent="0.35">
      <c r="A425" s="6" t="s">
        <v>875</v>
      </c>
      <c r="B425" s="6" t="s">
        <v>876</v>
      </c>
      <c r="C425" s="7" t="str">
        <f t="shared" si="12"/>
        <v>GULEM</v>
      </c>
      <c r="D425" s="7"/>
      <c r="E425" s="7"/>
      <c r="F425" s="7">
        <f t="shared" si="13"/>
        <v>1</v>
      </c>
      <c r="G425" s="7"/>
      <c r="H425" s="7"/>
      <c r="I425" s="7"/>
    </row>
    <row r="426" spans="1:9" x14ac:dyDescent="0.35">
      <c r="A426" s="6" t="s">
        <v>877</v>
      </c>
      <c r="B426" s="6" t="s">
        <v>878</v>
      </c>
      <c r="C426" s="7" t="str">
        <f t="shared" si="12"/>
        <v>GULYAKADE</v>
      </c>
      <c r="D426" s="7"/>
      <c r="E426" s="7"/>
      <c r="F426" s="7">
        <f t="shared" si="13"/>
        <v>1</v>
      </c>
      <c r="G426" s="7"/>
      <c r="H426" s="7"/>
      <c r="I426" s="7"/>
    </row>
    <row r="427" spans="1:9" x14ac:dyDescent="0.35">
      <c r="A427" s="6" t="s">
        <v>879</v>
      </c>
      <c r="B427" s="6" t="s">
        <v>880</v>
      </c>
      <c r="C427" s="7" t="str">
        <f t="shared" si="12"/>
        <v>GUNJI</v>
      </c>
      <c r="D427" s="7"/>
      <c r="E427" s="7"/>
      <c r="F427" s="7">
        <f t="shared" si="13"/>
        <v>1</v>
      </c>
      <c r="G427" s="7"/>
      <c r="H427" s="7"/>
      <c r="I427" s="7"/>
    </row>
    <row r="428" spans="1:9" x14ac:dyDescent="0.35">
      <c r="A428" s="6" t="s">
        <v>881</v>
      </c>
      <c r="B428" s="6" t="s">
        <v>882</v>
      </c>
      <c r="C428" s="7" t="str">
        <f t="shared" si="12"/>
        <v>HALARNA</v>
      </c>
      <c r="D428" s="7"/>
      <c r="E428" s="7"/>
      <c r="F428" s="7">
        <f t="shared" si="13"/>
        <v>1</v>
      </c>
      <c r="G428" s="7"/>
      <c r="H428" s="7"/>
      <c r="I428" s="7"/>
    </row>
    <row r="429" spans="1:9" x14ac:dyDescent="0.35">
      <c r="A429" s="6" t="s">
        <v>883</v>
      </c>
      <c r="B429" s="6" t="s">
        <v>884</v>
      </c>
      <c r="C429" s="7" t="str">
        <f t="shared" si="12"/>
        <v>HALDANWADI</v>
      </c>
      <c r="D429" s="7"/>
      <c r="E429" s="7"/>
      <c r="F429" s="7">
        <f t="shared" si="13"/>
        <v>1</v>
      </c>
      <c r="G429" s="7"/>
      <c r="H429" s="7"/>
      <c r="I429" s="7"/>
    </row>
    <row r="430" spans="1:9" x14ac:dyDescent="0.35">
      <c r="A430" s="6" t="s">
        <v>885</v>
      </c>
      <c r="B430" s="6" t="s">
        <v>886</v>
      </c>
      <c r="C430" s="7" t="str">
        <f t="shared" si="12"/>
        <v>HALI</v>
      </c>
      <c r="D430" s="7"/>
      <c r="E430" s="7"/>
      <c r="F430" s="7">
        <f t="shared" si="13"/>
        <v>1</v>
      </c>
      <c r="G430" s="7"/>
      <c r="H430" s="7"/>
      <c r="I430" s="7"/>
    </row>
    <row r="431" spans="1:9" x14ac:dyDescent="0.35">
      <c r="A431" s="6" t="s">
        <v>887</v>
      </c>
      <c r="B431" s="6" t="s">
        <v>888</v>
      </c>
      <c r="C431" s="7" t="str">
        <f t="shared" si="12"/>
        <v>HALKARNE</v>
      </c>
      <c r="D431" s="7"/>
      <c r="E431" s="7"/>
      <c r="F431" s="7">
        <f t="shared" si="13"/>
        <v>1</v>
      </c>
      <c r="G431" s="7"/>
      <c r="H431" s="7"/>
      <c r="I431" s="7"/>
    </row>
    <row r="432" spans="1:9" x14ac:dyDescent="0.35">
      <c r="A432" s="6" t="s">
        <v>889</v>
      </c>
      <c r="B432" s="6" t="s">
        <v>890</v>
      </c>
      <c r="C432" s="7" t="str">
        <f t="shared" si="12"/>
        <v>HANKHANE</v>
      </c>
      <c r="D432" s="7"/>
      <c r="E432" s="7"/>
      <c r="F432" s="7">
        <f t="shared" si="13"/>
        <v>1</v>
      </c>
      <c r="G432" s="7"/>
      <c r="H432" s="7"/>
      <c r="I432" s="7"/>
    </row>
    <row r="433" spans="1:9" x14ac:dyDescent="0.35">
      <c r="A433" s="6" t="s">
        <v>891</v>
      </c>
      <c r="B433" s="6" t="s">
        <v>892</v>
      </c>
      <c r="C433" s="7" t="str">
        <f t="shared" si="12"/>
        <v>HANUMAN TMP</v>
      </c>
      <c r="D433" s="7"/>
      <c r="E433" s="7"/>
      <c r="F433" s="7">
        <f t="shared" si="13"/>
        <v>1</v>
      </c>
      <c r="G433" s="7"/>
      <c r="H433" s="7"/>
      <c r="I433" s="7"/>
    </row>
    <row r="434" spans="1:9" x14ac:dyDescent="0.35">
      <c r="A434" s="6" t="s">
        <v>893</v>
      </c>
      <c r="B434" s="6" t="s">
        <v>894</v>
      </c>
      <c r="C434" s="7" t="str">
        <f t="shared" si="12"/>
        <v>HARBOUR</v>
      </c>
      <c r="D434" s="7"/>
      <c r="E434" s="7"/>
      <c r="F434" s="7">
        <f t="shared" si="13"/>
        <v>1</v>
      </c>
      <c r="G434" s="7"/>
      <c r="H434" s="7"/>
      <c r="I434" s="7"/>
    </row>
    <row r="435" spans="1:9" x14ac:dyDescent="0.35">
      <c r="A435" s="6" t="s">
        <v>895</v>
      </c>
      <c r="B435" s="6" t="s">
        <v>896</v>
      </c>
      <c r="C435" s="7" t="str">
        <f t="shared" si="12"/>
        <v>HARMAL</v>
      </c>
      <c r="D435" s="7"/>
      <c r="E435" s="7"/>
      <c r="F435" s="7">
        <f t="shared" si="13"/>
        <v>1</v>
      </c>
      <c r="G435" s="7"/>
      <c r="H435" s="7"/>
      <c r="I435" s="7"/>
    </row>
    <row r="436" spans="1:9" x14ac:dyDescent="0.35">
      <c r="A436" s="6" t="s">
        <v>897</v>
      </c>
      <c r="B436" s="6" t="s">
        <v>898</v>
      </c>
      <c r="C436" s="7" t="str">
        <f t="shared" si="12"/>
        <v>HARVALE</v>
      </c>
      <c r="D436" s="7"/>
      <c r="E436" s="7"/>
      <c r="F436" s="7">
        <f t="shared" si="13"/>
        <v>1</v>
      </c>
      <c r="G436" s="7"/>
      <c r="H436" s="7"/>
      <c r="I436" s="7"/>
    </row>
    <row r="437" spans="1:9" x14ac:dyDescent="0.35">
      <c r="A437" s="6" t="s">
        <v>899</v>
      </c>
      <c r="B437" s="6" t="s">
        <v>900</v>
      </c>
      <c r="C437" s="7" t="str">
        <f t="shared" si="12"/>
        <v>HASAPR FARM</v>
      </c>
      <c r="D437" s="7"/>
      <c r="E437" s="7"/>
      <c r="F437" s="7">
        <f t="shared" si="13"/>
        <v>1</v>
      </c>
      <c r="G437" s="7"/>
      <c r="H437" s="7"/>
      <c r="I437" s="7"/>
    </row>
    <row r="438" spans="1:9" x14ac:dyDescent="0.35">
      <c r="A438" s="6" t="s">
        <v>901</v>
      </c>
      <c r="B438" s="6" t="s">
        <v>902</v>
      </c>
      <c r="C438" s="7" t="str">
        <f t="shared" si="12"/>
        <v>HASAPUR</v>
      </c>
      <c r="D438" s="7"/>
      <c r="E438" s="7"/>
      <c r="F438" s="7">
        <f t="shared" si="13"/>
        <v>1</v>
      </c>
      <c r="G438" s="7"/>
      <c r="H438" s="7"/>
      <c r="I438" s="7"/>
    </row>
    <row r="439" spans="1:9" x14ac:dyDescent="0.35">
      <c r="A439" s="6" t="s">
        <v>903</v>
      </c>
      <c r="B439" s="6" t="s">
        <v>904</v>
      </c>
      <c r="C439" s="7" t="str">
        <f t="shared" si="12"/>
        <v>HATHKALAGNE</v>
      </c>
      <c r="D439" s="7"/>
      <c r="E439" s="7"/>
      <c r="F439" s="7">
        <f t="shared" si="13"/>
        <v>1</v>
      </c>
      <c r="G439" s="7"/>
      <c r="H439" s="7"/>
      <c r="I439" s="7"/>
    </row>
    <row r="440" spans="1:9" x14ac:dyDescent="0.35">
      <c r="A440" s="6" t="s">
        <v>905</v>
      </c>
      <c r="B440" s="6" t="s">
        <v>906</v>
      </c>
      <c r="C440" s="7" t="str">
        <f t="shared" si="12"/>
        <v>HATKALAGNE</v>
      </c>
      <c r="D440" s="7"/>
      <c r="E440" s="7"/>
      <c r="F440" s="7">
        <f t="shared" si="13"/>
        <v>1</v>
      </c>
      <c r="G440" s="7"/>
      <c r="H440" s="7"/>
      <c r="I440" s="7"/>
    </row>
    <row r="441" spans="1:9" x14ac:dyDescent="0.35">
      <c r="A441" s="6" t="s">
        <v>907</v>
      </c>
      <c r="B441" s="6" t="s">
        <v>908</v>
      </c>
      <c r="C441" s="7" t="str">
        <f t="shared" si="12"/>
        <v>HATTARGI</v>
      </c>
      <c r="D441" s="7"/>
      <c r="E441" s="7"/>
      <c r="F441" s="7">
        <f t="shared" si="13"/>
        <v>1</v>
      </c>
      <c r="G441" s="7"/>
      <c r="H441" s="7"/>
      <c r="I441" s="7"/>
    </row>
    <row r="442" spans="1:9" x14ac:dyDescent="0.35">
      <c r="A442" s="6" t="s">
        <v>909</v>
      </c>
      <c r="B442" s="6" t="s">
        <v>910</v>
      </c>
      <c r="C442" s="7" t="str">
        <f t="shared" si="12"/>
        <v>HATURLI</v>
      </c>
      <c r="D442" s="7"/>
      <c r="E442" s="7"/>
      <c r="F442" s="7">
        <f t="shared" si="13"/>
        <v>1</v>
      </c>
      <c r="G442" s="7"/>
      <c r="H442" s="7"/>
      <c r="I442" s="7"/>
    </row>
    <row r="443" spans="1:9" x14ac:dyDescent="0.35">
      <c r="A443" s="6" t="s">
        <v>911</v>
      </c>
      <c r="B443" s="6" t="s">
        <v>912</v>
      </c>
      <c r="C443" s="7" t="str">
        <f t="shared" si="12"/>
        <v>HATURLI MTH</v>
      </c>
      <c r="D443" s="7"/>
      <c r="E443" s="7"/>
      <c r="F443" s="7">
        <f t="shared" si="13"/>
        <v>1</v>
      </c>
      <c r="G443" s="7"/>
      <c r="H443" s="7"/>
      <c r="I443" s="7"/>
    </row>
    <row r="444" spans="1:9" x14ac:dyDescent="0.35">
      <c r="A444" s="6" t="s">
        <v>913</v>
      </c>
      <c r="B444" s="6" t="s">
        <v>914</v>
      </c>
      <c r="C444" s="7" t="str">
        <f t="shared" si="12"/>
        <v>HEDODE</v>
      </c>
      <c r="D444" s="7"/>
      <c r="E444" s="7"/>
      <c r="F444" s="7">
        <f t="shared" si="13"/>
        <v>1</v>
      </c>
      <c r="G444" s="7"/>
      <c r="H444" s="7"/>
      <c r="I444" s="7"/>
    </row>
    <row r="445" spans="1:9" x14ac:dyDescent="0.35">
      <c r="A445" s="6" t="s">
        <v>915</v>
      </c>
      <c r="B445" s="6" t="s">
        <v>916</v>
      </c>
      <c r="C445" s="7" t="str">
        <f t="shared" si="12"/>
        <v>HEDUS</v>
      </c>
      <c r="D445" s="7"/>
      <c r="E445" s="7"/>
      <c r="F445" s="7">
        <f t="shared" si="13"/>
        <v>1</v>
      </c>
      <c r="G445" s="7"/>
      <c r="H445" s="7"/>
      <c r="I445" s="7"/>
    </row>
    <row r="446" spans="1:9" x14ac:dyDescent="0.35">
      <c r="A446" s="6" t="s">
        <v>917</v>
      </c>
      <c r="B446" s="6" t="s">
        <v>918</v>
      </c>
      <c r="C446" s="7" t="str">
        <f t="shared" si="12"/>
        <v>HEDUSWADI</v>
      </c>
      <c r="D446" s="7"/>
      <c r="E446" s="7"/>
      <c r="F446" s="7">
        <f t="shared" si="13"/>
        <v>1</v>
      </c>
      <c r="G446" s="7"/>
      <c r="H446" s="7"/>
      <c r="I446" s="7"/>
    </row>
    <row r="447" spans="1:9" x14ac:dyDescent="0.35">
      <c r="A447" s="6" t="s">
        <v>919</v>
      </c>
      <c r="B447" s="6" t="s">
        <v>920</v>
      </c>
      <c r="C447" s="7" t="str">
        <f t="shared" si="12"/>
        <v>HIVRE</v>
      </c>
      <c r="D447" s="7"/>
      <c r="E447" s="7"/>
      <c r="F447" s="7">
        <f t="shared" si="13"/>
        <v>1</v>
      </c>
      <c r="G447" s="7"/>
      <c r="H447" s="7"/>
      <c r="I447" s="7"/>
    </row>
    <row r="448" spans="1:9" x14ac:dyDescent="0.35">
      <c r="A448" s="6" t="s">
        <v>921</v>
      </c>
      <c r="B448" s="6" t="s">
        <v>922</v>
      </c>
      <c r="C448" s="7" t="str">
        <f t="shared" si="12"/>
        <v>HLDNWDI TSK</v>
      </c>
      <c r="D448" s="7"/>
      <c r="E448" s="7"/>
      <c r="F448" s="7">
        <f t="shared" si="13"/>
        <v>1</v>
      </c>
      <c r="G448" s="7"/>
      <c r="H448" s="7"/>
      <c r="I448" s="7"/>
    </row>
    <row r="449" spans="1:9" x14ac:dyDescent="0.35">
      <c r="A449" s="6" t="s">
        <v>923</v>
      </c>
      <c r="B449" s="6" t="s">
        <v>924</v>
      </c>
      <c r="C449" s="7" t="str">
        <f t="shared" si="12"/>
        <v>HOLY CROSS</v>
      </c>
      <c r="D449" s="7"/>
      <c r="E449" s="7"/>
      <c r="F449" s="7">
        <f t="shared" si="13"/>
        <v>1</v>
      </c>
      <c r="G449" s="7"/>
      <c r="H449" s="7"/>
      <c r="I449" s="7"/>
    </row>
    <row r="450" spans="1:9" x14ac:dyDescent="0.35">
      <c r="A450" s="6" t="s">
        <v>925</v>
      </c>
      <c r="B450" s="6" t="s">
        <v>926</v>
      </c>
      <c r="C450" s="7" t="str">
        <f t="shared" ref="C450:C513" si="14">A450</f>
        <v>HONDA</v>
      </c>
      <c r="D450" s="7" t="s">
        <v>193</v>
      </c>
      <c r="E450" s="7"/>
      <c r="F450" s="7">
        <f t="shared" ref="F450:F513" si="15">COUNTIF($B$2:$B$4888,B450)</f>
        <v>1</v>
      </c>
      <c r="G450" s="7"/>
      <c r="H450" s="7"/>
      <c r="I450" s="7"/>
    </row>
    <row r="451" spans="1:9" x14ac:dyDescent="0.35">
      <c r="A451" s="6" t="s">
        <v>927</v>
      </c>
      <c r="B451" s="6" t="s">
        <v>928</v>
      </c>
      <c r="C451" s="7" t="str">
        <f t="shared" si="14"/>
        <v>HONDA VADAK</v>
      </c>
      <c r="D451" s="7"/>
      <c r="E451" s="7"/>
      <c r="F451" s="7">
        <f t="shared" si="15"/>
        <v>1</v>
      </c>
      <c r="G451" s="7"/>
      <c r="H451" s="7"/>
      <c r="I451" s="7"/>
    </row>
    <row r="452" spans="1:9" x14ac:dyDescent="0.35">
      <c r="A452" s="6" t="s">
        <v>929</v>
      </c>
      <c r="B452" s="6" t="s">
        <v>930</v>
      </c>
      <c r="C452" s="7" t="str">
        <f t="shared" si="14"/>
        <v>HONNAWAR</v>
      </c>
      <c r="D452" s="7"/>
      <c r="E452" s="7"/>
      <c r="F452" s="7">
        <f t="shared" si="15"/>
        <v>1</v>
      </c>
      <c r="G452" s="7"/>
      <c r="H452" s="7"/>
      <c r="I452" s="7"/>
    </row>
    <row r="453" spans="1:9" x14ac:dyDescent="0.35">
      <c r="A453" s="6" t="s">
        <v>931</v>
      </c>
      <c r="B453" s="6" t="s">
        <v>932</v>
      </c>
      <c r="C453" s="7" t="str">
        <f t="shared" si="14"/>
        <v>HOSPET</v>
      </c>
      <c r="D453" s="7"/>
      <c r="E453" s="7"/>
      <c r="F453" s="7">
        <f t="shared" si="15"/>
        <v>1</v>
      </c>
      <c r="G453" s="7"/>
      <c r="H453" s="7"/>
      <c r="I453" s="7"/>
    </row>
    <row r="454" spans="1:9" x14ac:dyDescent="0.35">
      <c r="A454" s="6" t="s">
        <v>933</v>
      </c>
      <c r="B454" s="6" t="s">
        <v>934</v>
      </c>
      <c r="C454" s="7" t="str">
        <f t="shared" si="14"/>
        <v>HOUSIN BRD</v>
      </c>
      <c r="D454" s="7"/>
      <c r="E454" s="7"/>
      <c r="F454" s="7">
        <f t="shared" si="15"/>
        <v>1</v>
      </c>
      <c r="G454" s="7"/>
      <c r="H454" s="7"/>
      <c r="I454" s="7"/>
    </row>
    <row r="455" spans="1:9" x14ac:dyDescent="0.35">
      <c r="A455" s="6" t="s">
        <v>935</v>
      </c>
      <c r="B455" s="6" t="s">
        <v>936</v>
      </c>
      <c r="C455" s="7" t="str">
        <f t="shared" si="14"/>
        <v>HR FRM/BENL</v>
      </c>
      <c r="D455" s="7"/>
      <c r="E455" s="7"/>
      <c r="F455" s="7">
        <f t="shared" si="15"/>
        <v>1</v>
      </c>
      <c r="G455" s="7"/>
      <c r="H455" s="7"/>
      <c r="I455" s="7"/>
    </row>
    <row r="456" spans="1:9" x14ac:dyDescent="0.35">
      <c r="A456" s="6" t="s">
        <v>937</v>
      </c>
      <c r="B456" s="6" t="s">
        <v>938</v>
      </c>
      <c r="C456" s="7" t="str">
        <f t="shared" si="14"/>
        <v>HUBALI</v>
      </c>
      <c r="D456" s="7"/>
      <c r="E456" s="7"/>
      <c r="F456" s="7">
        <f t="shared" si="15"/>
        <v>1</v>
      </c>
      <c r="G456" s="7"/>
      <c r="H456" s="7"/>
      <c r="I456" s="7"/>
    </row>
    <row r="457" spans="1:9" x14ac:dyDescent="0.35">
      <c r="A457" s="6" t="s">
        <v>939</v>
      </c>
      <c r="B457" s="6" t="s">
        <v>940</v>
      </c>
      <c r="C457" s="7" t="str">
        <f t="shared" si="14"/>
        <v>HUMARMALA</v>
      </c>
      <c r="D457" s="7"/>
      <c r="E457" s="7"/>
      <c r="F457" s="7">
        <f t="shared" si="15"/>
        <v>1</v>
      </c>
      <c r="G457" s="7"/>
      <c r="H457" s="7"/>
      <c r="I457" s="7"/>
    </row>
    <row r="458" spans="1:9" x14ac:dyDescent="0.35">
      <c r="A458" s="6" t="s">
        <v>941</v>
      </c>
      <c r="B458" s="6" t="s">
        <v>942</v>
      </c>
      <c r="C458" s="7" t="str">
        <f t="shared" si="14"/>
        <v>HUMRAT</v>
      </c>
      <c r="D458" s="7"/>
      <c r="E458" s="7"/>
      <c r="F458" s="7">
        <f t="shared" si="15"/>
        <v>1</v>
      </c>
      <c r="G458" s="7"/>
      <c r="H458" s="7"/>
      <c r="I458" s="7"/>
    </row>
    <row r="459" spans="1:9" x14ac:dyDescent="0.35">
      <c r="A459" s="6" t="s">
        <v>943</v>
      </c>
      <c r="B459" s="6" t="s">
        <v>944</v>
      </c>
      <c r="C459" s="7" t="str">
        <f t="shared" si="14"/>
        <v>HUNGUN</v>
      </c>
      <c r="D459" s="7"/>
      <c r="E459" s="7"/>
      <c r="F459" s="7">
        <f t="shared" si="15"/>
        <v>1</v>
      </c>
      <c r="G459" s="7"/>
      <c r="H459" s="7"/>
      <c r="I459" s="7"/>
    </row>
    <row r="460" spans="1:9" x14ac:dyDescent="0.35">
      <c r="A460" s="6" t="s">
        <v>945</v>
      </c>
      <c r="B460" s="6" t="s">
        <v>946</v>
      </c>
      <c r="C460" s="7" t="str">
        <f t="shared" si="14"/>
        <v>IBRAMPUR</v>
      </c>
      <c r="D460" s="7"/>
      <c r="E460" s="7"/>
      <c r="F460" s="7">
        <f t="shared" si="15"/>
        <v>1</v>
      </c>
      <c r="G460" s="7"/>
      <c r="H460" s="7"/>
      <c r="I460" s="7"/>
    </row>
    <row r="461" spans="1:9" x14ac:dyDescent="0.35">
      <c r="A461" s="6" t="s">
        <v>947</v>
      </c>
      <c r="B461" s="6" t="s">
        <v>948</v>
      </c>
      <c r="C461" s="7" t="str">
        <f t="shared" si="14"/>
        <v>IBRAMPUR X</v>
      </c>
      <c r="D461" s="7"/>
      <c r="E461" s="7"/>
      <c r="F461" s="7">
        <f t="shared" si="15"/>
        <v>1</v>
      </c>
      <c r="G461" s="7"/>
      <c r="H461" s="7"/>
      <c r="I461" s="7"/>
    </row>
    <row r="462" spans="1:9" x14ac:dyDescent="0.35">
      <c r="A462" s="6" t="s">
        <v>949</v>
      </c>
      <c r="B462" s="6" t="s">
        <v>950</v>
      </c>
      <c r="C462" s="7" t="str">
        <f t="shared" si="14"/>
        <v>ICE FACTORY</v>
      </c>
      <c r="D462" s="7"/>
      <c r="E462" s="7"/>
      <c r="F462" s="7">
        <f t="shared" si="15"/>
        <v>1</v>
      </c>
      <c r="G462" s="7"/>
      <c r="H462" s="7"/>
      <c r="I462" s="7"/>
    </row>
    <row r="463" spans="1:9" x14ac:dyDescent="0.35">
      <c r="A463" s="6" t="s">
        <v>951</v>
      </c>
      <c r="B463" s="6" t="s">
        <v>952</v>
      </c>
      <c r="C463" s="7" t="str">
        <f t="shared" si="14"/>
        <v>IDDAR</v>
      </c>
      <c r="D463" s="7"/>
      <c r="E463" s="7"/>
      <c r="F463" s="7">
        <f t="shared" si="15"/>
        <v>1</v>
      </c>
      <c r="G463" s="7"/>
      <c r="H463" s="7"/>
      <c r="I463" s="7"/>
    </row>
    <row r="464" spans="1:9" x14ac:dyDescent="0.35">
      <c r="A464" s="6" t="s">
        <v>953</v>
      </c>
      <c r="B464" s="6" t="s">
        <v>954</v>
      </c>
      <c r="C464" s="7" t="str">
        <f t="shared" si="14"/>
        <v>IGRAMOLL</v>
      </c>
      <c r="D464" s="7"/>
      <c r="E464" s="7"/>
      <c r="F464" s="7">
        <f t="shared" si="15"/>
        <v>1</v>
      </c>
      <c r="G464" s="7"/>
      <c r="H464" s="7"/>
      <c r="I464" s="7"/>
    </row>
    <row r="465" spans="1:9" x14ac:dyDescent="0.35">
      <c r="A465" s="6" t="s">
        <v>955</v>
      </c>
      <c r="B465" s="6" t="s">
        <v>956</v>
      </c>
      <c r="C465" s="7" t="str">
        <f t="shared" si="14"/>
        <v>ILKAL</v>
      </c>
      <c r="D465" s="7"/>
      <c r="E465" s="7"/>
      <c r="F465" s="7">
        <f t="shared" si="15"/>
        <v>1</v>
      </c>
      <c r="G465" s="7"/>
      <c r="H465" s="7"/>
      <c r="I465" s="7"/>
    </row>
    <row r="466" spans="1:9" x14ac:dyDescent="0.35">
      <c r="A466" s="6" t="s">
        <v>957</v>
      </c>
      <c r="B466" s="6" t="s">
        <v>958</v>
      </c>
      <c r="C466" s="7" t="str">
        <f t="shared" si="14"/>
        <v>INDRAWADO</v>
      </c>
      <c r="D466" s="7"/>
      <c r="E466" s="7"/>
      <c r="F466" s="7">
        <f t="shared" si="15"/>
        <v>1</v>
      </c>
      <c r="G466" s="7"/>
      <c r="H466" s="7"/>
      <c r="I466" s="7"/>
    </row>
    <row r="467" spans="1:9" x14ac:dyDescent="0.35">
      <c r="A467" s="6" t="s">
        <v>959</v>
      </c>
      <c r="B467" s="6" t="s">
        <v>960</v>
      </c>
      <c r="C467" s="7" t="str">
        <f t="shared" si="14"/>
        <v>JAISINGPUR</v>
      </c>
      <c r="D467" s="7"/>
      <c r="E467" s="7"/>
      <c r="F467" s="7">
        <f t="shared" si="15"/>
        <v>1</v>
      </c>
      <c r="G467" s="7"/>
      <c r="H467" s="7"/>
      <c r="I467" s="7"/>
    </row>
    <row r="468" spans="1:9" x14ac:dyDescent="0.35">
      <c r="A468" s="6" t="s">
        <v>961</v>
      </c>
      <c r="B468" s="6" t="s">
        <v>962</v>
      </c>
      <c r="C468" s="7" t="str">
        <f t="shared" si="14"/>
        <v>JAITPKR COL</v>
      </c>
      <c r="D468" s="7"/>
      <c r="E468" s="7"/>
      <c r="F468" s="7">
        <f t="shared" si="15"/>
        <v>1</v>
      </c>
      <c r="G468" s="7"/>
      <c r="H468" s="7"/>
      <c r="I468" s="7"/>
    </row>
    <row r="469" spans="1:9" x14ac:dyDescent="0.35">
      <c r="A469" s="6" t="s">
        <v>963</v>
      </c>
      <c r="B469" s="6" t="s">
        <v>964</v>
      </c>
      <c r="C469" s="7" t="str">
        <f t="shared" si="14"/>
        <v>JAKAT NAKA</v>
      </c>
      <c r="D469" s="7"/>
      <c r="E469" s="7"/>
      <c r="F469" s="7">
        <f t="shared" si="15"/>
        <v>1</v>
      </c>
      <c r="G469" s="7"/>
      <c r="H469" s="7"/>
      <c r="I469" s="7"/>
    </row>
    <row r="470" spans="1:9" x14ac:dyDescent="0.35">
      <c r="A470" s="6" t="s">
        <v>965</v>
      </c>
      <c r="B470" s="6" t="s">
        <v>966</v>
      </c>
      <c r="C470" s="7" t="str">
        <f t="shared" si="14"/>
        <v>JAMBLESHWAR</v>
      </c>
      <c r="D470" s="7"/>
      <c r="E470" s="7"/>
      <c r="F470" s="7">
        <f t="shared" si="15"/>
        <v>1</v>
      </c>
      <c r="G470" s="7"/>
      <c r="H470" s="7"/>
      <c r="I470" s="7"/>
    </row>
    <row r="471" spans="1:9" x14ac:dyDescent="0.35">
      <c r="A471" s="6" t="s">
        <v>967</v>
      </c>
      <c r="B471" s="6" t="s">
        <v>968</v>
      </c>
      <c r="C471" s="7" t="str">
        <f t="shared" si="14"/>
        <v>JAMBLIKADE</v>
      </c>
      <c r="D471" s="7"/>
      <c r="E471" s="7"/>
      <c r="F471" s="7">
        <f t="shared" si="15"/>
        <v>1</v>
      </c>
      <c r="G471" s="7"/>
      <c r="H471" s="7"/>
      <c r="I471" s="7"/>
    </row>
    <row r="472" spans="1:9" x14ac:dyDescent="0.35">
      <c r="A472" s="6" t="s">
        <v>969</v>
      </c>
      <c r="B472" s="6" t="s">
        <v>970</v>
      </c>
      <c r="C472" s="7" t="str">
        <f t="shared" si="14"/>
        <v>JAMBOTI</v>
      </c>
      <c r="D472" s="7"/>
      <c r="E472" s="7"/>
      <c r="F472" s="7">
        <f t="shared" si="15"/>
        <v>1</v>
      </c>
      <c r="G472" s="7"/>
      <c r="H472" s="7"/>
      <c r="I472" s="7"/>
    </row>
    <row r="473" spans="1:9" x14ac:dyDescent="0.35">
      <c r="A473" s="6" t="s">
        <v>971</v>
      </c>
      <c r="B473" s="6" t="s">
        <v>972</v>
      </c>
      <c r="C473" s="7" t="str">
        <f t="shared" si="14"/>
        <v>JAMKHANDI</v>
      </c>
      <c r="D473" s="7"/>
      <c r="E473" s="7"/>
      <c r="F473" s="7">
        <f t="shared" si="15"/>
        <v>1</v>
      </c>
      <c r="G473" s="7"/>
      <c r="H473" s="7"/>
      <c r="I473" s="7"/>
    </row>
    <row r="474" spans="1:9" x14ac:dyDescent="0.35">
      <c r="A474" s="6" t="s">
        <v>973</v>
      </c>
      <c r="B474" s="6" t="s">
        <v>974</v>
      </c>
      <c r="C474" s="7" t="str">
        <f t="shared" si="14"/>
        <v>JUNUSWADA</v>
      </c>
      <c r="D474" s="7"/>
      <c r="E474" s="7"/>
      <c r="F474" s="7">
        <f t="shared" si="15"/>
        <v>1</v>
      </c>
      <c r="G474" s="7"/>
      <c r="H474" s="7"/>
      <c r="I474" s="7"/>
    </row>
    <row r="475" spans="1:9" x14ac:dyDescent="0.35">
      <c r="A475" s="6" t="s">
        <v>975</v>
      </c>
      <c r="B475" s="6" t="s">
        <v>976</v>
      </c>
      <c r="C475" s="7" t="str">
        <f t="shared" si="14"/>
        <v>JUNUSWADA X</v>
      </c>
      <c r="D475" s="7"/>
      <c r="E475" s="7"/>
      <c r="F475" s="7">
        <f t="shared" si="15"/>
        <v>1</v>
      </c>
      <c r="G475" s="7"/>
      <c r="H475" s="7"/>
      <c r="I475" s="7"/>
    </row>
    <row r="476" spans="1:9" x14ac:dyDescent="0.35">
      <c r="A476" s="6" t="s">
        <v>977</v>
      </c>
      <c r="B476" s="6" t="s">
        <v>978</v>
      </c>
      <c r="C476" s="7" t="str">
        <f t="shared" si="14"/>
        <v>K R PETE</v>
      </c>
      <c r="D476" s="7"/>
      <c r="E476" s="7"/>
      <c r="F476" s="7">
        <f t="shared" si="15"/>
        <v>1</v>
      </c>
      <c r="G476" s="7"/>
      <c r="H476" s="7"/>
      <c r="I476" s="7"/>
    </row>
    <row r="477" spans="1:9" x14ac:dyDescent="0.35">
      <c r="A477" s="6" t="s">
        <v>979</v>
      </c>
      <c r="B477" s="6" t="s">
        <v>980</v>
      </c>
      <c r="C477" s="7" t="str">
        <f t="shared" si="14"/>
        <v>K. RAILWAY</v>
      </c>
      <c r="D477" s="7"/>
      <c r="E477" s="7"/>
      <c r="F477" s="7">
        <f t="shared" si="15"/>
        <v>1</v>
      </c>
      <c r="G477" s="7"/>
      <c r="H477" s="7"/>
      <c r="I477" s="7"/>
    </row>
    <row r="478" spans="1:9" x14ac:dyDescent="0.35">
      <c r="A478" s="6" t="s">
        <v>981</v>
      </c>
      <c r="B478" s="6" t="s">
        <v>982</v>
      </c>
      <c r="C478" s="7" t="str">
        <f t="shared" si="14"/>
        <v>KADIMACHIN</v>
      </c>
      <c r="D478" s="7"/>
      <c r="E478" s="7"/>
      <c r="F478" s="7">
        <f t="shared" si="15"/>
        <v>1</v>
      </c>
      <c r="G478" s="7"/>
      <c r="H478" s="7"/>
      <c r="I478" s="7"/>
    </row>
    <row r="479" spans="1:9" x14ac:dyDescent="0.35">
      <c r="A479" s="6" t="s">
        <v>983</v>
      </c>
      <c r="B479" s="6" t="s">
        <v>984</v>
      </c>
      <c r="C479" s="7" t="str">
        <f t="shared" si="14"/>
        <v>KADPAKADE</v>
      </c>
      <c r="D479" s="7"/>
      <c r="E479" s="7"/>
      <c r="F479" s="7">
        <f t="shared" si="15"/>
        <v>1</v>
      </c>
      <c r="G479" s="7"/>
      <c r="H479" s="7"/>
      <c r="I479" s="7"/>
    </row>
    <row r="480" spans="1:9" x14ac:dyDescent="0.35">
      <c r="A480" s="6" t="s">
        <v>985</v>
      </c>
      <c r="B480" s="6" t="s">
        <v>986</v>
      </c>
      <c r="C480" s="7" t="str">
        <f t="shared" si="14"/>
        <v>KADSHI</v>
      </c>
      <c r="D480" s="7"/>
      <c r="E480" s="7"/>
      <c r="F480" s="7">
        <f t="shared" si="15"/>
        <v>1</v>
      </c>
      <c r="G480" s="7"/>
      <c r="H480" s="7"/>
      <c r="I480" s="7"/>
    </row>
    <row r="481" spans="1:9" x14ac:dyDescent="0.35">
      <c r="A481" s="6" t="s">
        <v>987</v>
      </c>
      <c r="B481" s="6" t="s">
        <v>988</v>
      </c>
      <c r="C481" s="7" t="str">
        <f t="shared" si="14"/>
        <v>KADUR</v>
      </c>
      <c r="D481" s="7"/>
      <c r="E481" s="7"/>
      <c r="F481" s="7">
        <f t="shared" si="15"/>
        <v>1</v>
      </c>
      <c r="G481" s="7"/>
      <c r="H481" s="7"/>
      <c r="I481" s="7"/>
    </row>
    <row r="482" spans="1:9" x14ac:dyDescent="0.35">
      <c r="A482" s="6" t="s">
        <v>989</v>
      </c>
      <c r="B482" s="6" t="s">
        <v>990</v>
      </c>
      <c r="C482" s="7" t="str">
        <f t="shared" si="14"/>
        <v>KAGAL</v>
      </c>
      <c r="D482" s="7"/>
      <c r="E482" s="7"/>
      <c r="F482" s="7">
        <f t="shared" si="15"/>
        <v>1</v>
      </c>
      <c r="G482" s="7"/>
      <c r="H482" s="7"/>
      <c r="I482" s="7"/>
    </row>
    <row r="483" spans="1:9" x14ac:dyDescent="0.35">
      <c r="A483" s="6" t="s">
        <v>991</v>
      </c>
      <c r="B483" s="6" t="s">
        <v>992</v>
      </c>
      <c r="C483" s="7" t="str">
        <f t="shared" si="14"/>
        <v>KAIRAT</v>
      </c>
      <c r="D483" s="7"/>
      <c r="E483" s="7"/>
      <c r="F483" s="7">
        <f t="shared" si="15"/>
        <v>1</v>
      </c>
      <c r="G483" s="7"/>
      <c r="H483" s="7"/>
      <c r="I483" s="7"/>
    </row>
    <row r="484" spans="1:9" x14ac:dyDescent="0.35">
      <c r="A484" s="6" t="s">
        <v>993</v>
      </c>
      <c r="B484" s="6" t="s">
        <v>994</v>
      </c>
      <c r="C484" s="7" t="str">
        <f t="shared" si="14"/>
        <v>KAJULWADI</v>
      </c>
      <c r="D484" s="7"/>
      <c r="E484" s="7"/>
      <c r="F484" s="7">
        <f t="shared" si="15"/>
        <v>1</v>
      </c>
      <c r="G484" s="7"/>
      <c r="H484" s="7"/>
      <c r="I484" s="7"/>
    </row>
    <row r="485" spans="1:9" x14ac:dyDescent="0.35">
      <c r="A485" s="6" t="s">
        <v>995</v>
      </c>
      <c r="B485" s="6" t="s">
        <v>996</v>
      </c>
      <c r="C485" s="7" t="str">
        <f t="shared" si="14"/>
        <v>KAJUMOL</v>
      </c>
      <c r="D485" s="7"/>
      <c r="E485" s="7"/>
      <c r="F485" s="7">
        <f t="shared" si="15"/>
        <v>1</v>
      </c>
      <c r="G485" s="7"/>
      <c r="H485" s="7"/>
      <c r="I485" s="7"/>
    </row>
    <row r="486" spans="1:9" x14ac:dyDescent="0.35">
      <c r="A486" s="6" t="s">
        <v>997</v>
      </c>
      <c r="B486" s="6" t="s">
        <v>998</v>
      </c>
      <c r="C486" s="7" t="str">
        <f t="shared" si="14"/>
        <v>KAKODA</v>
      </c>
      <c r="D486" s="7"/>
      <c r="E486" s="7"/>
      <c r="F486" s="7">
        <f t="shared" si="15"/>
        <v>1</v>
      </c>
      <c r="G486" s="7"/>
      <c r="H486" s="7"/>
      <c r="I486" s="7"/>
    </row>
    <row r="487" spans="1:9" x14ac:dyDescent="0.35">
      <c r="A487" s="6" t="s">
        <v>999</v>
      </c>
      <c r="B487" s="6" t="s">
        <v>1000</v>
      </c>
      <c r="C487" s="7" t="str">
        <f t="shared" si="14"/>
        <v>KAKUMADDI</v>
      </c>
      <c r="D487" s="7"/>
      <c r="E487" s="7"/>
      <c r="F487" s="7">
        <f t="shared" si="15"/>
        <v>1</v>
      </c>
      <c r="G487" s="7"/>
      <c r="H487" s="7"/>
      <c r="I487" s="7"/>
    </row>
    <row r="488" spans="1:9" x14ac:dyDescent="0.35">
      <c r="A488" s="6" t="s">
        <v>1001</v>
      </c>
      <c r="B488" s="6" t="s">
        <v>1002</v>
      </c>
      <c r="C488" s="7" t="str">
        <f t="shared" si="14"/>
        <v>KALATGI</v>
      </c>
      <c r="D488" s="7"/>
      <c r="E488" s="7"/>
      <c r="F488" s="7">
        <f t="shared" si="15"/>
        <v>1</v>
      </c>
      <c r="G488" s="7"/>
      <c r="H488" s="7"/>
      <c r="I488" s="7"/>
    </row>
    <row r="489" spans="1:9" x14ac:dyDescent="0.35">
      <c r="A489" s="6" t="s">
        <v>1003</v>
      </c>
      <c r="B489" s="6" t="s">
        <v>1004</v>
      </c>
      <c r="C489" s="7" t="str">
        <f t="shared" si="14"/>
        <v>KALAY</v>
      </c>
      <c r="D489" s="7"/>
      <c r="E489" s="7"/>
      <c r="F489" s="7">
        <f t="shared" si="15"/>
        <v>1</v>
      </c>
      <c r="G489" s="7"/>
      <c r="H489" s="7"/>
      <c r="I489" s="7"/>
    </row>
    <row r="490" spans="1:9" x14ac:dyDescent="0.35">
      <c r="A490" s="6" t="s">
        <v>1005</v>
      </c>
      <c r="B490" s="6" t="s">
        <v>1006</v>
      </c>
      <c r="C490" s="7" t="str">
        <f t="shared" si="14"/>
        <v>KALE</v>
      </c>
      <c r="D490" s="7"/>
      <c r="E490" s="7"/>
      <c r="F490" s="7">
        <f t="shared" si="15"/>
        <v>1</v>
      </c>
      <c r="G490" s="7"/>
      <c r="H490" s="7"/>
      <c r="I490" s="7"/>
    </row>
    <row r="491" spans="1:9" x14ac:dyDescent="0.35">
      <c r="A491" s="6" t="s">
        <v>1007</v>
      </c>
      <c r="B491" s="6" t="s">
        <v>1008</v>
      </c>
      <c r="C491" s="7" t="str">
        <f t="shared" si="14"/>
        <v>KALMAMOL</v>
      </c>
      <c r="D491" s="7"/>
      <c r="E491" s="7"/>
      <c r="F491" s="7">
        <f t="shared" si="15"/>
        <v>1</v>
      </c>
      <c r="G491" s="7"/>
      <c r="H491" s="7"/>
      <c r="I491" s="7"/>
    </row>
    <row r="492" spans="1:9" x14ac:dyDescent="0.35">
      <c r="A492" s="6" t="s">
        <v>1009</v>
      </c>
      <c r="B492" s="6" t="s">
        <v>1010</v>
      </c>
      <c r="C492" s="7" t="str">
        <f t="shared" si="14"/>
        <v>KALNE</v>
      </c>
      <c r="D492" s="7"/>
      <c r="E492" s="7"/>
      <c r="F492" s="7">
        <f t="shared" si="15"/>
        <v>1</v>
      </c>
      <c r="G492" s="7"/>
      <c r="H492" s="7"/>
      <c r="I492" s="7"/>
    </row>
    <row r="493" spans="1:9" x14ac:dyDescent="0.35">
      <c r="A493" s="6" t="s">
        <v>1011</v>
      </c>
      <c r="B493" s="6" t="s">
        <v>1012</v>
      </c>
      <c r="C493" s="7" t="str">
        <f t="shared" si="14"/>
        <v>KALOBA TMP</v>
      </c>
      <c r="D493" s="7"/>
      <c r="E493" s="7"/>
      <c r="F493" s="7">
        <f t="shared" si="15"/>
        <v>1</v>
      </c>
      <c r="G493" s="7"/>
      <c r="H493" s="7"/>
      <c r="I493" s="7"/>
    </row>
    <row r="494" spans="1:9" x14ac:dyDescent="0.35">
      <c r="A494" s="6" t="s">
        <v>1013</v>
      </c>
      <c r="B494" s="6" t="s">
        <v>1014</v>
      </c>
      <c r="C494" s="7" t="str">
        <f t="shared" si="14"/>
        <v>KALSHE</v>
      </c>
      <c r="D494" s="7"/>
      <c r="E494" s="7"/>
      <c r="F494" s="7">
        <f t="shared" si="15"/>
        <v>1</v>
      </c>
      <c r="G494" s="7"/>
      <c r="H494" s="7"/>
      <c r="I494" s="7"/>
    </row>
    <row r="495" spans="1:9" x14ac:dyDescent="0.35">
      <c r="A495" s="6" t="s">
        <v>1015</v>
      </c>
      <c r="B495" s="6" t="s">
        <v>1016</v>
      </c>
      <c r="C495" s="7" t="str">
        <f t="shared" si="14"/>
        <v>KALVI TITA</v>
      </c>
      <c r="D495" s="7"/>
      <c r="E495" s="7"/>
      <c r="F495" s="7">
        <f t="shared" si="15"/>
        <v>1</v>
      </c>
      <c r="G495" s="7"/>
      <c r="H495" s="7"/>
      <c r="I495" s="7"/>
    </row>
    <row r="496" spans="1:9" x14ac:dyDescent="0.35">
      <c r="A496" s="6" t="s">
        <v>1017</v>
      </c>
      <c r="B496" s="6" t="s">
        <v>1018</v>
      </c>
      <c r="C496" s="7" t="str">
        <f t="shared" si="14"/>
        <v>KAMI/PNCHYT</v>
      </c>
      <c r="D496" s="7"/>
      <c r="E496" s="7"/>
      <c r="F496" s="7">
        <f t="shared" si="15"/>
        <v>1</v>
      </c>
      <c r="G496" s="7"/>
      <c r="H496" s="7"/>
      <c r="I496" s="7"/>
    </row>
    <row r="497" spans="1:9" x14ac:dyDescent="0.35">
      <c r="A497" s="6" t="s">
        <v>1019</v>
      </c>
      <c r="B497" s="6" t="s">
        <v>1020</v>
      </c>
      <c r="C497" s="7" t="str">
        <f t="shared" si="14"/>
        <v>KAMORCOND</v>
      </c>
      <c r="D497" s="7"/>
      <c r="E497" s="7"/>
      <c r="F497" s="7">
        <f t="shared" si="15"/>
        <v>1</v>
      </c>
      <c r="G497" s="7"/>
      <c r="H497" s="7"/>
      <c r="I497" s="7"/>
    </row>
    <row r="498" spans="1:9" x14ac:dyDescent="0.35">
      <c r="A498" s="6" t="s">
        <v>1021</v>
      </c>
      <c r="B498" s="6" t="s">
        <v>1022</v>
      </c>
      <c r="C498" s="7" t="str">
        <f t="shared" si="14"/>
        <v>KANDOL TMP</v>
      </c>
      <c r="D498" s="7"/>
      <c r="E498" s="7"/>
      <c r="F498" s="7">
        <f t="shared" si="15"/>
        <v>1</v>
      </c>
      <c r="G498" s="7"/>
      <c r="H498" s="7"/>
      <c r="I498" s="7"/>
    </row>
    <row r="499" spans="1:9" x14ac:dyDescent="0.35">
      <c r="A499" s="6" t="s">
        <v>1023</v>
      </c>
      <c r="B499" s="6" t="s">
        <v>1024</v>
      </c>
      <c r="C499" s="7" t="str">
        <f t="shared" si="14"/>
        <v>KANGWADA</v>
      </c>
      <c r="D499" s="7"/>
      <c r="E499" s="7"/>
      <c r="F499" s="7">
        <f t="shared" si="15"/>
        <v>1</v>
      </c>
      <c r="G499" s="7"/>
      <c r="H499" s="7"/>
      <c r="I499" s="7"/>
    </row>
    <row r="500" spans="1:9" x14ac:dyDescent="0.35">
      <c r="A500" s="6" t="s">
        <v>1025</v>
      </c>
      <c r="B500" s="6" t="s">
        <v>1026</v>
      </c>
      <c r="C500" s="7" t="str">
        <f t="shared" si="14"/>
        <v>KANIBAG</v>
      </c>
      <c r="D500" s="7"/>
      <c r="E500" s="7"/>
      <c r="F500" s="7">
        <f t="shared" si="15"/>
        <v>1</v>
      </c>
      <c r="G500" s="7"/>
      <c r="H500" s="7"/>
      <c r="I500" s="7"/>
    </row>
    <row r="501" spans="1:9" x14ac:dyDescent="0.35">
      <c r="A501" s="6" t="s">
        <v>1027</v>
      </c>
      <c r="B501" s="6" t="s">
        <v>1028</v>
      </c>
      <c r="C501" s="7" t="str">
        <f t="shared" si="14"/>
        <v>KANKAVLI</v>
      </c>
      <c r="D501" s="7"/>
      <c r="E501" s="7"/>
      <c r="F501" s="7">
        <f t="shared" si="15"/>
        <v>1</v>
      </c>
      <c r="G501" s="7"/>
      <c r="H501" s="7"/>
      <c r="I501" s="7"/>
    </row>
    <row r="502" spans="1:9" x14ac:dyDescent="0.35">
      <c r="A502" s="6" t="s">
        <v>1029</v>
      </c>
      <c r="B502" s="6" t="s">
        <v>1030</v>
      </c>
      <c r="C502" s="7" t="str">
        <f t="shared" si="14"/>
        <v>KANKERI</v>
      </c>
      <c r="D502" s="7"/>
      <c r="E502" s="7"/>
      <c r="F502" s="7">
        <f t="shared" si="15"/>
        <v>1</v>
      </c>
      <c r="G502" s="7"/>
      <c r="H502" s="7"/>
      <c r="I502" s="7"/>
    </row>
    <row r="503" spans="1:9" x14ac:dyDescent="0.35">
      <c r="A503" s="6" t="s">
        <v>1031</v>
      </c>
      <c r="B503" s="6" t="s">
        <v>1032</v>
      </c>
      <c r="C503" s="7" t="str">
        <f t="shared" si="14"/>
        <v>KANKUMBI</v>
      </c>
      <c r="D503" s="7"/>
      <c r="E503" s="7"/>
      <c r="F503" s="7">
        <f t="shared" si="15"/>
        <v>1</v>
      </c>
      <c r="G503" s="7"/>
      <c r="H503" s="7"/>
      <c r="I503" s="7"/>
    </row>
    <row r="504" spans="1:9" x14ac:dyDescent="0.35">
      <c r="A504" s="6" t="s">
        <v>1033</v>
      </c>
      <c r="B504" s="6" t="s">
        <v>1034</v>
      </c>
      <c r="C504" s="7" t="str">
        <f t="shared" si="14"/>
        <v>KANUR</v>
      </c>
      <c r="D504" s="7"/>
      <c r="E504" s="7"/>
      <c r="F504" s="7">
        <f t="shared" si="15"/>
        <v>1</v>
      </c>
      <c r="G504" s="7"/>
      <c r="H504" s="7"/>
      <c r="I504" s="7"/>
    </row>
    <row r="505" spans="1:9" x14ac:dyDescent="0.35">
      <c r="A505" s="6" t="s">
        <v>1035</v>
      </c>
      <c r="B505" s="6" t="s">
        <v>1036</v>
      </c>
      <c r="C505" s="7" t="str">
        <f t="shared" si="14"/>
        <v>KAPILESHWAR</v>
      </c>
      <c r="D505" s="7"/>
      <c r="E505" s="7"/>
      <c r="F505" s="7">
        <f t="shared" si="15"/>
        <v>1</v>
      </c>
      <c r="G505" s="7"/>
      <c r="H505" s="7"/>
      <c r="I505" s="7"/>
    </row>
    <row r="506" spans="1:9" x14ac:dyDescent="0.35">
      <c r="A506" s="6" t="s">
        <v>1037</v>
      </c>
      <c r="B506" s="6" t="s">
        <v>1038</v>
      </c>
      <c r="C506" s="7" t="str">
        <f t="shared" si="14"/>
        <v>KARABHAT</v>
      </c>
      <c r="D506" s="7"/>
      <c r="E506" s="7"/>
      <c r="F506" s="7">
        <f t="shared" si="15"/>
        <v>1</v>
      </c>
      <c r="G506" s="7"/>
      <c r="H506" s="7"/>
      <c r="I506" s="7"/>
    </row>
    <row r="507" spans="1:9" x14ac:dyDescent="0.35">
      <c r="A507" s="6" t="s">
        <v>1039</v>
      </c>
      <c r="B507" s="6" t="s">
        <v>1040</v>
      </c>
      <c r="C507" s="7" t="str">
        <f t="shared" si="14"/>
        <v>KARANZOL</v>
      </c>
      <c r="D507" s="7"/>
      <c r="E507" s="7"/>
      <c r="F507" s="7">
        <f t="shared" si="15"/>
        <v>1</v>
      </c>
      <c r="G507" s="7"/>
      <c r="H507" s="7"/>
      <c r="I507" s="7"/>
    </row>
    <row r="508" spans="1:9" x14ac:dyDescent="0.35">
      <c r="A508" s="6" t="s">
        <v>1041</v>
      </c>
      <c r="B508" s="6" t="s">
        <v>1042</v>
      </c>
      <c r="C508" s="7" t="str">
        <f t="shared" si="14"/>
        <v>KARAPUR</v>
      </c>
      <c r="D508" s="7"/>
      <c r="E508" s="7"/>
      <c r="F508" s="7">
        <f t="shared" si="15"/>
        <v>1</v>
      </c>
      <c r="G508" s="7"/>
      <c r="H508" s="7"/>
      <c r="I508" s="7"/>
    </row>
    <row r="509" spans="1:9" x14ac:dyDescent="0.35">
      <c r="A509" s="6" t="s">
        <v>1043</v>
      </c>
      <c r="B509" s="6" t="s">
        <v>1044</v>
      </c>
      <c r="C509" s="7" t="str">
        <f t="shared" si="14"/>
        <v>KARAPUR PHC</v>
      </c>
      <c r="D509" s="7"/>
      <c r="E509" s="7"/>
      <c r="F509" s="7">
        <f t="shared" si="15"/>
        <v>1</v>
      </c>
      <c r="G509" s="7"/>
      <c r="H509" s="7"/>
      <c r="I509" s="7"/>
    </row>
    <row r="510" spans="1:9" x14ac:dyDescent="0.35">
      <c r="A510" s="6" t="s">
        <v>1045</v>
      </c>
      <c r="B510" s="6" t="s">
        <v>1046</v>
      </c>
      <c r="C510" s="7" t="str">
        <f t="shared" si="14"/>
        <v>KARAPUR TSK</v>
      </c>
      <c r="D510" s="7"/>
      <c r="E510" s="7"/>
      <c r="F510" s="7">
        <f t="shared" si="15"/>
        <v>1</v>
      </c>
      <c r="G510" s="7"/>
      <c r="H510" s="7"/>
      <c r="I510" s="7"/>
    </row>
    <row r="511" spans="1:9" x14ac:dyDescent="0.35">
      <c r="A511" s="6" t="s">
        <v>1047</v>
      </c>
      <c r="B511" s="6" t="s">
        <v>1048</v>
      </c>
      <c r="C511" s="7" t="str">
        <f t="shared" si="14"/>
        <v>KARASWADA</v>
      </c>
      <c r="D511" s="7"/>
      <c r="E511" s="7"/>
      <c r="F511" s="7">
        <f t="shared" si="15"/>
        <v>1</v>
      </c>
      <c r="G511" s="7"/>
      <c r="H511" s="7"/>
      <c r="I511" s="7"/>
    </row>
    <row r="512" spans="1:9" x14ac:dyDescent="0.35">
      <c r="A512" s="6" t="s">
        <v>1049</v>
      </c>
      <c r="B512" s="6" t="s">
        <v>1050</v>
      </c>
      <c r="C512" s="7" t="str">
        <f t="shared" si="14"/>
        <v>KARAY</v>
      </c>
      <c r="D512" s="7"/>
      <c r="E512" s="7"/>
      <c r="F512" s="7">
        <f t="shared" si="15"/>
        <v>1</v>
      </c>
      <c r="G512" s="7"/>
      <c r="H512" s="7"/>
      <c r="I512" s="7"/>
    </row>
    <row r="513" spans="1:9" x14ac:dyDescent="0.35">
      <c r="A513" s="6" t="s">
        <v>1051</v>
      </c>
      <c r="B513" s="6" t="s">
        <v>1052</v>
      </c>
      <c r="C513" s="7" t="str">
        <f t="shared" si="14"/>
        <v>KAREKHAJAN</v>
      </c>
      <c r="D513" s="7"/>
      <c r="E513" s="7"/>
      <c r="F513" s="7">
        <f t="shared" si="15"/>
        <v>1</v>
      </c>
      <c r="G513" s="7"/>
      <c r="H513" s="7"/>
      <c r="I513" s="7"/>
    </row>
    <row r="514" spans="1:9" x14ac:dyDescent="0.35">
      <c r="A514" s="6" t="s">
        <v>1053</v>
      </c>
      <c r="B514" s="6" t="s">
        <v>1054</v>
      </c>
      <c r="C514" s="7" t="str">
        <f t="shared" ref="C514:C577" si="16">A514</f>
        <v>KARMALI</v>
      </c>
      <c r="D514" s="7"/>
      <c r="E514" s="7"/>
      <c r="F514" s="7">
        <f t="shared" ref="F514:F577" si="17">COUNTIF($B$2:$B$4888,B514)</f>
        <v>1</v>
      </c>
      <c r="G514" s="7"/>
      <c r="H514" s="7"/>
      <c r="I514" s="7"/>
    </row>
    <row r="515" spans="1:9" x14ac:dyDescent="0.35">
      <c r="A515" s="6" t="s">
        <v>1055</v>
      </c>
      <c r="B515" s="6" t="s">
        <v>1056</v>
      </c>
      <c r="C515" s="7" t="str">
        <f t="shared" si="16"/>
        <v>KARMANE</v>
      </c>
      <c r="D515" s="7"/>
      <c r="E515" s="7"/>
      <c r="F515" s="7">
        <f t="shared" si="17"/>
        <v>1</v>
      </c>
      <c r="G515" s="7"/>
      <c r="H515" s="7"/>
      <c r="I515" s="7"/>
    </row>
    <row r="516" spans="1:9" x14ac:dyDescent="0.35">
      <c r="A516" s="6" t="s">
        <v>1057</v>
      </c>
      <c r="B516" s="6" t="s">
        <v>1058</v>
      </c>
      <c r="C516" s="7" t="str">
        <f t="shared" si="16"/>
        <v>KARNALE</v>
      </c>
      <c r="D516" s="7"/>
      <c r="E516" s="7"/>
      <c r="F516" s="7">
        <f t="shared" si="17"/>
        <v>1</v>
      </c>
      <c r="G516" s="7"/>
      <c r="H516" s="7"/>
      <c r="I516" s="7"/>
    </row>
    <row r="517" spans="1:9" x14ac:dyDescent="0.35">
      <c r="A517" s="6" t="s">
        <v>1059</v>
      </c>
      <c r="B517" s="6" t="s">
        <v>1060</v>
      </c>
      <c r="C517" s="7" t="str">
        <f t="shared" si="16"/>
        <v>KARSHIMOL</v>
      </c>
      <c r="D517" s="7"/>
      <c r="E517" s="7"/>
      <c r="F517" s="7">
        <f t="shared" si="17"/>
        <v>1</v>
      </c>
      <c r="G517" s="7"/>
      <c r="H517" s="7"/>
      <c r="I517" s="7"/>
    </row>
    <row r="518" spans="1:9" x14ac:dyDescent="0.35">
      <c r="A518" s="6" t="s">
        <v>1061</v>
      </c>
      <c r="B518" s="6" t="s">
        <v>1062</v>
      </c>
      <c r="C518" s="7" t="str">
        <f t="shared" si="16"/>
        <v>KARULWADA</v>
      </c>
      <c r="D518" s="7"/>
      <c r="E518" s="7"/>
      <c r="F518" s="7">
        <f t="shared" si="17"/>
        <v>1</v>
      </c>
      <c r="G518" s="7"/>
      <c r="H518" s="7"/>
      <c r="I518" s="7"/>
    </row>
    <row r="519" spans="1:9" x14ac:dyDescent="0.35">
      <c r="A519" s="6" t="s">
        <v>1063</v>
      </c>
      <c r="B519" s="6" t="s">
        <v>1064</v>
      </c>
      <c r="C519" s="7" t="str">
        <f t="shared" si="16"/>
        <v>KARVE</v>
      </c>
      <c r="D519" s="7"/>
      <c r="E519" s="7"/>
      <c r="F519" s="7">
        <f t="shared" si="17"/>
        <v>1</v>
      </c>
      <c r="G519" s="7"/>
      <c r="H519" s="7"/>
      <c r="I519" s="7"/>
    </row>
    <row r="520" spans="1:9" x14ac:dyDescent="0.35">
      <c r="A520" s="6" t="s">
        <v>1065</v>
      </c>
      <c r="B520" s="6" t="s">
        <v>1066</v>
      </c>
      <c r="C520" s="7" t="str">
        <f t="shared" si="16"/>
        <v>KARWAR</v>
      </c>
      <c r="D520" s="7"/>
      <c r="E520" s="7"/>
      <c r="F520" s="7">
        <f t="shared" si="17"/>
        <v>1</v>
      </c>
      <c r="G520" s="7"/>
      <c r="H520" s="7"/>
      <c r="I520" s="7"/>
    </row>
    <row r="521" spans="1:9" x14ac:dyDescent="0.35">
      <c r="A521" s="6" t="s">
        <v>1067</v>
      </c>
      <c r="B521" s="6" t="s">
        <v>1068</v>
      </c>
      <c r="C521" s="7" t="str">
        <f t="shared" si="16"/>
        <v>KASAL</v>
      </c>
      <c r="D521" s="7"/>
      <c r="E521" s="7"/>
      <c r="F521" s="7">
        <f t="shared" si="17"/>
        <v>1</v>
      </c>
      <c r="G521" s="7"/>
      <c r="H521" s="7"/>
      <c r="I521" s="7"/>
    </row>
    <row r="522" spans="1:9" x14ac:dyDescent="0.35">
      <c r="A522" s="6" t="s">
        <v>1069</v>
      </c>
      <c r="B522" s="6" t="s">
        <v>1070</v>
      </c>
      <c r="C522" s="7" t="str">
        <f t="shared" si="16"/>
        <v>KASARPAL</v>
      </c>
      <c r="D522" s="7"/>
      <c r="E522" s="7"/>
      <c r="F522" s="7">
        <f t="shared" si="17"/>
        <v>1</v>
      </c>
      <c r="G522" s="7"/>
      <c r="H522" s="7"/>
      <c r="I522" s="7"/>
    </row>
    <row r="523" spans="1:9" x14ac:dyDescent="0.35">
      <c r="A523" s="6" t="s">
        <v>1071</v>
      </c>
      <c r="B523" s="6" t="s">
        <v>1072</v>
      </c>
      <c r="C523" s="7" t="str">
        <f t="shared" si="16"/>
        <v>KATEBAG</v>
      </c>
      <c r="D523" s="7"/>
      <c r="E523" s="7"/>
      <c r="F523" s="7">
        <f t="shared" si="17"/>
        <v>1</v>
      </c>
      <c r="G523" s="7"/>
      <c r="H523" s="7"/>
      <c r="I523" s="7"/>
    </row>
    <row r="524" spans="1:9" x14ac:dyDescent="0.35">
      <c r="A524" s="6" t="s">
        <v>1073</v>
      </c>
      <c r="B524" s="6" t="s">
        <v>1074</v>
      </c>
      <c r="C524" s="7" t="str">
        <f t="shared" si="16"/>
        <v>KATTA</v>
      </c>
      <c r="D524" s="7"/>
      <c r="E524" s="7"/>
      <c r="F524" s="7">
        <f t="shared" si="17"/>
        <v>1</v>
      </c>
      <c r="G524" s="7"/>
      <c r="H524" s="7"/>
      <c r="I524" s="7"/>
    </row>
    <row r="525" spans="1:9" x14ac:dyDescent="0.35">
      <c r="A525" s="6" t="s">
        <v>1075</v>
      </c>
      <c r="B525" s="6" t="s">
        <v>1076</v>
      </c>
      <c r="C525" s="7" t="str">
        <f t="shared" si="16"/>
        <v>KAVLE TEMPL</v>
      </c>
      <c r="D525" s="7"/>
      <c r="E525" s="7"/>
      <c r="F525" s="7">
        <f t="shared" si="17"/>
        <v>1</v>
      </c>
      <c r="G525" s="7"/>
      <c r="H525" s="7"/>
      <c r="I525" s="7"/>
    </row>
    <row r="526" spans="1:9" x14ac:dyDescent="0.35">
      <c r="A526" s="6" t="s">
        <v>1077</v>
      </c>
      <c r="B526" s="6" t="s">
        <v>1078</v>
      </c>
      <c r="C526" s="7" t="str">
        <f t="shared" si="16"/>
        <v>KAWEKUTTI</v>
      </c>
      <c r="D526" s="7"/>
      <c r="E526" s="7"/>
      <c r="F526" s="7">
        <f t="shared" si="17"/>
        <v>1</v>
      </c>
      <c r="G526" s="7"/>
      <c r="H526" s="7"/>
      <c r="I526" s="7"/>
    </row>
    <row r="527" spans="1:9" x14ac:dyDescent="0.35">
      <c r="A527" s="6" t="s">
        <v>1079</v>
      </c>
      <c r="B527" s="6" t="s">
        <v>1080</v>
      </c>
      <c r="C527" s="7" t="str">
        <f t="shared" si="16"/>
        <v>KAWTAL</v>
      </c>
      <c r="D527" s="7"/>
      <c r="E527" s="7"/>
      <c r="F527" s="7">
        <f t="shared" si="17"/>
        <v>1</v>
      </c>
      <c r="G527" s="7"/>
      <c r="H527" s="7"/>
      <c r="I527" s="7"/>
    </row>
    <row r="528" spans="1:9" x14ac:dyDescent="0.35">
      <c r="A528" s="6" t="s">
        <v>1081</v>
      </c>
      <c r="B528" s="6" t="s">
        <v>1082</v>
      </c>
      <c r="C528" s="7" t="str">
        <f t="shared" si="16"/>
        <v>KDPR S. TMP</v>
      </c>
      <c r="D528" s="7"/>
      <c r="E528" s="7"/>
      <c r="F528" s="7">
        <f t="shared" si="17"/>
        <v>1</v>
      </c>
      <c r="G528" s="7"/>
      <c r="H528" s="7"/>
      <c r="I528" s="7"/>
    </row>
    <row r="529" spans="1:9" x14ac:dyDescent="0.35">
      <c r="A529" s="6" t="s">
        <v>1083</v>
      </c>
      <c r="B529" s="6" t="s">
        <v>1084</v>
      </c>
      <c r="C529" s="7" t="str">
        <f t="shared" si="16"/>
        <v>KEL JUNCTIN</v>
      </c>
      <c r="D529" s="7"/>
      <c r="E529" s="7"/>
      <c r="F529" s="7">
        <f t="shared" si="17"/>
        <v>1</v>
      </c>
      <c r="G529" s="7"/>
      <c r="H529" s="7"/>
      <c r="I529" s="7"/>
    </row>
    <row r="530" spans="1:9" x14ac:dyDescent="0.35">
      <c r="A530" s="6" t="s">
        <v>1085</v>
      </c>
      <c r="B530" s="6" t="s">
        <v>1086</v>
      </c>
      <c r="C530" s="7" t="str">
        <f t="shared" si="16"/>
        <v>KELINI</v>
      </c>
      <c r="D530" s="7"/>
      <c r="E530" s="7"/>
      <c r="F530" s="7">
        <f t="shared" si="17"/>
        <v>1</v>
      </c>
      <c r="G530" s="7"/>
      <c r="H530" s="7"/>
      <c r="I530" s="7"/>
    </row>
    <row r="531" spans="1:9" x14ac:dyDescent="0.35">
      <c r="A531" s="6" t="s">
        <v>1087</v>
      </c>
      <c r="B531" s="6" t="s">
        <v>1088</v>
      </c>
      <c r="C531" s="7" t="str">
        <f t="shared" si="16"/>
        <v>KELOSI</v>
      </c>
      <c r="D531" s="7"/>
      <c r="E531" s="7"/>
      <c r="F531" s="7">
        <f t="shared" si="17"/>
        <v>1</v>
      </c>
      <c r="G531" s="7"/>
      <c r="H531" s="7"/>
      <c r="I531" s="7"/>
    </row>
    <row r="532" spans="1:9" x14ac:dyDescent="0.35">
      <c r="A532" s="6" t="s">
        <v>1089</v>
      </c>
      <c r="B532" s="6" t="s">
        <v>1090</v>
      </c>
      <c r="C532" s="7" t="str">
        <f t="shared" si="16"/>
        <v>KELUS</v>
      </c>
      <c r="D532" s="7"/>
      <c r="E532" s="7"/>
      <c r="F532" s="7">
        <f t="shared" si="17"/>
        <v>1</v>
      </c>
      <c r="G532" s="7"/>
      <c r="H532" s="7"/>
      <c r="I532" s="7"/>
    </row>
    <row r="533" spans="1:9" x14ac:dyDescent="0.35">
      <c r="A533" s="6" t="s">
        <v>1091</v>
      </c>
      <c r="B533" s="6" t="s">
        <v>1092</v>
      </c>
      <c r="C533" s="7" t="str">
        <f t="shared" si="16"/>
        <v>KELVONA</v>
      </c>
      <c r="D533" s="7"/>
      <c r="E533" s="7"/>
      <c r="F533" s="7">
        <f t="shared" si="17"/>
        <v>1</v>
      </c>
      <c r="G533" s="7"/>
      <c r="H533" s="7"/>
      <c r="I533" s="7"/>
    </row>
    <row r="534" spans="1:9" x14ac:dyDescent="0.35">
      <c r="A534" s="6" t="s">
        <v>1093</v>
      </c>
      <c r="B534" s="6" t="s">
        <v>1094</v>
      </c>
      <c r="C534" s="7" t="str">
        <f t="shared" si="16"/>
        <v>KEPKARWADA</v>
      </c>
      <c r="D534" s="7"/>
      <c r="E534" s="7"/>
      <c r="F534" s="7">
        <f t="shared" si="17"/>
        <v>1</v>
      </c>
      <c r="G534" s="7"/>
      <c r="H534" s="7"/>
      <c r="I534" s="7"/>
    </row>
    <row r="535" spans="1:9" x14ac:dyDescent="0.35">
      <c r="A535" s="6" t="s">
        <v>1095</v>
      </c>
      <c r="B535" s="6" t="s">
        <v>1095</v>
      </c>
      <c r="C535" s="7" t="str">
        <f t="shared" si="16"/>
        <v>KER</v>
      </c>
      <c r="D535" s="7"/>
      <c r="E535" s="7"/>
      <c r="F535" s="7">
        <f t="shared" si="17"/>
        <v>1</v>
      </c>
      <c r="G535" s="7"/>
      <c r="H535" s="7"/>
      <c r="I535" s="7"/>
    </row>
    <row r="536" spans="1:9" x14ac:dyDescent="0.35">
      <c r="A536" s="6" t="s">
        <v>1096</v>
      </c>
      <c r="B536" s="6" t="s">
        <v>1097</v>
      </c>
      <c r="C536" s="7" t="str">
        <f t="shared" si="16"/>
        <v>KERE DVKD</v>
      </c>
      <c r="D536" s="7"/>
      <c r="E536" s="7"/>
      <c r="F536" s="7">
        <f t="shared" si="17"/>
        <v>1</v>
      </c>
      <c r="G536" s="7"/>
      <c r="H536" s="7"/>
      <c r="I536" s="7"/>
    </row>
    <row r="537" spans="1:9" x14ac:dyDescent="0.35">
      <c r="A537" s="6" t="s">
        <v>1098</v>
      </c>
      <c r="B537" s="6" t="s">
        <v>1099</v>
      </c>
      <c r="C537" s="7" t="str">
        <f t="shared" si="16"/>
        <v>KERI</v>
      </c>
      <c r="D537" s="7"/>
      <c r="E537" s="7"/>
      <c r="F537" s="7">
        <f t="shared" si="17"/>
        <v>1</v>
      </c>
      <c r="G537" s="7"/>
      <c r="H537" s="7"/>
      <c r="I537" s="7"/>
    </row>
    <row r="538" spans="1:9" x14ac:dyDescent="0.35">
      <c r="A538" s="6" t="s">
        <v>1100</v>
      </c>
      <c r="B538" s="6" t="s">
        <v>1101</v>
      </c>
      <c r="C538" s="7" t="str">
        <f t="shared" si="16"/>
        <v>KERI CHURCH</v>
      </c>
      <c r="D538" s="7"/>
      <c r="E538" s="7"/>
      <c r="F538" s="7">
        <f t="shared" si="17"/>
        <v>1</v>
      </c>
      <c r="G538" s="7"/>
      <c r="H538" s="7"/>
      <c r="I538" s="7"/>
    </row>
    <row r="539" spans="1:9" x14ac:dyDescent="0.35">
      <c r="A539" s="6" t="s">
        <v>1102</v>
      </c>
      <c r="B539" s="6" t="s">
        <v>1103</v>
      </c>
      <c r="C539" s="7" t="str">
        <f t="shared" si="16"/>
        <v>KERI TEMPLE</v>
      </c>
      <c r="D539" s="7"/>
      <c r="E539" s="7"/>
      <c r="F539" s="7">
        <f t="shared" si="17"/>
        <v>1</v>
      </c>
      <c r="G539" s="7"/>
      <c r="H539" s="7"/>
      <c r="I539" s="7"/>
    </row>
    <row r="540" spans="1:9" x14ac:dyDescent="0.35">
      <c r="A540" s="6" t="s">
        <v>1104</v>
      </c>
      <c r="B540" s="6" t="s">
        <v>1105</v>
      </c>
      <c r="C540" s="7" t="str">
        <f t="shared" si="16"/>
        <v>KERI TOLL N</v>
      </c>
      <c r="D540" s="7"/>
      <c r="E540" s="7"/>
      <c r="F540" s="7">
        <f t="shared" si="17"/>
        <v>1</v>
      </c>
      <c r="G540" s="7"/>
      <c r="H540" s="7"/>
      <c r="I540" s="7"/>
    </row>
    <row r="541" spans="1:9" x14ac:dyDescent="0.35">
      <c r="A541" s="6" t="s">
        <v>1106</v>
      </c>
      <c r="B541" s="6" t="s">
        <v>1107</v>
      </c>
      <c r="C541" s="7" t="str">
        <f t="shared" si="16"/>
        <v>KHADKI</v>
      </c>
      <c r="D541" s="7"/>
      <c r="E541" s="7"/>
      <c r="F541" s="7">
        <f t="shared" si="17"/>
        <v>1</v>
      </c>
      <c r="G541" s="7"/>
      <c r="H541" s="7"/>
      <c r="I541" s="7"/>
    </row>
    <row r="542" spans="1:9" x14ac:dyDescent="0.35">
      <c r="A542" s="6" t="s">
        <v>1108</v>
      </c>
      <c r="B542" s="6" t="s">
        <v>1109</v>
      </c>
      <c r="C542" s="7" t="str">
        <f t="shared" si="16"/>
        <v>KHAJNE</v>
      </c>
      <c r="D542" s="7"/>
      <c r="E542" s="7"/>
      <c r="F542" s="7">
        <f t="shared" si="17"/>
        <v>1</v>
      </c>
      <c r="G542" s="7"/>
      <c r="H542" s="7"/>
      <c r="I542" s="7"/>
    </row>
    <row r="543" spans="1:9" x14ac:dyDescent="0.35">
      <c r="A543" s="6" t="s">
        <v>1110</v>
      </c>
      <c r="B543" s="6" t="s">
        <v>1111</v>
      </c>
      <c r="C543" s="7" t="str">
        <f t="shared" si="16"/>
        <v>KHANAPUR</v>
      </c>
      <c r="D543" s="7"/>
      <c r="E543" s="7"/>
      <c r="F543" s="7">
        <f t="shared" si="17"/>
        <v>1</v>
      </c>
      <c r="G543" s="7"/>
      <c r="H543" s="7"/>
      <c r="I543" s="7"/>
    </row>
    <row r="544" spans="1:9" x14ac:dyDescent="0.35">
      <c r="A544" s="6" t="s">
        <v>1112</v>
      </c>
      <c r="B544" s="6" t="s">
        <v>1113</v>
      </c>
      <c r="C544" s="7" t="str">
        <f t="shared" si="16"/>
        <v>KHANDEPAR</v>
      </c>
      <c r="D544" s="7"/>
      <c r="E544" s="7"/>
      <c r="F544" s="7">
        <f t="shared" si="17"/>
        <v>1</v>
      </c>
      <c r="G544" s="7"/>
      <c r="H544" s="7"/>
      <c r="I544" s="7"/>
    </row>
    <row r="545" spans="1:9" x14ac:dyDescent="0.35">
      <c r="A545" s="6" t="s">
        <v>1114</v>
      </c>
      <c r="B545" s="6" t="s">
        <v>1115</v>
      </c>
      <c r="C545" s="7" t="str">
        <f t="shared" si="16"/>
        <v>KHANDIR</v>
      </c>
      <c r="D545" s="7"/>
      <c r="E545" s="7"/>
      <c r="F545" s="7">
        <f t="shared" si="17"/>
        <v>1</v>
      </c>
      <c r="G545" s="7"/>
      <c r="H545" s="7"/>
      <c r="I545" s="7"/>
    </row>
    <row r="546" spans="1:9" x14ac:dyDescent="0.35">
      <c r="A546" s="6" t="s">
        <v>1116</v>
      </c>
      <c r="B546" s="6" t="s">
        <v>1117</v>
      </c>
      <c r="C546" s="7" t="str">
        <f t="shared" si="16"/>
        <v>KHANGUINIM</v>
      </c>
      <c r="D546" s="7"/>
      <c r="E546" s="7"/>
      <c r="F546" s="7">
        <f t="shared" si="17"/>
        <v>1</v>
      </c>
      <c r="G546" s="7"/>
      <c r="H546" s="7"/>
      <c r="I546" s="7"/>
    </row>
    <row r="547" spans="1:9" x14ac:dyDescent="0.35">
      <c r="A547" s="6" t="s">
        <v>1118</v>
      </c>
      <c r="B547" s="6" t="s">
        <v>1119</v>
      </c>
      <c r="C547" s="7" t="str">
        <f t="shared" si="16"/>
        <v>KHARGAL</v>
      </c>
      <c r="D547" s="7"/>
      <c r="E547" s="7"/>
      <c r="F547" s="7">
        <f t="shared" si="17"/>
        <v>1</v>
      </c>
      <c r="G547" s="7"/>
      <c r="H547" s="7"/>
      <c r="I547" s="7"/>
    </row>
    <row r="548" spans="1:9" x14ac:dyDescent="0.35">
      <c r="A548" s="6" t="s">
        <v>1120</v>
      </c>
      <c r="B548" s="6" t="s">
        <v>1121</v>
      </c>
      <c r="C548" s="7" t="str">
        <f t="shared" si="16"/>
        <v>KHARWADE</v>
      </c>
      <c r="D548" s="7"/>
      <c r="E548" s="7"/>
      <c r="F548" s="7">
        <f t="shared" si="17"/>
        <v>1</v>
      </c>
      <c r="G548" s="7"/>
      <c r="H548" s="7"/>
      <c r="I548" s="7"/>
    </row>
    <row r="549" spans="1:9" x14ac:dyDescent="0.35">
      <c r="A549" s="6" t="s">
        <v>1122</v>
      </c>
      <c r="B549" s="6" t="s">
        <v>1123</v>
      </c>
      <c r="C549" s="7" t="str">
        <f t="shared" si="16"/>
        <v>KHIREE</v>
      </c>
      <c r="D549" s="7"/>
      <c r="E549" s="7"/>
      <c r="F549" s="7">
        <f t="shared" si="17"/>
        <v>1</v>
      </c>
      <c r="G549" s="7"/>
      <c r="H549" s="7"/>
      <c r="I549" s="7"/>
    </row>
    <row r="550" spans="1:9" x14ac:dyDescent="0.35">
      <c r="A550" s="6" t="s">
        <v>1124</v>
      </c>
      <c r="B550" s="6" t="s">
        <v>1125</v>
      </c>
      <c r="C550" s="7" t="str">
        <f t="shared" si="16"/>
        <v>KHODGINI</v>
      </c>
      <c r="D550" s="7"/>
      <c r="E550" s="7"/>
      <c r="F550" s="7">
        <f t="shared" si="17"/>
        <v>1</v>
      </c>
      <c r="G550" s="7"/>
      <c r="H550" s="7"/>
      <c r="I550" s="7"/>
    </row>
    <row r="551" spans="1:9" x14ac:dyDescent="0.35">
      <c r="A551" s="6" t="s">
        <v>1126</v>
      </c>
      <c r="B551" s="6" t="s">
        <v>1127</v>
      </c>
      <c r="C551" s="7" t="str">
        <f t="shared" si="16"/>
        <v>KHODYE</v>
      </c>
      <c r="D551" s="7"/>
      <c r="E551" s="7"/>
      <c r="F551" s="7">
        <f t="shared" si="17"/>
        <v>1</v>
      </c>
      <c r="G551" s="7"/>
      <c r="H551" s="7"/>
      <c r="I551" s="7"/>
    </row>
    <row r="552" spans="1:9" x14ac:dyDescent="0.35">
      <c r="A552" s="6" t="s">
        <v>1128</v>
      </c>
      <c r="B552" s="6" t="s">
        <v>1129</v>
      </c>
      <c r="C552" s="7" t="str">
        <f t="shared" si="16"/>
        <v>KHOKRL TITA</v>
      </c>
      <c r="D552" s="7"/>
      <c r="E552" s="7"/>
      <c r="F552" s="7">
        <f t="shared" si="17"/>
        <v>1</v>
      </c>
      <c r="G552" s="7"/>
      <c r="H552" s="7"/>
      <c r="I552" s="7"/>
    </row>
    <row r="553" spans="1:9" x14ac:dyDescent="0.35">
      <c r="A553" s="6" t="s">
        <v>1130</v>
      </c>
      <c r="B553" s="6" t="s">
        <v>1131</v>
      </c>
      <c r="C553" s="7" t="str">
        <f t="shared" si="16"/>
        <v>KHORJUVEM</v>
      </c>
      <c r="D553" s="7"/>
      <c r="E553" s="7"/>
      <c r="F553" s="7">
        <f t="shared" si="17"/>
        <v>1</v>
      </c>
      <c r="G553" s="7"/>
      <c r="H553" s="7"/>
      <c r="I553" s="7"/>
    </row>
    <row r="554" spans="1:9" x14ac:dyDescent="0.35">
      <c r="A554" s="6" t="s">
        <v>1132</v>
      </c>
      <c r="B554" s="6" t="s">
        <v>1133</v>
      </c>
      <c r="C554" s="7" t="str">
        <f t="shared" si="16"/>
        <v>KHORJVE BDG</v>
      </c>
      <c r="D554" s="7"/>
      <c r="E554" s="7"/>
      <c r="F554" s="7">
        <f t="shared" si="17"/>
        <v>1</v>
      </c>
      <c r="G554" s="7"/>
      <c r="H554" s="7"/>
      <c r="I554" s="7"/>
    </row>
    <row r="555" spans="1:9" x14ac:dyDescent="0.35">
      <c r="A555" s="6" t="s">
        <v>1134</v>
      </c>
      <c r="B555" s="6" t="s">
        <v>1135</v>
      </c>
      <c r="C555" s="7" t="str">
        <f t="shared" si="16"/>
        <v>KHORJVE CLB</v>
      </c>
      <c r="D555" s="7"/>
      <c r="E555" s="7"/>
      <c r="F555" s="7">
        <f t="shared" si="17"/>
        <v>1</v>
      </c>
      <c r="G555" s="7"/>
      <c r="H555" s="7"/>
      <c r="I555" s="7"/>
    </row>
    <row r="556" spans="1:9" x14ac:dyDescent="0.35">
      <c r="A556" s="6" t="s">
        <v>1136</v>
      </c>
      <c r="B556" s="6" t="s">
        <v>1137</v>
      </c>
      <c r="C556" s="7" t="str">
        <f t="shared" si="16"/>
        <v>KHORLIM</v>
      </c>
      <c r="D556" s="7"/>
      <c r="E556" s="7"/>
      <c r="F556" s="7">
        <f t="shared" si="17"/>
        <v>1</v>
      </c>
      <c r="G556" s="7"/>
      <c r="H556" s="7"/>
      <c r="I556" s="7"/>
    </row>
    <row r="557" spans="1:9" x14ac:dyDescent="0.35">
      <c r="A557" s="6" t="s">
        <v>1138</v>
      </c>
      <c r="B557" s="6" t="s">
        <v>1139</v>
      </c>
      <c r="C557" s="7" t="str">
        <f t="shared" si="16"/>
        <v>KHOTODE</v>
      </c>
      <c r="D557" s="7"/>
      <c r="E557" s="7"/>
      <c r="F557" s="7">
        <f t="shared" si="17"/>
        <v>1</v>
      </c>
      <c r="G557" s="7"/>
      <c r="H557" s="7"/>
      <c r="I557" s="7"/>
    </row>
    <row r="558" spans="1:9" x14ac:dyDescent="0.35">
      <c r="A558" s="6" t="s">
        <v>1140</v>
      </c>
      <c r="B558" s="6" t="s">
        <v>1141</v>
      </c>
      <c r="C558" s="7" t="str">
        <f t="shared" si="16"/>
        <v>KHUTWAL</v>
      </c>
      <c r="D558" s="7"/>
      <c r="E558" s="7"/>
      <c r="F558" s="7">
        <f t="shared" si="17"/>
        <v>1</v>
      </c>
      <c r="G558" s="7"/>
      <c r="H558" s="7"/>
      <c r="I558" s="7"/>
    </row>
    <row r="559" spans="1:9" x14ac:dyDescent="0.35">
      <c r="A559" s="6" t="s">
        <v>1142</v>
      </c>
      <c r="B559" s="6" t="s">
        <v>1143</v>
      </c>
      <c r="C559" s="7" t="str">
        <f t="shared" si="16"/>
        <v>KIKKERI</v>
      </c>
      <c r="D559" s="7"/>
      <c r="E559" s="7"/>
      <c r="F559" s="7">
        <f t="shared" si="17"/>
        <v>1</v>
      </c>
      <c r="G559" s="7"/>
      <c r="H559" s="7"/>
      <c r="I559" s="7"/>
    </row>
    <row r="560" spans="1:9" x14ac:dyDescent="0.35">
      <c r="A560" s="6" t="s">
        <v>1144</v>
      </c>
      <c r="B560" s="6" t="s">
        <v>1145</v>
      </c>
      <c r="C560" s="7" t="str">
        <f t="shared" si="16"/>
        <v>KIRANPANI</v>
      </c>
      <c r="D560" s="7"/>
      <c r="E560" s="7"/>
      <c r="F560" s="7">
        <f t="shared" si="17"/>
        <v>1</v>
      </c>
      <c r="G560" s="7"/>
      <c r="H560" s="7"/>
      <c r="I560" s="7"/>
    </row>
    <row r="561" spans="1:9" x14ac:dyDescent="0.35">
      <c r="A561" s="6" t="s">
        <v>1146</v>
      </c>
      <c r="B561" s="6" t="s">
        <v>1147</v>
      </c>
      <c r="C561" s="7" t="str">
        <f t="shared" si="16"/>
        <v>KIRLPAL</v>
      </c>
      <c r="D561" s="7"/>
      <c r="E561" s="7"/>
      <c r="F561" s="7">
        <f t="shared" si="17"/>
        <v>1</v>
      </c>
      <c r="G561" s="7"/>
      <c r="H561" s="7"/>
      <c r="I561" s="7"/>
    </row>
    <row r="562" spans="1:9" x14ac:dyDescent="0.35">
      <c r="A562" s="6" t="s">
        <v>1148</v>
      </c>
      <c r="B562" s="6" t="s">
        <v>1149</v>
      </c>
      <c r="C562" s="7" t="str">
        <f t="shared" si="16"/>
        <v>KNDRI VIDYA</v>
      </c>
      <c r="D562" s="7"/>
      <c r="E562" s="7"/>
      <c r="F562" s="7">
        <f t="shared" si="17"/>
        <v>1</v>
      </c>
      <c r="G562" s="7"/>
      <c r="H562" s="7"/>
      <c r="I562" s="7"/>
    </row>
    <row r="563" spans="1:9" x14ac:dyDescent="0.35">
      <c r="A563" s="6" t="s">
        <v>1150</v>
      </c>
      <c r="B563" s="6" t="s">
        <v>1151</v>
      </c>
      <c r="C563" s="7" t="str">
        <f t="shared" si="16"/>
        <v>KODAL</v>
      </c>
      <c r="D563" s="7"/>
      <c r="E563" s="7"/>
      <c r="F563" s="7">
        <f t="shared" si="17"/>
        <v>1</v>
      </c>
      <c r="G563" s="7"/>
      <c r="H563" s="7"/>
      <c r="I563" s="7"/>
    </row>
    <row r="564" spans="1:9" x14ac:dyDescent="0.35">
      <c r="A564" s="6" t="s">
        <v>1152</v>
      </c>
      <c r="B564" s="6" t="s">
        <v>1153</v>
      </c>
      <c r="C564" s="7" t="str">
        <f t="shared" si="16"/>
        <v>KOLHAPUR</v>
      </c>
      <c r="D564" s="7"/>
      <c r="E564" s="7"/>
      <c r="F564" s="7">
        <f t="shared" si="17"/>
        <v>1</v>
      </c>
      <c r="G564" s="7"/>
      <c r="H564" s="7"/>
      <c r="I564" s="7"/>
    </row>
    <row r="565" spans="1:9" x14ac:dyDescent="0.35">
      <c r="A565" s="6" t="s">
        <v>1154</v>
      </c>
      <c r="B565" s="6" t="s">
        <v>1155</v>
      </c>
      <c r="C565" s="7" t="str">
        <f t="shared" si="16"/>
        <v>KONADI</v>
      </c>
      <c r="D565" s="7"/>
      <c r="E565" s="7"/>
      <c r="F565" s="7">
        <f t="shared" si="17"/>
        <v>1</v>
      </c>
      <c r="G565" s="7"/>
      <c r="H565" s="7"/>
      <c r="I565" s="7"/>
    </row>
    <row r="566" spans="1:9" x14ac:dyDescent="0.35">
      <c r="A566" s="6" t="s">
        <v>1156</v>
      </c>
      <c r="B566" s="6" t="s">
        <v>1157</v>
      </c>
      <c r="C566" s="7" t="str">
        <f t="shared" si="16"/>
        <v>KONAL KATTA</v>
      </c>
      <c r="D566" s="7"/>
      <c r="E566" s="7"/>
      <c r="F566" s="7">
        <f t="shared" si="17"/>
        <v>1</v>
      </c>
      <c r="G566" s="7"/>
      <c r="H566" s="7"/>
      <c r="I566" s="7"/>
    </row>
    <row r="567" spans="1:9" x14ac:dyDescent="0.35">
      <c r="A567" s="6" t="s">
        <v>1158</v>
      </c>
      <c r="B567" s="6" t="s">
        <v>1159</v>
      </c>
      <c r="C567" s="7" t="str">
        <f t="shared" si="16"/>
        <v>KONDURA TIT</v>
      </c>
      <c r="D567" s="7"/>
      <c r="E567" s="7"/>
      <c r="F567" s="7">
        <f t="shared" si="17"/>
        <v>1</v>
      </c>
      <c r="G567" s="7"/>
      <c r="H567" s="7"/>
      <c r="I567" s="7"/>
    </row>
    <row r="568" spans="1:9" x14ac:dyDescent="0.35">
      <c r="A568" s="6" t="s">
        <v>1160</v>
      </c>
      <c r="B568" s="6" t="s">
        <v>1161</v>
      </c>
      <c r="C568" s="7" t="str">
        <f t="shared" si="16"/>
        <v>KONDWADA</v>
      </c>
      <c r="D568" s="7"/>
      <c r="E568" s="7"/>
      <c r="F568" s="7">
        <f t="shared" si="17"/>
        <v>1</v>
      </c>
      <c r="G568" s="7"/>
      <c r="H568" s="7"/>
      <c r="I568" s="7"/>
    </row>
    <row r="569" spans="1:9" x14ac:dyDescent="0.35">
      <c r="A569" s="6" t="s">
        <v>1162</v>
      </c>
      <c r="B569" s="6" t="s">
        <v>1163</v>
      </c>
      <c r="C569" s="7" t="str">
        <f t="shared" si="16"/>
        <v>KONSHEM</v>
      </c>
      <c r="D569" s="7"/>
      <c r="E569" s="7"/>
      <c r="F569" s="7">
        <f t="shared" si="17"/>
        <v>1</v>
      </c>
      <c r="G569" s="7"/>
      <c r="H569" s="7"/>
      <c r="I569" s="7"/>
    </row>
    <row r="570" spans="1:9" x14ac:dyDescent="0.35">
      <c r="A570" s="6" t="s">
        <v>1164</v>
      </c>
      <c r="B570" s="6" t="s">
        <v>1165</v>
      </c>
      <c r="C570" s="7" t="str">
        <f t="shared" si="16"/>
        <v>KOPPAL</v>
      </c>
      <c r="D570" s="7"/>
      <c r="E570" s="7"/>
      <c r="F570" s="7">
        <f t="shared" si="17"/>
        <v>1</v>
      </c>
      <c r="G570" s="7"/>
      <c r="H570" s="7"/>
      <c r="I570" s="7"/>
    </row>
    <row r="571" spans="1:9" x14ac:dyDescent="0.35">
      <c r="A571" s="6" t="s">
        <v>1166</v>
      </c>
      <c r="B571" s="6" t="s">
        <v>1167</v>
      </c>
      <c r="C571" s="7" t="str">
        <f t="shared" si="16"/>
        <v>KORGAO</v>
      </c>
      <c r="D571" s="7"/>
      <c r="E571" s="7"/>
      <c r="F571" s="7">
        <f t="shared" si="17"/>
        <v>1</v>
      </c>
      <c r="G571" s="7"/>
      <c r="H571" s="7"/>
      <c r="I571" s="7"/>
    </row>
    <row r="572" spans="1:9" x14ac:dyDescent="0.35">
      <c r="A572" s="6" t="s">
        <v>1168</v>
      </c>
      <c r="B572" s="6" t="s">
        <v>1169</v>
      </c>
      <c r="C572" s="7" t="str">
        <f t="shared" si="16"/>
        <v>KORJAI</v>
      </c>
      <c r="D572" s="7"/>
      <c r="E572" s="7"/>
      <c r="F572" s="7">
        <f t="shared" si="17"/>
        <v>1</v>
      </c>
      <c r="G572" s="7"/>
      <c r="H572" s="7"/>
      <c r="I572" s="7"/>
    </row>
    <row r="573" spans="1:9" x14ac:dyDescent="0.35">
      <c r="A573" s="6" t="s">
        <v>1170</v>
      </c>
      <c r="B573" s="6" t="s">
        <v>1171</v>
      </c>
      <c r="C573" s="7" t="str">
        <f t="shared" si="16"/>
        <v>KOTHAMBI</v>
      </c>
      <c r="D573" s="7"/>
      <c r="E573" s="7"/>
      <c r="F573" s="7">
        <f t="shared" si="17"/>
        <v>1</v>
      </c>
      <c r="G573" s="7"/>
      <c r="H573" s="7"/>
      <c r="I573" s="7"/>
    </row>
    <row r="574" spans="1:9" x14ac:dyDescent="0.35">
      <c r="A574" s="6" t="s">
        <v>1172</v>
      </c>
      <c r="B574" s="6" t="s">
        <v>1173</v>
      </c>
      <c r="C574" s="7" t="str">
        <f t="shared" si="16"/>
        <v>KOTHAMBI X</v>
      </c>
      <c r="D574" s="7"/>
      <c r="E574" s="7"/>
      <c r="F574" s="7">
        <f t="shared" si="17"/>
        <v>1</v>
      </c>
      <c r="G574" s="7"/>
      <c r="H574" s="7"/>
      <c r="I574" s="7"/>
    </row>
    <row r="575" spans="1:9" x14ac:dyDescent="0.35">
      <c r="A575" s="6" t="s">
        <v>1174</v>
      </c>
      <c r="B575" s="6" t="s">
        <v>1175</v>
      </c>
      <c r="C575" s="7" t="str">
        <f t="shared" si="16"/>
        <v>KOTMBI/SURL</v>
      </c>
      <c r="D575" s="7"/>
      <c r="E575" s="7"/>
      <c r="F575" s="7">
        <f t="shared" si="17"/>
        <v>1</v>
      </c>
      <c r="G575" s="7"/>
      <c r="H575" s="7"/>
      <c r="I575" s="7"/>
    </row>
    <row r="576" spans="1:9" x14ac:dyDescent="0.35">
      <c r="A576" s="6" t="s">
        <v>1176</v>
      </c>
      <c r="B576" s="6" t="s">
        <v>1177</v>
      </c>
      <c r="C576" s="7" t="str">
        <f t="shared" si="16"/>
        <v>KRI PANCHYT</v>
      </c>
      <c r="D576" s="7"/>
      <c r="E576" s="7"/>
      <c r="F576" s="7">
        <f t="shared" si="17"/>
        <v>1</v>
      </c>
      <c r="G576" s="7"/>
      <c r="H576" s="7"/>
      <c r="I576" s="7"/>
    </row>
    <row r="577" spans="1:9" x14ac:dyDescent="0.35">
      <c r="A577" s="6" t="s">
        <v>1178</v>
      </c>
      <c r="B577" s="6" t="s">
        <v>1179</v>
      </c>
      <c r="C577" s="7" t="str">
        <f t="shared" si="16"/>
        <v>KSRL/BRLA X</v>
      </c>
      <c r="D577" s="7"/>
      <c r="E577" s="7"/>
      <c r="F577" s="7">
        <f t="shared" si="17"/>
        <v>1</v>
      </c>
      <c r="G577" s="7"/>
      <c r="H577" s="7"/>
      <c r="I577" s="7"/>
    </row>
    <row r="578" spans="1:9" x14ac:dyDescent="0.35">
      <c r="A578" s="6" t="s">
        <v>1180</v>
      </c>
      <c r="B578" s="6" t="s">
        <v>1181</v>
      </c>
      <c r="C578" s="7" t="str">
        <f t="shared" ref="C578:C641" si="18">A578</f>
        <v>KUCHELI</v>
      </c>
      <c r="D578" s="7"/>
      <c r="E578" s="7"/>
      <c r="F578" s="7">
        <f t="shared" ref="F578:F641" si="19">COUNTIF($B$2:$B$4888,B578)</f>
        <v>1</v>
      </c>
      <c r="G578" s="7"/>
      <c r="H578" s="7"/>
      <c r="I578" s="7"/>
    </row>
    <row r="579" spans="1:9" x14ac:dyDescent="0.35">
      <c r="A579" s="6" t="s">
        <v>1182</v>
      </c>
      <c r="B579" s="6" t="s">
        <v>1183</v>
      </c>
      <c r="C579" s="7" t="str">
        <f t="shared" si="18"/>
        <v>KUDAL</v>
      </c>
      <c r="D579" s="7"/>
      <c r="E579" s="7"/>
      <c r="F579" s="7">
        <f t="shared" si="19"/>
        <v>1</v>
      </c>
      <c r="G579" s="7"/>
      <c r="H579" s="7"/>
      <c r="I579" s="7"/>
    </row>
    <row r="580" spans="1:9" x14ac:dyDescent="0.35">
      <c r="A580" s="6" t="s">
        <v>1184</v>
      </c>
      <c r="B580" s="6" t="s">
        <v>1185</v>
      </c>
      <c r="C580" s="7" t="str">
        <f t="shared" si="18"/>
        <v>KUDAS TITA</v>
      </c>
      <c r="D580" s="7"/>
      <c r="E580" s="7"/>
      <c r="F580" s="7">
        <f t="shared" si="19"/>
        <v>1</v>
      </c>
      <c r="G580" s="7"/>
      <c r="H580" s="7"/>
      <c r="I580" s="7"/>
    </row>
    <row r="581" spans="1:9" x14ac:dyDescent="0.35">
      <c r="A581" s="6" t="s">
        <v>1186</v>
      </c>
      <c r="B581" s="6" t="s">
        <v>1187</v>
      </c>
      <c r="C581" s="7" t="str">
        <f t="shared" si="18"/>
        <v>KUDCHIRE</v>
      </c>
      <c r="D581" s="7"/>
      <c r="E581" s="7"/>
      <c r="F581" s="7">
        <f t="shared" si="19"/>
        <v>1</v>
      </c>
      <c r="G581" s="7"/>
      <c r="H581" s="7"/>
      <c r="I581" s="7"/>
    </row>
    <row r="582" spans="1:9" x14ac:dyDescent="0.35">
      <c r="A582" s="6" t="s">
        <v>1188</v>
      </c>
      <c r="B582" s="6" t="s">
        <v>1189</v>
      </c>
      <c r="C582" s="7" t="str">
        <f t="shared" si="18"/>
        <v>KUDCHRE TMP</v>
      </c>
      <c r="D582" s="7"/>
      <c r="E582" s="7"/>
      <c r="F582" s="7">
        <f t="shared" si="19"/>
        <v>1</v>
      </c>
      <c r="G582" s="7"/>
      <c r="H582" s="7"/>
      <c r="I582" s="7"/>
    </row>
    <row r="583" spans="1:9" x14ac:dyDescent="0.35">
      <c r="A583" s="6" t="s">
        <v>1190</v>
      </c>
      <c r="B583" s="6" t="s">
        <v>1191</v>
      </c>
      <c r="C583" s="7" t="str">
        <f t="shared" si="18"/>
        <v>KUDNE</v>
      </c>
      <c r="D583" s="7"/>
      <c r="E583" s="7"/>
      <c r="F583" s="7">
        <f t="shared" si="19"/>
        <v>1</v>
      </c>
      <c r="G583" s="7"/>
      <c r="H583" s="7"/>
      <c r="I583" s="7"/>
    </row>
    <row r="584" spans="1:9" x14ac:dyDescent="0.35">
      <c r="A584" s="6" t="s">
        <v>1192</v>
      </c>
      <c r="B584" s="6" t="s">
        <v>1193</v>
      </c>
      <c r="C584" s="7" t="str">
        <f t="shared" si="18"/>
        <v>KUDNE TMP</v>
      </c>
      <c r="D584" s="7"/>
      <c r="E584" s="7"/>
      <c r="F584" s="7">
        <f t="shared" si="19"/>
        <v>1</v>
      </c>
      <c r="G584" s="7"/>
      <c r="H584" s="7"/>
      <c r="I584" s="7"/>
    </row>
    <row r="585" spans="1:9" x14ac:dyDescent="0.35">
      <c r="A585" s="6" t="s">
        <v>1194</v>
      </c>
      <c r="B585" s="6" t="s">
        <v>1195</v>
      </c>
      <c r="C585" s="7" t="str">
        <f t="shared" si="18"/>
        <v>KULAN</v>
      </c>
      <c r="D585" s="7"/>
      <c r="E585" s="7"/>
      <c r="F585" s="7">
        <f t="shared" si="19"/>
        <v>1</v>
      </c>
      <c r="G585" s="7"/>
      <c r="H585" s="7"/>
      <c r="I585" s="7"/>
    </row>
    <row r="586" spans="1:9" x14ac:dyDescent="0.35">
      <c r="A586" s="6" t="s">
        <v>1196</v>
      </c>
      <c r="B586" s="6" t="s">
        <v>1197</v>
      </c>
      <c r="C586" s="7" t="str">
        <f t="shared" si="18"/>
        <v>KUMARKHAN</v>
      </c>
      <c r="D586" s="7"/>
      <c r="E586" s="7"/>
      <c r="F586" s="7">
        <f t="shared" si="19"/>
        <v>1</v>
      </c>
      <c r="G586" s="7"/>
      <c r="H586" s="7"/>
      <c r="I586" s="7"/>
    </row>
    <row r="587" spans="1:9" x14ac:dyDescent="0.35">
      <c r="A587" s="6" t="s">
        <v>1198</v>
      </c>
      <c r="B587" s="6" t="s">
        <v>1199</v>
      </c>
      <c r="C587" s="7" t="str">
        <f t="shared" si="18"/>
        <v>KUMARWADA</v>
      </c>
      <c r="D587" s="7"/>
      <c r="E587" s="7"/>
      <c r="F587" s="7">
        <f t="shared" si="19"/>
        <v>1</v>
      </c>
      <c r="G587" s="7"/>
      <c r="H587" s="7"/>
      <c r="I587" s="7"/>
    </row>
    <row r="588" spans="1:9" x14ac:dyDescent="0.35">
      <c r="A588" s="6" t="s">
        <v>1200</v>
      </c>
      <c r="B588" s="6" t="s">
        <v>1201</v>
      </c>
      <c r="C588" s="7" t="str">
        <f t="shared" si="18"/>
        <v>KUMBARDA</v>
      </c>
      <c r="D588" s="7"/>
      <c r="E588" s="7"/>
      <c r="F588" s="7">
        <f t="shared" si="19"/>
        <v>1</v>
      </c>
      <c r="G588" s="7"/>
      <c r="H588" s="7"/>
      <c r="I588" s="7"/>
    </row>
    <row r="589" spans="1:9" x14ac:dyDescent="0.35">
      <c r="A589" s="6" t="s">
        <v>1202</v>
      </c>
      <c r="B589" s="6" t="s">
        <v>1203</v>
      </c>
      <c r="C589" s="7" t="str">
        <f t="shared" si="18"/>
        <v>KUMBHARJUA</v>
      </c>
      <c r="D589" s="7"/>
      <c r="E589" s="7"/>
      <c r="F589" s="7">
        <f t="shared" si="19"/>
        <v>1</v>
      </c>
      <c r="G589" s="7"/>
      <c r="H589" s="7"/>
      <c r="I589" s="7"/>
    </row>
    <row r="590" spans="1:9" x14ac:dyDescent="0.35">
      <c r="A590" s="6" t="s">
        <v>1204</v>
      </c>
      <c r="B590" s="6" t="s">
        <v>1205</v>
      </c>
      <c r="C590" s="7" t="str">
        <f t="shared" si="18"/>
        <v>KUMBHARMATH</v>
      </c>
      <c r="D590" s="7"/>
      <c r="E590" s="7"/>
      <c r="F590" s="7">
        <f t="shared" si="19"/>
        <v>1</v>
      </c>
      <c r="G590" s="7"/>
      <c r="H590" s="7"/>
      <c r="I590" s="7"/>
    </row>
    <row r="591" spans="1:9" x14ac:dyDescent="0.35">
      <c r="A591" s="6" t="s">
        <v>1206</v>
      </c>
      <c r="B591" s="6" t="s">
        <v>1207</v>
      </c>
      <c r="C591" s="7" t="str">
        <f t="shared" si="18"/>
        <v>KUMTA</v>
      </c>
      <c r="D591" s="7"/>
      <c r="E591" s="7"/>
      <c r="F591" s="7">
        <f t="shared" si="19"/>
        <v>1</v>
      </c>
      <c r="G591" s="7"/>
      <c r="H591" s="7"/>
      <c r="I591" s="7"/>
    </row>
    <row r="592" spans="1:9" x14ac:dyDescent="0.35">
      <c r="A592" s="6" t="s">
        <v>1208</v>
      </c>
      <c r="B592" s="6" t="s">
        <v>1209</v>
      </c>
      <c r="C592" s="7" t="str">
        <f t="shared" si="18"/>
        <v>KUMTHAL</v>
      </c>
      <c r="D592" s="7"/>
      <c r="E592" s="7"/>
      <c r="F592" s="7">
        <f t="shared" si="19"/>
        <v>1</v>
      </c>
      <c r="G592" s="7"/>
      <c r="H592" s="7"/>
      <c r="I592" s="7"/>
    </row>
    <row r="593" spans="1:9" x14ac:dyDescent="0.35">
      <c r="A593" s="6" t="s">
        <v>1210</v>
      </c>
      <c r="B593" s="6" t="s">
        <v>1211</v>
      </c>
      <c r="C593" s="7" t="str">
        <f t="shared" si="18"/>
        <v>KUMYAGAL</v>
      </c>
      <c r="D593" s="7"/>
      <c r="E593" s="7"/>
      <c r="F593" s="7">
        <f t="shared" si="19"/>
        <v>1</v>
      </c>
      <c r="G593" s="7"/>
      <c r="H593" s="7"/>
      <c r="I593" s="7"/>
    </row>
    <row r="594" spans="1:9" x14ac:dyDescent="0.35">
      <c r="A594" s="6" t="s">
        <v>1212</v>
      </c>
      <c r="B594" s="6" t="s">
        <v>1213</v>
      </c>
      <c r="C594" s="7" t="str">
        <f t="shared" si="18"/>
        <v>KUMYAKADE</v>
      </c>
      <c r="D594" s="7"/>
      <c r="E594" s="7"/>
      <c r="F594" s="7">
        <f t="shared" si="19"/>
        <v>1</v>
      </c>
      <c r="G594" s="7"/>
      <c r="H594" s="7"/>
      <c r="I594" s="7"/>
    </row>
    <row r="595" spans="1:9" x14ac:dyDescent="0.35">
      <c r="A595" s="6" t="s">
        <v>1214</v>
      </c>
      <c r="B595" s="6" t="s">
        <v>1215</v>
      </c>
      <c r="C595" s="7" t="str">
        <f t="shared" si="18"/>
        <v>KUMYAMAL</v>
      </c>
      <c r="D595" s="7"/>
      <c r="E595" s="7"/>
      <c r="F595" s="7">
        <f t="shared" si="19"/>
        <v>1</v>
      </c>
      <c r="G595" s="7"/>
      <c r="H595" s="7"/>
      <c r="I595" s="7"/>
    </row>
    <row r="596" spans="1:9" x14ac:dyDescent="0.35">
      <c r="A596" s="6" t="s">
        <v>1216</v>
      </c>
      <c r="B596" s="6" t="s">
        <v>1217</v>
      </c>
      <c r="C596" s="7" t="str">
        <f t="shared" si="18"/>
        <v>KUNDAI</v>
      </c>
      <c r="D596" s="7"/>
      <c r="E596" s="7"/>
      <c r="F596" s="7">
        <f t="shared" si="19"/>
        <v>1</v>
      </c>
      <c r="G596" s="7"/>
      <c r="H596" s="7"/>
      <c r="I596" s="7"/>
    </row>
    <row r="597" spans="1:9" x14ac:dyDescent="0.35">
      <c r="A597" s="6" t="s">
        <v>1218</v>
      </c>
      <c r="B597" s="6" t="s">
        <v>1219</v>
      </c>
      <c r="C597" s="7" t="str">
        <f t="shared" si="18"/>
        <v>KUNKAVLI</v>
      </c>
      <c r="D597" s="7"/>
      <c r="E597" s="7"/>
      <c r="F597" s="7">
        <f t="shared" si="19"/>
        <v>1</v>
      </c>
      <c r="G597" s="7"/>
      <c r="H597" s="7"/>
      <c r="I597" s="7"/>
    </row>
    <row r="598" spans="1:9" x14ac:dyDescent="0.35">
      <c r="A598" s="6" t="s">
        <v>1220</v>
      </c>
      <c r="B598" s="6" t="s">
        <v>1221</v>
      </c>
      <c r="C598" s="7" t="str">
        <f t="shared" si="18"/>
        <v>KUPAR</v>
      </c>
      <c r="D598" s="7"/>
      <c r="E598" s="7"/>
      <c r="F598" s="7">
        <f t="shared" si="19"/>
        <v>1</v>
      </c>
      <c r="G598" s="7"/>
      <c r="H598" s="7"/>
      <c r="I598" s="7"/>
    </row>
    <row r="599" spans="1:9" x14ac:dyDescent="0.35">
      <c r="A599" s="6" t="s">
        <v>1222</v>
      </c>
      <c r="B599" s="6" t="s">
        <v>1223</v>
      </c>
      <c r="C599" s="7" t="str">
        <f t="shared" si="18"/>
        <v>KUSKEM</v>
      </c>
      <c r="D599" s="7"/>
      <c r="E599" s="7"/>
      <c r="F599" s="7">
        <f t="shared" si="19"/>
        <v>1</v>
      </c>
      <c r="G599" s="7"/>
      <c r="H599" s="7"/>
      <c r="I599" s="7"/>
    </row>
    <row r="600" spans="1:9" x14ac:dyDescent="0.35">
      <c r="A600" s="6" t="s">
        <v>1224</v>
      </c>
      <c r="B600" s="6" t="s">
        <v>1225</v>
      </c>
      <c r="C600" s="7" t="str">
        <f t="shared" si="18"/>
        <v>LADFE</v>
      </c>
      <c r="D600" s="7"/>
      <c r="E600" s="7"/>
      <c r="F600" s="7">
        <f t="shared" si="19"/>
        <v>1</v>
      </c>
      <c r="G600" s="7"/>
      <c r="H600" s="7"/>
      <c r="I600" s="7"/>
    </row>
    <row r="601" spans="1:9" x14ac:dyDescent="0.35">
      <c r="A601" s="6" t="s">
        <v>1226</v>
      </c>
      <c r="B601" s="6" t="s">
        <v>1227</v>
      </c>
      <c r="C601" s="7" t="str">
        <f t="shared" si="18"/>
        <v>LAKAKI/PALI</v>
      </c>
      <c r="D601" s="7"/>
      <c r="E601" s="7"/>
      <c r="F601" s="7">
        <f t="shared" si="19"/>
        <v>1</v>
      </c>
      <c r="G601" s="7"/>
      <c r="H601" s="7"/>
      <c r="I601" s="7"/>
    </row>
    <row r="602" spans="1:9" x14ac:dyDescent="0.35">
      <c r="A602" s="6" t="s">
        <v>1228</v>
      </c>
      <c r="B602" s="6" t="s">
        <v>1229</v>
      </c>
      <c r="C602" s="7" t="str">
        <f t="shared" si="18"/>
        <v>LAKERE</v>
      </c>
      <c r="D602" s="7"/>
      <c r="E602" s="7"/>
      <c r="F602" s="7">
        <f t="shared" si="19"/>
        <v>1</v>
      </c>
      <c r="G602" s="7"/>
      <c r="H602" s="7"/>
      <c r="I602" s="7"/>
    </row>
    <row r="603" spans="1:9" x14ac:dyDescent="0.35">
      <c r="A603" s="6" t="s">
        <v>1230</v>
      </c>
      <c r="B603" s="6" t="s">
        <v>1231</v>
      </c>
      <c r="C603" s="7" t="str">
        <f t="shared" si="18"/>
        <v>LAKERI</v>
      </c>
      <c r="D603" s="7"/>
      <c r="E603" s="7"/>
      <c r="F603" s="7">
        <f t="shared" si="19"/>
        <v>1</v>
      </c>
      <c r="G603" s="7"/>
      <c r="H603" s="7"/>
      <c r="I603" s="7"/>
    </row>
    <row r="604" spans="1:9" x14ac:dyDescent="0.35">
      <c r="A604" s="6" t="s">
        <v>1232</v>
      </c>
      <c r="B604" s="6" t="s">
        <v>1233</v>
      </c>
      <c r="C604" s="7" t="str">
        <f t="shared" si="18"/>
        <v>LAXIMI TMP</v>
      </c>
      <c r="D604" s="7"/>
      <c r="E604" s="7"/>
      <c r="F604" s="7">
        <f t="shared" si="19"/>
        <v>1</v>
      </c>
      <c r="G604" s="7"/>
      <c r="H604" s="7"/>
      <c r="I604" s="7"/>
    </row>
    <row r="605" spans="1:9" x14ac:dyDescent="0.35">
      <c r="A605" s="6" t="s">
        <v>1234</v>
      </c>
      <c r="B605" s="6" t="s">
        <v>1235</v>
      </c>
      <c r="C605" s="7" t="str">
        <f t="shared" si="18"/>
        <v>LINGSURU</v>
      </c>
      <c r="D605" s="7"/>
      <c r="E605" s="7"/>
      <c r="F605" s="7">
        <f t="shared" si="19"/>
        <v>1</v>
      </c>
      <c r="G605" s="7"/>
      <c r="H605" s="7"/>
      <c r="I605" s="7"/>
    </row>
    <row r="606" spans="1:9" x14ac:dyDescent="0.35">
      <c r="A606" s="6" t="s">
        <v>1236</v>
      </c>
      <c r="B606" s="6" t="s">
        <v>1237</v>
      </c>
      <c r="C606" s="7" t="str">
        <f t="shared" si="18"/>
        <v>LOKAPUR</v>
      </c>
      <c r="D606" s="7"/>
      <c r="E606" s="7"/>
      <c r="F606" s="7">
        <f t="shared" si="19"/>
        <v>1</v>
      </c>
      <c r="G606" s="7"/>
      <c r="H606" s="7"/>
      <c r="I606" s="7"/>
    </row>
    <row r="607" spans="1:9" x14ac:dyDescent="0.35">
      <c r="A607" s="6" t="s">
        <v>1238</v>
      </c>
      <c r="B607" s="6" t="s">
        <v>1239</v>
      </c>
      <c r="C607" s="7" t="str">
        <f t="shared" si="18"/>
        <v>LOLYE</v>
      </c>
      <c r="D607" s="7"/>
      <c r="E607" s="7"/>
      <c r="F607" s="7">
        <f t="shared" si="19"/>
        <v>1</v>
      </c>
      <c r="G607" s="7"/>
      <c r="H607" s="7"/>
      <c r="I607" s="7"/>
    </row>
    <row r="608" spans="1:9" x14ac:dyDescent="0.35">
      <c r="A608" s="6" t="s">
        <v>1240</v>
      </c>
      <c r="B608" s="6" t="s">
        <v>1241</v>
      </c>
      <c r="C608" s="7" t="str">
        <f t="shared" si="18"/>
        <v>LONDA</v>
      </c>
      <c r="D608" s="7"/>
      <c r="E608" s="7"/>
      <c r="F608" s="7">
        <f t="shared" si="19"/>
        <v>1</v>
      </c>
      <c r="G608" s="7"/>
      <c r="H608" s="7"/>
      <c r="I608" s="7"/>
    </row>
    <row r="609" spans="1:9" x14ac:dyDescent="0.35">
      <c r="A609" s="6" t="s">
        <v>1242</v>
      </c>
      <c r="B609" s="6" t="s">
        <v>1243</v>
      </c>
      <c r="C609" s="7" t="str">
        <f t="shared" si="18"/>
        <v>LOTULIM</v>
      </c>
      <c r="D609" s="7"/>
      <c r="E609" s="7"/>
      <c r="F609" s="7">
        <f t="shared" si="19"/>
        <v>1</v>
      </c>
      <c r="G609" s="7"/>
      <c r="H609" s="7"/>
      <c r="I609" s="7"/>
    </row>
    <row r="610" spans="1:9" x14ac:dyDescent="0.35">
      <c r="A610" s="6" t="s">
        <v>1244</v>
      </c>
      <c r="B610" s="6" t="s">
        <v>1245</v>
      </c>
      <c r="C610" s="7" t="str">
        <f t="shared" si="18"/>
        <v>M.BEACH CRO</v>
      </c>
      <c r="D610" s="7"/>
      <c r="E610" s="7"/>
      <c r="F610" s="7">
        <f t="shared" si="19"/>
        <v>1</v>
      </c>
      <c r="G610" s="7"/>
      <c r="H610" s="7"/>
      <c r="I610" s="7"/>
    </row>
    <row r="611" spans="1:9" x14ac:dyDescent="0.35">
      <c r="A611" s="6" t="s">
        <v>1246</v>
      </c>
      <c r="B611" s="6" t="s">
        <v>1247</v>
      </c>
      <c r="C611" s="7" t="str">
        <f t="shared" si="18"/>
        <v>MACAZAN</v>
      </c>
      <c r="D611" s="7"/>
      <c r="E611" s="7"/>
      <c r="F611" s="7">
        <f t="shared" si="19"/>
        <v>1</v>
      </c>
      <c r="G611" s="7"/>
      <c r="H611" s="7"/>
      <c r="I611" s="7"/>
    </row>
    <row r="612" spans="1:9" x14ac:dyDescent="0.35">
      <c r="A612" s="6" t="s">
        <v>1248</v>
      </c>
      <c r="B612" s="6" t="s">
        <v>1249</v>
      </c>
      <c r="C612" s="7" t="str">
        <f t="shared" si="18"/>
        <v>MADANGIRI</v>
      </c>
      <c r="D612" s="7"/>
      <c r="E612" s="7"/>
      <c r="F612" s="7">
        <f t="shared" si="19"/>
        <v>1</v>
      </c>
      <c r="G612" s="7"/>
      <c r="H612" s="7"/>
      <c r="I612" s="7"/>
    </row>
    <row r="613" spans="1:9" x14ac:dyDescent="0.35">
      <c r="A613" s="6" t="s">
        <v>1250</v>
      </c>
      <c r="B613" s="6" t="s">
        <v>1251</v>
      </c>
      <c r="C613" s="7" t="str">
        <f t="shared" si="18"/>
        <v>MADDER</v>
      </c>
      <c r="D613" s="7"/>
      <c r="E613" s="7"/>
      <c r="F613" s="7">
        <f t="shared" si="19"/>
        <v>1</v>
      </c>
      <c r="G613" s="7"/>
      <c r="H613" s="7"/>
      <c r="I613" s="7"/>
    </row>
    <row r="614" spans="1:9" x14ac:dyDescent="0.35">
      <c r="A614" s="6" t="s">
        <v>1252</v>
      </c>
      <c r="B614" s="6" t="s">
        <v>1253</v>
      </c>
      <c r="C614" s="7" t="str">
        <f t="shared" si="18"/>
        <v>MADEL</v>
      </c>
      <c r="D614" s="7"/>
      <c r="E614" s="7"/>
      <c r="F614" s="7">
        <f t="shared" si="19"/>
        <v>1</v>
      </c>
      <c r="G614" s="7"/>
      <c r="H614" s="7"/>
      <c r="I614" s="7"/>
    </row>
    <row r="615" spans="1:9" x14ac:dyDescent="0.35">
      <c r="A615" s="6" t="s">
        <v>1254</v>
      </c>
      <c r="B615" s="6" t="s">
        <v>1255</v>
      </c>
      <c r="C615" s="7" t="str">
        <f t="shared" si="18"/>
        <v>MADEL FERRY</v>
      </c>
      <c r="D615" s="7"/>
      <c r="E615" s="7"/>
      <c r="F615" s="7">
        <f t="shared" si="19"/>
        <v>1</v>
      </c>
      <c r="G615" s="7"/>
      <c r="H615" s="7"/>
      <c r="I615" s="7"/>
    </row>
    <row r="616" spans="1:9" x14ac:dyDescent="0.35">
      <c r="A616" s="6" t="s">
        <v>1256</v>
      </c>
      <c r="B616" s="6" t="s">
        <v>1257</v>
      </c>
      <c r="C616" s="7" t="str">
        <f t="shared" si="18"/>
        <v>MADHUBAN</v>
      </c>
      <c r="D616" s="7"/>
      <c r="E616" s="7"/>
      <c r="F616" s="7">
        <f t="shared" si="19"/>
        <v>1</v>
      </c>
      <c r="G616" s="7"/>
      <c r="H616" s="7"/>
      <c r="I616" s="7"/>
    </row>
    <row r="617" spans="1:9" x14ac:dyDescent="0.35">
      <c r="A617" s="6" t="s">
        <v>1258</v>
      </c>
      <c r="B617" s="6" t="s">
        <v>1259</v>
      </c>
      <c r="C617" s="7" t="str">
        <f t="shared" si="18"/>
        <v>MADKAI</v>
      </c>
      <c r="D617" s="7"/>
      <c r="E617" s="7"/>
      <c r="F617" s="7">
        <f t="shared" si="19"/>
        <v>1</v>
      </c>
      <c r="G617" s="7"/>
      <c r="H617" s="7"/>
      <c r="I617" s="7"/>
    </row>
    <row r="618" spans="1:9" x14ac:dyDescent="0.35">
      <c r="A618" s="6" t="s">
        <v>1260</v>
      </c>
      <c r="B618" s="6" t="s">
        <v>1261</v>
      </c>
      <c r="C618" s="7" t="str">
        <f t="shared" si="18"/>
        <v>MADKAI/B.P</v>
      </c>
      <c r="D618" s="7"/>
      <c r="E618" s="7"/>
      <c r="F618" s="7">
        <f t="shared" si="19"/>
        <v>1</v>
      </c>
      <c r="G618" s="7"/>
      <c r="H618" s="7"/>
      <c r="I618" s="7"/>
    </row>
    <row r="619" spans="1:9" x14ac:dyDescent="0.35">
      <c r="A619" s="6" t="s">
        <v>1262</v>
      </c>
      <c r="B619" s="6" t="s">
        <v>1263</v>
      </c>
      <c r="C619" s="7" t="str">
        <f t="shared" si="18"/>
        <v>MADLAMAZ</v>
      </c>
      <c r="D619" s="7"/>
      <c r="E619" s="7"/>
      <c r="F619" s="7">
        <f t="shared" si="19"/>
        <v>1</v>
      </c>
      <c r="G619" s="7"/>
      <c r="H619" s="7"/>
      <c r="I619" s="7"/>
    </row>
    <row r="620" spans="1:9" x14ac:dyDescent="0.35">
      <c r="A620" s="6" t="s">
        <v>1264</v>
      </c>
      <c r="B620" s="6" t="s">
        <v>1265</v>
      </c>
      <c r="C620" s="7" t="str">
        <f t="shared" si="18"/>
        <v>MADURA DEVL</v>
      </c>
      <c r="D620" s="7"/>
      <c r="E620" s="7"/>
      <c r="F620" s="7">
        <f t="shared" si="19"/>
        <v>1</v>
      </c>
      <c r="G620" s="7"/>
      <c r="H620" s="7"/>
      <c r="I620" s="7"/>
    </row>
    <row r="621" spans="1:9" x14ac:dyDescent="0.35">
      <c r="A621" s="6" t="s">
        <v>1266</v>
      </c>
      <c r="B621" s="6" t="s">
        <v>1267</v>
      </c>
      <c r="C621" s="7" t="str">
        <f t="shared" si="18"/>
        <v>MAHAKHAJAN</v>
      </c>
      <c r="D621" s="7"/>
      <c r="E621" s="7"/>
      <c r="F621" s="7">
        <f t="shared" si="19"/>
        <v>1</v>
      </c>
      <c r="G621" s="7"/>
      <c r="H621" s="7"/>
      <c r="I621" s="7"/>
    </row>
    <row r="622" spans="1:9" x14ac:dyDescent="0.35">
      <c r="A622" s="6" t="s">
        <v>1268</v>
      </c>
      <c r="B622" s="6" t="s">
        <v>1269</v>
      </c>
      <c r="C622" s="7" t="str">
        <f t="shared" si="18"/>
        <v>MAHOL</v>
      </c>
      <c r="D622" s="7"/>
      <c r="E622" s="7"/>
      <c r="F622" s="7">
        <f t="shared" si="19"/>
        <v>1</v>
      </c>
      <c r="G622" s="7"/>
      <c r="H622" s="7"/>
      <c r="I622" s="7"/>
    </row>
    <row r="623" spans="1:9" x14ac:dyDescent="0.35">
      <c r="A623" s="6" t="s">
        <v>1270</v>
      </c>
      <c r="B623" s="6" t="s">
        <v>1271</v>
      </c>
      <c r="C623" s="7" t="str">
        <f t="shared" si="18"/>
        <v>MAINA</v>
      </c>
      <c r="D623" s="7"/>
      <c r="E623" s="7"/>
      <c r="F623" s="7">
        <f t="shared" si="19"/>
        <v>1</v>
      </c>
      <c r="G623" s="7"/>
      <c r="H623" s="7"/>
      <c r="I623" s="7"/>
    </row>
    <row r="624" spans="1:9" x14ac:dyDescent="0.35">
      <c r="A624" s="6" t="s">
        <v>1272</v>
      </c>
      <c r="B624" s="6" t="s">
        <v>1273</v>
      </c>
      <c r="C624" s="7" t="str">
        <f t="shared" si="18"/>
        <v>MAINA SEZA</v>
      </c>
      <c r="D624" s="7"/>
      <c r="E624" s="7"/>
      <c r="F624" s="7">
        <f t="shared" si="19"/>
        <v>1</v>
      </c>
      <c r="G624" s="7"/>
      <c r="H624" s="7"/>
      <c r="I624" s="7"/>
    </row>
    <row r="625" spans="1:9" x14ac:dyDescent="0.35">
      <c r="A625" s="6" t="s">
        <v>1274</v>
      </c>
      <c r="B625" s="6" t="s">
        <v>1275</v>
      </c>
      <c r="C625" s="7" t="str">
        <f t="shared" si="18"/>
        <v>MAINGINE</v>
      </c>
      <c r="D625" s="7"/>
      <c r="E625" s="7"/>
      <c r="F625" s="7">
        <f t="shared" si="19"/>
        <v>1</v>
      </c>
      <c r="G625" s="7"/>
      <c r="H625" s="7"/>
      <c r="I625" s="7"/>
    </row>
    <row r="626" spans="1:9" x14ac:dyDescent="0.35">
      <c r="A626" s="6" t="s">
        <v>1276</v>
      </c>
      <c r="B626" s="6" t="s">
        <v>1277</v>
      </c>
      <c r="C626" s="7" t="str">
        <f t="shared" si="18"/>
        <v>MAJORDA</v>
      </c>
      <c r="D626" s="7"/>
      <c r="E626" s="7"/>
      <c r="F626" s="7">
        <f t="shared" si="19"/>
        <v>1</v>
      </c>
      <c r="G626" s="7"/>
      <c r="H626" s="7"/>
      <c r="I626" s="7"/>
    </row>
    <row r="627" spans="1:9" x14ac:dyDescent="0.35">
      <c r="A627" s="6" t="s">
        <v>1278</v>
      </c>
      <c r="B627" s="6" t="s">
        <v>1279</v>
      </c>
      <c r="C627" s="7" t="str">
        <f t="shared" si="18"/>
        <v>MALAR</v>
      </c>
      <c r="D627" s="7"/>
      <c r="E627" s="7"/>
      <c r="F627" s="7">
        <f t="shared" si="19"/>
        <v>1</v>
      </c>
      <c r="G627" s="7"/>
      <c r="H627" s="7"/>
      <c r="I627" s="7"/>
    </row>
    <row r="628" spans="1:9" x14ac:dyDescent="0.35">
      <c r="A628" s="6" t="s">
        <v>1280</v>
      </c>
      <c r="B628" s="6" t="s">
        <v>1281</v>
      </c>
      <c r="C628" s="7" t="str">
        <f t="shared" si="18"/>
        <v>MALEWAD</v>
      </c>
      <c r="D628" s="7"/>
      <c r="E628" s="7"/>
      <c r="F628" s="7">
        <f t="shared" si="19"/>
        <v>1</v>
      </c>
      <c r="G628" s="7"/>
      <c r="H628" s="7"/>
      <c r="I628" s="7"/>
    </row>
    <row r="629" spans="1:9" x14ac:dyDescent="0.35">
      <c r="A629" s="6" t="s">
        <v>1282</v>
      </c>
      <c r="B629" s="6" t="s">
        <v>1283</v>
      </c>
      <c r="C629" s="7" t="str">
        <f t="shared" si="18"/>
        <v>MALGAO  RLY</v>
      </c>
      <c r="D629" s="7"/>
      <c r="E629" s="7"/>
      <c r="F629" s="7">
        <f t="shared" si="19"/>
        <v>1</v>
      </c>
      <c r="G629" s="7"/>
      <c r="H629" s="7"/>
      <c r="I629" s="7"/>
    </row>
    <row r="630" spans="1:9" x14ac:dyDescent="0.35">
      <c r="A630" s="6" t="s">
        <v>1284</v>
      </c>
      <c r="B630" s="6" t="s">
        <v>1285</v>
      </c>
      <c r="C630" s="7" t="str">
        <f t="shared" si="18"/>
        <v>MALGAO BZR</v>
      </c>
      <c r="D630" s="7"/>
      <c r="E630" s="7"/>
      <c r="F630" s="7">
        <f t="shared" si="19"/>
        <v>1</v>
      </c>
      <c r="G630" s="7"/>
      <c r="H630" s="7"/>
      <c r="I630" s="7"/>
    </row>
    <row r="631" spans="1:9" x14ac:dyDescent="0.35">
      <c r="A631" s="6" t="s">
        <v>1286</v>
      </c>
      <c r="B631" s="6" t="s">
        <v>1287</v>
      </c>
      <c r="C631" s="7" t="str">
        <f t="shared" si="18"/>
        <v>MALGAO RLY</v>
      </c>
      <c r="D631" s="7"/>
      <c r="E631" s="7"/>
      <c r="F631" s="7">
        <f t="shared" si="19"/>
        <v>1</v>
      </c>
      <c r="G631" s="7"/>
      <c r="H631" s="7"/>
      <c r="I631" s="7"/>
    </row>
    <row r="632" spans="1:9" x14ac:dyDescent="0.35">
      <c r="A632" s="6" t="s">
        <v>1288</v>
      </c>
      <c r="B632" s="6" t="s">
        <v>1289</v>
      </c>
      <c r="C632" s="7" t="str">
        <f t="shared" si="18"/>
        <v>MALIM</v>
      </c>
      <c r="D632" s="7"/>
      <c r="E632" s="7"/>
      <c r="F632" s="7">
        <f t="shared" si="19"/>
        <v>1</v>
      </c>
      <c r="G632" s="7"/>
      <c r="H632" s="7"/>
      <c r="I632" s="7"/>
    </row>
    <row r="633" spans="1:9" x14ac:dyDescent="0.35">
      <c r="A633" s="6" t="s">
        <v>1290</v>
      </c>
      <c r="B633" s="6" t="s">
        <v>1291</v>
      </c>
      <c r="C633" s="7" t="str">
        <f t="shared" si="18"/>
        <v>MALLIKARJUN</v>
      </c>
      <c r="D633" s="7"/>
      <c r="E633" s="7"/>
      <c r="F633" s="7">
        <f t="shared" si="19"/>
        <v>1</v>
      </c>
      <c r="G633" s="7"/>
      <c r="H633" s="7"/>
      <c r="I633" s="7"/>
    </row>
    <row r="634" spans="1:9" x14ac:dyDescent="0.35">
      <c r="A634" s="6" t="s">
        <v>1292</v>
      </c>
      <c r="B634" s="6" t="s">
        <v>1293</v>
      </c>
      <c r="C634" s="7" t="str">
        <f t="shared" si="18"/>
        <v>MALOLI</v>
      </c>
      <c r="D634" s="7"/>
      <c r="E634" s="7"/>
      <c r="F634" s="7">
        <f t="shared" si="19"/>
        <v>1</v>
      </c>
      <c r="G634" s="7"/>
      <c r="H634" s="7"/>
      <c r="I634" s="7"/>
    </row>
    <row r="635" spans="1:9" x14ac:dyDescent="0.35">
      <c r="A635" s="6" t="s">
        <v>1294</v>
      </c>
      <c r="B635" s="6" t="s">
        <v>1295</v>
      </c>
      <c r="C635" s="7" t="str">
        <f t="shared" si="18"/>
        <v>MALPAN</v>
      </c>
      <c r="D635" s="7"/>
      <c r="E635" s="7"/>
      <c r="F635" s="7">
        <f t="shared" si="19"/>
        <v>1</v>
      </c>
      <c r="G635" s="7"/>
      <c r="H635" s="7"/>
      <c r="I635" s="7"/>
    </row>
    <row r="636" spans="1:9" x14ac:dyDescent="0.35">
      <c r="A636" s="6" t="s">
        <v>1296</v>
      </c>
      <c r="B636" s="6" t="s">
        <v>1297</v>
      </c>
      <c r="C636" s="7" t="str">
        <f t="shared" si="18"/>
        <v>MALPE</v>
      </c>
      <c r="D636" s="7"/>
      <c r="E636" s="7"/>
      <c r="F636" s="7">
        <f t="shared" si="19"/>
        <v>1</v>
      </c>
      <c r="G636" s="7"/>
      <c r="H636" s="7"/>
      <c r="I636" s="7"/>
    </row>
    <row r="637" spans="1:9" x14ac:dyDescent="0.35">
      <c r="A637" s="6" t="s">
        <v>1298</v>
      </c>
      <c r="B637" s="6" t="s">
        <v>1299</v>
      </c>
      <c r="C637" s="7" t="str">
        <f t="shared" si="18"/>
        <v>MALVAN</v>
      </c>
      <c r="D637" s="7"/>
      <c r="E637" s="7"/>
      <c r="F637" s="7">
        <f t="shared" si="19"/>
        <v>1</v>
      </c>
      <c r="G637" s="7"/>
      <c r="H637" s="7"/>
      <c r="I637" s="7"/>
    </row>
    <row r="638" spans="1:9" x14ac:dyDescent="0.35">
      <c r="A638" s="6" t="s">
        <v>1300</v>
      </c>
      <c r="B638" s="6" t="s">
        <v>1301</v>
      </c>
      <c r="C638" s="7" t="str">
        <f t="shared" si="18"/>
        <v>MANDRE MDMZ</v>
      </c>
      <c r="D638" s="7"/>
      <c r="E638" s="7"/>
      <c r="F638" s="7">
        <f t="shared" si="19"/>
        <v>1</v>
      </c>
      <c r="G638" s="7"/>
      <c r="H638" s="7"/>
      <c r="I638" s="7"/>
    </row>
    <row r="639" spans="1:9" x14ac:dyDescent="0.35">
      <c r="A639" s="6" t="s">
        <v>1302</v>
      </c>
      <c r="B639" s="6" t="s">
        <v>1303</v>
      </c>
      <c r="C639" s="7" t="str">
        <f t="shared" si="18"/>
        <v>MANDTITA</v>
      </c>
      <c r="D639" s="7"/>
      <c r="E639" s="7"/>
      <c r="F639" s="7">
        <f t="shared" si="19"/>
        <v>1</v>
      </c>
      <c r="G639" s="7"/>
      <c r="H639" s="7"/>
      <c r="I639" s="7"/>
    </row>
    <row r="640" spans="1:9" x14ac:dyDescent="0.35">
      <c r="A640" s="6" t="s">
        <v>1304</v>
      </c>
      <c r="B640" s="6" t="s">
        <v>1305</v>
      </c>
      <c r="C640" s="7" t="str">
        <f t="shared" si="18"/>
        <v>MANDUR TITO</v>
      </c>
      <c r="D640" s="7"/>
      <c r="E640" s="7"/>
      <c r="F640" s="7">
        <f t="shared" si="19"/>
        <v>1</v>
      </c>
      <c r="G640" s="7"/>
      <c r="H640" s="7"/>
      <c r="I640" s="7"/>
    </row>
    <row r="641" spans="1:9" x14ac:dyDescent="0.35">
      <c r="A641" s="6" t="s">
        <v>1306</v>
      </c>
      <c r="B641" s="6" t="s">
        <v>1307</v>
      </c>
      <c r="C641" s="7" t="str">
        <f t="shared" si="18"/>
        <v>MANERI</v>
      </c>
      <c r="D641" s="7"/>
      <c r="E641" s="7"/>
      <c r="F641" s="7">
        <f t="shared" si="19"/>
        <v>1</v>
      </c>
      <c r="G641" s="7"/>
      <c r="H641" s="7"/>
      <c r="I641" s="7"/>
    </row>
    <row r="642" spans="1:9" x14ac:dyDescent="0.35">
      <c r="A642" s="6" t="s">
        <v>1308</v>
      </c>
      <c r="B642" s="6" t="s">
        <v>1309</v>
      </c>
      <c r="C642" s="7" t="str">
        <f t="shared" ref="C642:C705" si="20">A642</f>
        <v>MANGESHI</v>
      </c>
      <c r="D642" s="7"/>
      <c r="E642" s="7"/>
      <c r="F642" s="7">
        <f t="shared" ref="F642:F705" si="21">COUNTIF($B$2:$B$4888,B642)</f>
        <v>1</v>
      </c>
      <c r="G642" s="7"/>
      <c r="H642" s="7"/>
      <c r="I642" s="7"/>
    </row>
    <row r="643" spans="1:9" x14ac:dyDescent="0.35">
      <c r="A643" s="6" t="s">
        <v>1310</v>
      </c>
      <c r="B643" s="6" t="s">
        <v>1311</v>
      </c>
      <c r="C643" s="7" t="str">
        <f t="shared" si="20"/>
        <v>MANKE</v>
      </c>
      <c r="D643" s="7"/>
      <c r="E643" s="7"/>
      <c r="F643" s="7">
        <f t="shared" si="21"/>
        <v>1</v>
      </c>
      <c r="G643" s="7"/>
      <c r="H643" s="7"/>
      <c r="I643" s="7"/>
    </row>
    <row r="644" spans="1:9" x14ac:dyDescent="0.35">
      <c r="A644" s="6" t="s">
        <v>1312</v>
      </c>
      <c r="B644" s="6" t="s">
        <v>1313</v>
      </c>
      <c r="C644" s="7" t="str">
        <f t="shared" si="20"/>
        <v>MANSHER</v>
      </c>
      <c r="D644" s="7"/>
      <c r="E644" s="7"/>
      <c r="F644" s="7">
        <f t="shared" si="21"/>
        <v>1</v>
      </c>
      <c r="G644" s="7"/>
      <c r="H644" s="7"/>
      <c r="I644" s="7"/>
    </row>
    <row r="645" spans="1:9" x14ac:dyDescent="0.35">
      <c r="A645" s="6" t="s">
        <v>1314</v>
      </c>
      <c r="B645" s="6" t="s">
        <v>1315</v>
      </c>
      <c r="C645" s="7" t="str">
        <f t="shared" si="20"/>
        <v>MAPA</v>
      </c>
      <c r="D645" s="7"/>
      <c r="E645" s="7"/>
      <c r="F645" s="7">
        <f t="shared" si="21"/>
        <v>1</v>
      </c>
      <c r="G645" s="7"/>
      <c r="H645" s="7"/>
      <c r="I645" s="7"/>
    </row>
    <row r="646" spans="1:9" x14ac:dyDescent="0.35">
      <c r="A646" s="6" t="s">
        <v>1316</v>
      </c>
      <c r="B646" s="6" t="s">
        <v>1317</v>
      </c>
      <c r="C646" s="7" t="str">
        <f t="shared" si="20"/>
        <v>MAPUSA</v>
      </c>
      <c r="D646" s="7" t="s">
        <v>193</v>
      </c>
      <c r="E646" s="7"/>
      <c r="F646" s="7">
        <f t="shared" si="21"/>
        <v>1</v>
      </c>
      <c r="G646" s="7"/>
      <c r="H646" s="7"/>
      <c r="I646" s="7"/>
    </row>
    <row r="647" spans="1:9" x14ac:dyDescent="0.35">
      <c r="A647" s="6" t="s">
        <v>1318</v>
      </c>
      <c r="B647" s="6" t="s">
        <v>1319</v>
      </c>
      <c r="C647" s="7" t="str">
        <f t="shared" si="20"/>
        <v>MARATHWADA</v>
      </c>
      <c r="D647" s="7"/>
      <c r="E647" s="7"/>
      <c r="F647" s="7">
        <f t="shared" si="21"/>
        <v>1</v>
      </c>
      <c r="G647" s="7"/>
      <c r="H647" s="7"/>
      <c r="I647" s="7"/>
    </row>
    <row r="648" spans="1:9" x14ac:dyDescent="0.35">
      <c r="A648" s="6" t="s">
        <v>1320</v>
      </c>
      <c r="B648" s="6" t="s">
        <v>1321</v>
      </c>
      <c r="C648" s="7" t="str">
        <f t="shared" si="20"/>
        <v>MARCEL</v>
      </c>
      <c r="D648" s="7" t="s">
        <v>193</v>
      </c>
      <c r="E648" s="7"/>
      <c r="F648" s="7">
        <f t="shared" si="21"/>
        <v>1</v>
      </c>
      <c r="G648" s="7"/>
      <c r="H648" s="7"/>
      <c r="I648" s="7"/>
    </row>
    <row r="649" spans="1:9" x14ac:dyDescent="0.35">
      <c r="A649" s="6" t="s">
        <v>1322</v>
      </c>
      <c r="B649" s="6" t="s">
        <v>1323</v>
      </c>
      <c r="C649" s="7" t="str">
        <f t="shared" si="20"/>
        <v>MARDOL</v>
      </c>
      <c r="D649" s="7"/>
      <c r="E649" s="7"/>
      <c r="F649" s="7">
        <f t="shared" si="21"/>
        <v>1</v>
      </c>
      <c r="G649" s="7"/>
      <c r="H649" s="7"/>
      <c r="I649" s="7"/>
    </row>
    <row r="650" spans="1:9" x14ac:dyDescent="0.35">
      <c r="A650" s="6" t="s">
        <v>1324</v>
      </c>
      <c r="B650" s="6" t="s">
        <v>1325</v>
      </c>
      <c r="C650" s="7" t="str">
        <f t="shared" si="20"/>
        <v>MARGAO</v>
      </c>
      <c r="D650" s="7" t="s">
        <v>193</v>
      </c>
      <c r="E650" s="7"/>
      <c r="F650" s="7">
        <f t="shared" si="21"/>
        <v>1</v>
      </c>
      <c r="G650" s="7"/>
      <c r="H650" s="7"/>
      <c r="I650" s="7"/>
    </row>
    <row r="651" spans="1:9" x14ac:dyDescent="0.35">
      <c r="A651" s="6" t="s">
        <v>1326</v>
      </c>
      <c r="B651" s="6" t="s">
        <v>1327</v>
      </c>
      <c r="C651" s="7" t="str">
        <f t="shared" si="20"/>
        <v>MARGAO MKT</v>
      </c>
      <c r="D651" s="7"/>
      <c r="E651" s="7"/>
      <c r="F651" s="7">
        <f t="shared" si="21"/>
        <v>1</v>
      </c>
      <c r="G651" s="7"/>
      <c r="H651" s="7"/>
      <c r="I651" s="7"/>
    </row>
    <row r="652" spans="1:9" x14ac:dyDescent="0.35">
      <c r="A652" s="6" t="s">
        <v>1328</v>
      </c>
      <c r="B652" s="6" t="s">
        <v>1329</v>
      </c>
      <c r="C652" s="7" t="str">
        <f t="shared" si="20"/>
        <v>MARGAO PWD</v>
      </c>
      <c r="D652" s="7"/>
      <c r="E652" s="7"/>
      <c r="F652" s="7">
        <f t="shared" si="21"/>
        <v>1</v>
      </c>
      <c r="G652" s="7"/>
      <c r="H652" s="7"/>
      <c r="I652" s="7"/>
    </row>
    <row r="653" spans="1:9" x14ac:dyDescent="0.35">
      <c r="A653" s="6" t="s">
        <v>1330</v>
      </c>
      <c r="B653" s="6" t="s">
        <v>1331</v>
      </c>
      <c r="C653" s="7" t="str">
        <f t="shared" si="20"/>
        <v>MARICO</v>
      </c>
      <c r="D653" s="7"/>
      <c r="E653" s="7"/>
      <c r="F653" s="7">
        <f t="shared" si="21"/>
        <v>1</v>
      </c>
      <c r="G653" s="7"/>
      <c r="H653" s="7"/>
      <c r="I653" s="7"/>
    </row>
    <row r="654" spans="1:9" x14ac:dyDescent="0.35">
      <c r="A654" s="6" t="s">
        <v>1332</v>
      </c>
      <c r="B654" s="6" t="s">
        <v>1333</v>
      </c>
      <c r="C654" s="7" t="str">
        <f t="shared" si="20"/>
        <v>MARITA BAKR</v>
      </c>
      <c r="D654" s="7"/>
      <c r="E654" s="7"/>
      <c r="F654" s="7">
        <f t="shared" si="21"/>
        <v>1</v>
      </c>
      <c r="G654" s="7"/>
      <c r="H654" s="7"/>
      <c r="I654" s="7"/>
    </row>
    <row r="655" spans="1:9" x14ac:dyDescent="0.35">
      <c r="A655" s="6" t="s">
        <v>1334</v>
      </c>
      <c r="B655" s="6" t="s">
        <v>1335</v>
      </c>
      <c r="C655" s="7" t="str">
        <f t="shared" si="20"/>
        <v>MARNA</v>
      </c>
      <c r="D655" s="7"/>
      <c r="E655" s="7"/>
      <c r="F655" s="7">
        <f t="shared" si="21"/>
        <v>1</v>
      </c>
      <c r="G655" s="7"/>
      <c r="H655" s="7"/>
      <c r="I655" s="7"/>
    </row>
    <row r="656" spans="1:9" x14ac:dyDescent="0.35">
      <c r="A656" s="6" t="s">
        <v>1336</v>
      </c>
      <c r="B656" s="6" t="s">
        <v>1337</v>
      </c>
      <c r="C656" s="7" t="str">
        <f t="shared" si="20"/>
        <v>MARUTI TMP</v>
      </c>
      <c r="D656" s="7"/>
      <c r="E656" s="7"/>
      <c r="F656" s="7">
        <f t="shared" si="21"/>
        <v>1</v>
      </c>
      <c r="G656" s="7"/>
      <c r="H656" s="7"/>
      <c r="I656" s="7"/>
    </row>
    <row r="657" spans="1:9" x14ac:dyDescent="0.35">
      <c r="A657" s="6" t="s">
        <v>1338</v>
      </c>
      <c r="B657" s="6" t="s">
        <v>1339</v>
      </c>
      <c r="C657" s="7" t="str">
        <f t="shared" si="20"/>
        <v>MARWADA</v>
      </c>
      <c r="D657" s="7"/>
      <c r="E657" s="7"/>
      <c r="F657" s="7">
        <f t="shared" si="21"/>
        <v>1</v>
      </c>
      <c r="G657" s="7"/>
      <c r="H657" s="7"/>
      <c r="I657" s="7"/>
    </row>
    <row r="658" spans="1:9" x14ac:dyDescent="0.35">
      <c r="A658" s="6" t="s">
        <v>1340</v>
      </c>
      <c r="B658" s="6" t="s">
        <v>1341</v>
      </c>
      <c r="C658" s="7" t="str">
        <f t="shared" si="20"/>
        <v>MASHEM</v>
      </c>
      <c r="D658" s="7"/>
      <c r="E658" s="7"/>
      <c r="F658" s="7">
        <f t="shared" si="21"/>
        <v>1</v>
      </c>
      <c r="G658" s="7"/>
      <c r="H658" s="7"/>
      <c r="I658" s="7"/>
    </row>
    <row r="659" spans="1:9" x14ac:dyDescent="0.35">
      <c r="A659" s="6" t="s">
        <v>1342</v>
      </c>
      <c r="B659" s="6" t="s">
        <v>1343</v>
      </c>
      <c r="C659" s="7" t="str">
        <f t="shared" si="20"/>
        <v>MASJID/BEND</v>
      </c>
      <c r="D659" s="7"/>
      <c r="E659" s="7"/>
      <c r="F659" s="7">
        <f t="shared" si="21"/>
        <v>1</v>
      </c>
      <c r="G659" s="7"/>
      <c r="H659" s="7"/>
      <c r="I659" s="7"/>
    </row>
    <row r="660" spans="1:9" x14ac:dyDescent="0.35">
      <c r="A660" s="6" t="s">
        <v>1344</v>
      </c>
      <c r="B660" s="6" t="s">
        <v>1345</v>
      </c>
      <c r="C660" s="7" t="str">
        <f t="shared" si="20"/>
        <v>MATIMOL</v>
      </c>
      <c r="D660" s="7"/>
      <c r="E660" s="7"/>
      <c r="F660" s="7">
        <f t="shared" si="21"/>
        <v>1</v>
      </c>
      <c r="G660" s="7"/>
      <c r="H660" s="7"/>
      <c r="I660" s="7"/>
    </row>
    <row r="661" spans="1:9" x14ac:dyDescent="0.35">
      <c r="A661" s="6" t="s">
        <v>1346</v>
      </c>
      <c r="B661" s="6" t="s">
        <v>1347</v>
      </c>
      <c r="C661" s="7" t="str">
        <f t="shared" si="20"/>
        <v>MATVE</v>
      </c>
      <c r="D661" s="7"/>
      <c r="E661" s="7"/>
      <c r="F661" s="7">
        <f t="shared" si="21"/>
        <v>1</v>
      </c>
      <c r="G661" s="7"/>
      <c r="H661" s="7"/>
      <c r="I661" s="7"/>
    </row>
    <row r="662" spans="1:9" x14ac:dyDescent="0.35">
      <c r="A662" s="6" t="s">
        <v>1348</v>
      </c>
      <c r="B662" s="6" t="s">
        <v>1349</v>
      </c>
      <c r="C662" s="7" t="str">
        <f t="shared" si="20"/>
        <v>MAULINGE</v>
      </c>
      <c r="D662" s="7"/>
      <c r="E662" s="7"/>
      <c r="F662" s="7">
        <f t="shared" si="21"/>
        <v>1</v>
      </c>
      <c r="G662" s="7"/>
      <c r="H662" s="7"/>
      <c r="I662" s="7"/>
    </row>
    <row r="663" spans="1:9" x14ac:dyDescent="0.35">
      <c r="A663" s="6" t="s">
        <v>1348</v>
      </c>
      <c r="B663" s="6" t="s">
        <v>1350</v>
      </c>
      <c r="C663" s="7" t="str">
        <f t="shared" si="20"/>
        <v>MAULINGE</v>
      </c>
      <c r="D663" s="7"/>
      <c r="E663" s="7"/>
      <c r="F663" s="7">
        <f t="shared" si="21"/>
        <v>1</v>
      </c>
      <c r="G663" s="7"/>
      <c r="H663" s="7"/>
      <c r="I663" s="7"/>
    </row>
    <row r="664" spans="1:9" x14ac:dyDescent="0.35">
      <c r="A664" s="6" t="s">
        <v>1351</v>
      </c>
      <c r="B664" s="6" t="s">
        <v>1352</v>
      </c>
      <c r="C664" s="7" t="str">
        <f t="shared" si="20"/>
        <v>MAXEM</v>
      </c>
      <c r="D664" s="7"/>
      <c r="E664" s="7"/>
      <c r="F664" s="7">
        <f t="shared" si="21"/>
        <v>1</v>
      </c>
      <c r="G664" s="7"/>
      <c r="H664" s="7"/>
      <c r="I664" s="7"/>
    </row>
    <row r="665" spans="1:9" x14ac:dyDescent="0.35">
      <c r="A665" s="6" t="s">
        <v>1353</v>
      </c>
      <c r="B665" s="6" t="s">
        <v>1354</v>
      </c>
      <c r="C665" s="7" t="str">
        <f t="shared" si="20"/>
        <v>MAYE PNCHYT</v>
      </c>
      <c r="D665" s="7"/>
      <c r="E665" s="7"/>
      <c r="F665" s="7">
        <f t="shared" si="21"/>
        <v>1</v>
      </c>
      <c r="G665" s="7"/>
      <c r="H665" s="7"/>
      <c r="I665" s="7"/>
    </row>
    <row r="666" spans="1:9" x14ac:dyDescent="0.35">
      <c r="A666" s="6" t="s">
        <v>1355</v>
      </c>
      <c r="B666" s="6" t="s">
        <v>1356</v>
      </c>
      <c r="C666" s="7" t="str">
        <f t="shared" si="20"/>
        <v>MAYE TISK</v>
      </c>
      <c r="D666" s="7"/>
      <c r="E666" s="7"/>
      <c r="F666" s="7">
        <f t="shared" si="21"/>
        <v>1</v>
      </c>
      <c r="G666" s="7"/>
      <c r="H666" s="7"/>
      <c r="I666" s="7"/>
    </row>
    <row r="667" spans="1:9" x14ac:dyDescent="0.35">
      <c r="A667" s="6" t="s">
        <v>1357</v>
      </c>
      <c r="B667" s="6" t="s">
        <v>1358</v>
      </c>
      <c r="C667" s="7" t="str">
        <f t="shared" si="20"/>
        <v>MAYEM JUNC</v>
      </c>
      <c r="D667" s="7"/>
      <c r="E667" s="7"/>
      <c r="F667" s="7">
        <f t="shared" si="21"/>
        <v>1</v>
      </c>
      <c r="G667" s="7"/>
      <c r="H667" s="7"/>
      <c r="I667" s="7"/>
    </row>
    <row r="668" spans="1:9" x14ac:dyDescent="0.35">
      <c r="A668" s="6" t="s">
        <v>1359</v>
      </c>
      <c r="B668" s="6" t="s">
        <v>1360</v>
      </c>
      <c r="C668" s="7" t="str">
        <f t="shared" si="20"/>
        <v>MAYEM LAKE</v>
      </c>
      <c r="D668" s="7"/>
      <c r="E668" s="7"/>
      <c r="F668" s="7">
        <f t="shared" si="21"/>
        <v>1</v>
      </c>
      <c r="G668" s="7"/>
      <c r="H668" s="7"/>
      <c r="I668" s="7"/>
    </row>
    <row r="669" spans="1:9" x14ac:dyDescent="0.35">
      <c r="A669" s="6" t="s">
        <v>1361</v>
      </c>
      <c r="B669" s="6" t="s">
        <v>1362</v>
      </c>
      <c r="C669" s="7" t="str">
        <f t="shared" si="20"/>
        <v>MAZALI</v>
      </c>
      <c r="D669" s="7"/>
      <c r="E669" s="7"/>
      <c r="F669" s="7">
        <f t="shared" si="21"/>
        <v>1</v>
      </c>
      <c r="G669" s="7"/>
      <c r="H669" s="7"/>
      <c r="I669" s="7"/>
    </row>
    <row r="670" spans="1:9" x14ac:dyDescent="0.35">
      <c r="A670" s="6" t="s">
        <v>1363</v>
      </c>
      <c r="B670" s="6" t="s">
        <v>1364</v>
      </c>
      <c r="C670" s="7" t="str">
        <f t="shared" si="20"/>
        <v>MAZGAO/NALA</v>
      </c>
      <c r="D670" s="7"/>
      <c r="E670" s="7"/>
      <c r="F670" s="7">
        <f t="shared" si="21"/>
        <v>1</v>
      </c>
      <c r="G670" s="7"/>
      <c r="H670" s="7"/>
      <c r="I670" s="7"/>
    </row>
    <row r="671" spans="1:9" x14ac:dyDescent="0.35">
      <c r="A671" s="6" t="s">
        <v>1365</v>
      </c>
      <c r="B671" s="6" t="s">
        <v>1366</v>
      </c>
      <c r="C671" s="7" t="str">
        <f t="shared" si="20"/>
        <v>MDNI/VP.PLR</v>
      </c>
      <c r="D671" s="7"/>
      <c r="E671" s="7"/>
      <c r="F671" s="7">
        <f t="shared" si="21"/>
        <v>1</v>
      </c>
      <c r="G671" s="7"/>
      <c r="H671" s="7"/>
      <c r="I671" s="7"/>
    </row>
    <row r="672" spans="1:9" x14ac:dyDescent="0.35">
      <c r="A672" s="6" t="s">
        <v>1367</v>
      </c>
      <c r="B672" s="6" t="s">
        <v>1368</v>
      </c>
      <c r="C672" s="7" t="str">
        <f t="shared" si="20"/>
        <v>MENKURE</v>
      </c>
      <c r="D672" s="7"/>
      <c r="E672" s="7"/>
      <c r="F672" s="7">
        <f t="shared" si="21"/>
        <v>1</v>
      </c>
      <c r="G672" s="7"/>
      <c r="H672" s="7"/>
      <c r="I672" s="7"/>
    </row>
    <row r="673" spans="1:9" x14ac:dyDescent="0.35">
      <c r="A673" s="6" t="s">
        <v>1369</v>
      </c>
      <c r="B673" s="6" t="s">
        <v>1370</v>
      </c>
      <c r="C673" s="7" t="str">
        <f t="shared" si="20"/>
        <v>MES COLLEGE</v>
      </c>
      <c r="D673" s="7"/>
      <c r="E673" s="7"/>
      <c r="F673" s="7">
        <f t="shared" si="21"/>
        <v>1</v>
      </c>
      <c r="G673" s="7"/>
      <c r="H673" s="7"/>
      <c r="I673" s="7"/>
    </row>
    <row r="674" spans="1:9" x14ac:dyDescent="0.35">
      <c r="A674" s="6" t="s">
        <v>1371</v>
      </c>
      <c r="B674" s="6" t="s">
        <v>1372</v>
      </c>
      <c r="C674" s="7" t="str">
        <f t="shared" si="20"/>
        <v>METASTRIP</v>
      </c>
      <c r="D674" s="7"/>
      <c r="E674" s="7"/>
      <c r="F674" s="7">
        <f t="shared" si="21"/>
        <v>1</v>
      </c>
      <c r="G674" s="7"/>
      <c r="H674" s="7"/>
      <c r="I674" s="7"/>
    </row>
    <row r="675" spans="1:9" x14ac:dyDescent="0.35">
      <c r="A675" s="6" t="s">
        <v>1373</v>
      </c>
      <c r="B675" s="6" t="s">
        <v>1374</v>
      </c>
      <c r="C675" s="7" t="str">
        <f t="shared" si="20"/>
        <v>MHADAI</v>
      </c>
      <c r="D675" s="7"/>
      <c r="E675" s="7"/>
      <c r="F675" s="7">
        <f t="shared" si="21"/>
        <v>1</v>
      </c>
      <c r="G675" s="7"/>
      <c r="H675" s="7"/>
      <c r="I675" s="7"/>
    </row>
    <row r="676" spans="1:9" x14ac:dyDescent="0.35">
      <c r="A676" s="6" t="s">
        <v>1375</v>
      </c>
      <c r="B676" s="6" t="s">
        <v>1376</v>
      </c>
      <c r="C676" s="7" t="str">
        <f t="shared" si="20"/>
        <v>MHALWADA</v>
      </c>
      <c r="D676" s="7"/>
      <c r="E676" s="7"/>
      <c r="F676" s="7">
        <f t="shared" si="21"/>
        <v>1</v>
      </c>
      <c r="G676" s="7"/>
      <c r="H676" s="7"/>
      <c r="I676" s="7"/>
    </row>
    <row r="677" spans="1:9" x14ac:dyDescent="0.35">
      <c r="A677" s="6" t="s">
        <v>1377</v>
      </c>
      <c r="B677" s="6" t="s">
        <v>1378</v>
      </c>
      <c r="C677" s="7" t="str">
        <f t="shared" si="20"/>
        <v>MHAPAN</v>
      </c>
      <c r="D677" s="7"/>
      <c r="E677" s="7"/>
      <c r="F677" s="7">
        <f t="shared" si="21"/>
        <v>1</v>
      </c>
      <c r="G677" s="7"/>
      <c r="H677" s="7"/>
      <c r="I677" s="7"/>
    </row>
    <row r="678" spans="1:9" x14ac:dyDescent="0.35">
      <c r="A678" s="6" t="s">
        <v>1379</v>
      </c>
      <c r="B678" s="6" t="s">
        <v>1380</v>
      </c>
      <c r="C678" s="7" t="str">
        <f t="shared" si="20"/>
        <v>MHAUSHI</v>
      </c>
      <c r="D678" s="7"/>
      <c r="E678" s="7"/>
      <c r="F678" s="7">
        <f t="shared" si="21"/>
        <v>1</v>
      </c>
      <c r="G678" s="7"/>
      <c r="H678" s="7"/>
      <c r="I678" s="7"/>
    </row>
    <row r="679" spans="1:9" x14ac:dyDescent="0.35">
      <c r="A679" s="6" t="s">
        <v>1381</v>
      </c>
      <c r="B679" s="6" t="s">
        <v>1382</v>
      </c>
      <c r="C679" s="7" t="str">
        <f t="shared" si="20"/>
        <v>MIDC JUNCTN</v>
      </c>
      <c r="D679" s="7"/>
      <c r="E679" s="7"/>
      <c r="F679" s="7">
        <f t="shared" si="21"/>
        <v>1</v>
      </c>
      <c r="G679" s="7"/>
      <c r="H679" s="7"/>
      <c r="I679" s="7"/>
    </row>
    <row r="680" spans="1:9" x14ac:dyDescent="0.35">
      <c r="A680" s="6" t="s">
        <v>1383</v>
      </c>
      <c r="B680" s="6" t="s">
        <v>1384</v>
      </c>
      <c r="C680" s="7" t="str">
        <f t="shared" si="20"/>
        <v>MIRAJ</v>
      </c>
      <c r="D680" s="7"/>
      <c r="E680" s="7"/>
      <c r="F680" s="7">
        <f t="shared" si="21"/>
        <v>1</v>
      </c>
      <c r="G680" s="7"/>
      <c r="H680" s="7"/>
      <c r="I680" s="7"/>
    </row>
    <row r="681" spans="1:9" x14ac:dyDescent="0.35">
      <c r="A681" s="6" t="s">
        <v>1385</v>
      </c>
      <c r="B681" s="6" t="s">
        <v>1386</v>
      </c>
      <c r="C681" s="7" t="str">
        <f t="shared" si="20"/>
        <v>MIRAMAR BCH</v>
      </c>
      <c r="D681" s="7"/>
      <c r="E681" s="7"/>
      <c r="F681" s="7">
        <f t="shared" si="21"/>
        <v>1</v>
      </c>
      <c r="G681" s="7"/>
      <c r="H681" s="7"/>
      <c r="I681" s="7"/>
    </row>
    <row r="682" spans="1:9" x14ac:dyDescent="0.35">
      <c r="A682" s="6" t="s">
        <v>1387</v>
      </c>
      <c r="B682" s="6" t="s">
        <v>1388</v>
      </c>
      <c r="C682" s="7" t="str">
        <f t="shared" si="20"/>
        <v>MIRJAN</v>
      </c>
      <c r="D682" s="7"/>
      <c r="E682" s="7"/>
      <c r="F682" s="7">
        <f t="shared" si="21"/>
        <v>1</v>
      </c>
      <c r="G682" s="7"/>
      <c r="H682" s="7"/>
      <c r="I682" s="7"/>
    </row>
    <row r="683" spans="1:9" x14ac:dyDescent="0.35">
      <c r="A683" s="6" t="s">
        <v>1389</v>
      </c>
      <c r="B683" s="6" t="s">
        <v>1390</v>
      </c>
      <c r="C683" s="7" t="str">
        <f t="shared" si="20"/>
        <v>MLGAO G.WAD</v>
      </c>
      <c r="D683" s="7"/>
      <c r="E683" s="7"/>
      <c r="F683" s="7">
        <f t="shared" si="21"/>
        <v>1</v>
      </c>
      <c r="G683" s="7"/>
      <c r="H683" s="7"/>
      <c r="I683" s="7"/>
    </row>
    <row r="684" spans="1:9" x14ac:dyDescent="0.35">
      <c r="A684" s="6" t="s">
        <v>1391</v>
      </c>
      <c r="B684" s="6" t="s">
        <v>1392</v>
      </c>
      <c r="C684" s="7" t="str">
        <f t="shared" si="20"/>
        <v>MLPE/MNCHE</v>
      </c>
      <c r="D684" s="7"/>
      <c r="E684" s="7"/>
      <c r="F684" s="7">
        <f t="shared" si="21"/>
        <v>1</v>
      </c>
      <c r="G684" s="7"/>
      <c r="H684" s="7"/>
      <c r="I684" s="7"/>
    </row>
    <row r="685" spans="1:9" x14ac:dyDescent="0.35">
      <c r="A685" s="6" t="s">
        <v>1393</v>
      </c>
      <c r="B685" s="6" t="s">
        <v>1394</v>
      </c>
      <c r="C685" s="7" t="str">
        <f t="shared" si="20"/>
        <v>MNSH/ZARI</v>
      </c>
      <c r="D685" s="7"/>
      <c r="E685" s="7"/>
      <c r="F685" s="7">
        <f t="shared" si="21"/>
        <v>1</v>
      </c>
      <c r="G685" s="7"/>
      <c r="H685" s="7"/>
      <c r="I685" s="7"/>
    </row>
    <row r="686" spans="1:9" x14ac:dyDescent="0.35">
      <c r="A686" s="6" t="s">
        <v>1395</v>
      </c>
      <c r="B686" s="6" t="s">
        <v>1396</v>
      </c>
      <c r="C686" s="7" t="str">
        <f t="shared" si="20"/>
        <v>MOIRA BRDG</v>
      </c>
      <c r="D686" s="7"/>
      <c r="E686" s="7"/>
      <c r="F686" s="7">
        <f t="shared" si="21"/>
        <v>1</v>
      </c>
      <c r="G686" s="7"/>
      <c r="H686" s="7"/>
      <c r="I686" s="7"/>
    </row>
    <row r="687" spans="1:9" x14ac:dyDescent="0.35">
      <c r="A687" s="6" t="s">
        <v>1397</v>
      </c>
      <c r="B687" s="6" t="s">
        <v>1398</v>
      </c>
      <c r="C687" s="7" t="str">
        <f t="shared" si="20"/>
        <v>MOIRA CLUB</v>
      </c>
      <c r="D687" s="7"/>
      <c r="E687" s="7"/>
      <c r="F687" s="7">
        <f t="shared" si="21"/>
        <v>1</v>
      </c>
      <c r="G687" s="7"/>
      <c r="H687" s="7"/>
      <c r="I687" s="7"/>
    </row>
    <row r="688" spans="1:9" x14ac:dyDescent="0.35">
      <c r="A688" s="6" t="s">
        <v>1399</v>
      </c>
      <c r="B688" s="6" t="s">
        <v>1400</v>
      </c>
      <c r="C688" s="7" t="str">
        <f t="shared" si="20"/>
        <v>MOITEM</v>
      </c>
      <c r="D688" s="7"/>
      <c r="E688" s="7"/>
      <c r="F688" s="7">
        <f t="shared" si="21"/>
        <v>1</v>
      </c>
      <c r="G688" s="7"/>
      <c r="H688" s="7"/>
      <c r="I688" s="7"/>
    </row>
    <row r="689" spans="1:9" x14ac:dyDescent="0.35">
      <c r="A689" s="6" t="s">
        <v>1401</v>
      </c>
      <c r="B689" s="6" t="s">
        <v>1402</v>
      </c>
      <c r="C689" s="7" t="str">
        <f t="shared" si="20"/>
        <v>MOKHARD</v>
      </c>
      <c r="D689" s="7"/>
      <c r="E689" s="7"/>
      <c r="F689" s="7">
        <f t="shared" si="21"/>
        <v>1</v>
      </c>
      <c r="G689" s="7"/>
      <c r="H689" s="7"/>
      <c r="I689" s="7"/>
    </row>
    <row r="690" spans="1:9" x14ac:dyDescent="0.35">
      <c r="A690" s="6" t="s">
        <v>1403</v>
      </c>
      <c r="B690" s="6" t="s">
        <v>1404</v>
      </c>
      <c r="C690" s="7" t="str">
        <f t="shared" si="20"/>
        <v>MOLKOPON</v>
      </c>
      <c r="D690" s="7"/>
      <c r="E690" s="7"/>
      <c r="F690" s="7">
        <f t="shared" si="21"/>
        <v>1</v>
      </c>
      <c r="G690" s="7"/>
      <c r="H690" s="7"/>
      <c r="I690" s="7"/>
    </row>
    <row r="691" spans="1:9" x14ac:dyDescent="0.35">
      <c r="A691" s="6" t="s">
        <v>1405</v>
      </c>
      <c r="B691" s="6" t="s">
        <v>1406</v>
      </c>
      <c r="C691" s="7" t="str">
        <f t="shared" si="20"/>
        <v>MOLKORNEM</v>
      </c>
      <c r="D691" s="7"/>
      <c r="E691" s="7"/>
      <c r="F691" s="7">
        <f t="shared" si="21"/>
        <v>1</v>
      </c>
      <c r="G691" s="7"/>
      <c r="H691" s="7"/>
      <c r="I691" s="7"/>
    </row>
    <row r="692" spans="1:9" x14ac:dyDescent="0.35">
      <c r="A692" s="6" t="s">
        <v>1407</v>
      </c>
      <c r="B692" s="6" t="s">
        <v>1408</v>
      </c>
      <c r="C692" s="7" t="str">
        <f t="shared" si="20"/>
        <v>MOLLAR</v>
      </c>
      <c r="D692" s="7"/>
      <c r="E692" s="7"/>
      <c r="F692" s="7">
        <f t="shared" si="21"/>
        <v>1</v>
      </c>
      <c r="G692" s="7"/>
      <c r="H692" s="7"/>
      <c r="I692" s="7"/>
    </row>
    <row r="693" spans="1:9" x14ac:dyDescent="0.35">
      <c r="A693" s="6" t="s">
        <v>1409</v>
      </c>
      <c r="B693" s="6" t="s">
        <v>1410</v>
      </c>
      <c r="C693" s="7" t="str">
        <f t="shared" si="20"/>
        <v>MOLLEM</v>
      </c>
      <c r="D693" s="7"/>
      <c r="E693" s="7"/>
      <c r="F693" s="7">
        <f t="shared" si="21"/>
        <v>1</v>
      </c>
      <c r="G693" s="7"/>
      <c r="H693" s="7"/>
      <c r="I693" s="7"/>
    </row>
    <row r="694" spans="1:9" x14ac:dyDescent="0.35">
      <c r="A694" s="6" t="s">
        <v>1411</v>
      </c>
      <c r="B694" s="6" t="s">
        <v>1412</v>
      </c>
      <c r="C694" s="7" t="str">
        <f t="shared" si="20"/>
        <v>MOLLOREM</v>
      </c>
      <c r="D694" s="7"/>
      <c r="E694" s="7"/>
      <c r="F694" s="7">
        <f t="shared" si="21"/>
        <v>1</v>
      </c>
      <c r="G694" s="7"/>
      <c r="H694" s="7"/>
      <c r="I694" s="7"/>
    </row>
    <row r="695" spans="1:9" x14ac:dyDescent="0.35">
      <c r="A695" s="6" t="s">
        <v>1413</v>
      </c>
      <c r="B695" s="6" t="s">
        <v>1414</v>
      </c>
      <c r="C695" s="7" t="str">
        <f t="shared" si="20"/>
        <v>MONICA VADO</v>
      </c>
      <c r="D695" s="7"/>
      <c r="E695" s="7"/>
      <c r="F695" s="7">
        <f t="shared" si="21"/>
        <v>1</v>
      </c>
      <c r="G695" s="7"/>
      <c r="H695" s="7"/>
      <c r="I695" s="7"/>
    </row>
    <row r="696" spans="1:9" x14ac:dyDescent="0.35">
      <c r="A696" s="6" t="s">
        <v>1415</v>
      </c>
      <c r="B696" s="6" t="s">
        <v>1416</v>
      </c>
      <c r="C696" s="7" t="str">
        <f t="shared" si="20"/>
        <v>MOP. P.WADA</v>
      </c>
      <c r="D696" s="7"/>
      <c r="E696" s="7"/>
      <c r="F696" s="7">
        <f t="shared" si="21"/>
        <v>1</v>
      </c>
      <c r="G696" s="7"/>
      <c r="H696" s="7"/>
      <c r="I696" s="7"/>
    </row>
    <row r="697" spans="1:9" x14ac:dyDescent="0.35">
      <c r="A697" s="6" t="s">
        <v>1417</v>
      </c>
      <c r="B697" s="6" t="s">
        <v>1418</v>
      </c>
      <c r="C697" s="7" t="str">
        <f t="shared" si="20"/>
        <v>MOPA</v>
      </c>
      <c r="D697" s="7"/>
      <c r="E697" s="7"/>
      <c r="F697" s="7">
        <f t="shared" si="21"/>
        <v>1</v>
      </c>
      <c r="G697" s="7"/>
      <c r="H697" s="7"/>
      <c r="I697" s="7"/>
    </row>
    <row r="698" spans="1:9" x14ac:dyDescent="0.35">
      <c r="A698" s="6" t="s">
        <v>1419</v>
      </c>
      <c r="B698" s="6" t="s">
        <v>1420</v>
      </c>
      <c r="C698" s="7" t="str">
        <f t="shared" si="20"/>
        <v>MORGAO</v>
      </c>
      <c r="D698" s="7"/>
      <c r="E698" s="7"/>
      <c r="F698" s="7">
        <f t="shared" si="21"/>
        <v>1</v>
      </c>
      <c r="G698" s="7"/>
      <c r="H698" s="7"/>
      <c r="I698" s="7"/>
    </row>
    <row r="699" spans="1:9" x14ac:dyDescent="0.35">
      <c r="A699" s="6" t="s">
        <v>1421</v>
      </c>
      <c r="B699" s="6" t="s">
        <v>1422</v>
      </c>
      <c r="C699" s="7" t="str">
        <f t="shared" si="20"/>
        <v>MORJI DEULW</v>
      </c>
      <c r="D699" s="7"/>
      <c r="E699" s="7"/>
      <c r="F699" s="7">
        <f t="shared" si="21"/>
        <v>1</v>
      </c>
      <c r="G699" s="7"/>
      <c r="H699" s="7"/>
      <c r="I699" s="7"/>
    </row>
    <row r="700" spans="1:9" x14ac:dyDescent="0.35">
      <c r="A700" s="6" t="s">
        <v>1423</v>
      </c>
      <c r="B700" s="6" t="s">
        <v>1424</v>
      </c>
      <c r="C700" s="7" t="str">
        <f t="shared" si="20"/>
        <v>MORJI SCHOL</v>
      </c>
      <c r="D700" s="7"/>
      <c r="E700" s="7"/>
      <c r="F700" s="7">
        <f t="shared" si="21"/>
        <v>1</v>
      </c>
      <c r="G700" s="7"/>
      <c r="H700" s="7"/>
      <c r="I700" s="7"/>
    </row>
    <row r="701" spans="1:9" x14ac:dyDescent="0.35">
      <c r="A701" s="6" t="s">
        <v>1425</v>
      </c>
      <c r="B701" s="6" t="s">
        <v>1426</v>
      </c>
      <c r="C701" s="7" t="str">
        <f t="shared" si="20"/>
        <v>MORJI TMP</v>
      </c>
      <c r="D701" s="7"/>
      <c r="E701" s="7"/>
      <c r="F701" s="7">
        <f t="shared" si="21"/>
        <v>1</v>
      </c>
      <c r="G701" s="7"/>
      <c r="H701" s="7"/>
      <c r="I701" s="7"/>
    </row>
    <row r="702" spans="1:9" x14ac:dyDescent="0.35">
      <c r="A702" s="6" t="s">
        <v>1427</v>
      </c>
      <c r="B702" s="6" t="s">
        <v>1428</v>
      </c>
      <c r="C702" s="7" t="str">
        <f t="shared" si="20"/>
        <v>MORJI TMPLE</v>
      </c>
      <c r="D702" s="7"/>
      <c r="E702" s="7"/>
      <c r="F702" s="7">
        <f t="shared" si="21"/>
        <v>1</v>
      </c>
      <c r="G702" s="7"/>
      <c r="H702" s="7"/>
      <c r="I702" s="7"/>
    </row>
    <row r="703" spans="1:9" x14ac:dyDescent="0.35">
      <c r="A703" s="6" t="s">
        <v>1429</v>
      </c>
      <c r="B703" s="6" t="s">
        <v>1430</v>
      </c>
      <c r="C703" s="7" t="str">
        <f t="shared" si="20"/>
        <v>MORLE</v>
      </c>
      <c r="D703" s="7"/>
      <c r="E703" s="7"/>
      <c r="F703" s="7">
        <f t="shared" si="21"/>
        <v>1</v>
      </c>
      <c r="G703" s="7"/>
      <c r="H703" s="7"/>
      <c r="I703" s="7"/>
    </row>
    <row r="704" spans="1:9" x14ac:dyDescent="0.35">
      <c r="A704" s="6" t="s">
        <v>1431</v>
      </c>
      <c r="B704" s="6" t="s">
        <v>1432</v>
      </c>
      <c r="C704" s="7" t="str">
        <f t="shared" si="20"/>
        <v>MORLE COLNY</v>
      </c>
      <c r="D704" s="7"/>
      <c r="E704" s="7"/>
      <c r="F704" s="7">
        <f t="shared" si="21"/>
        <v>1</v>
      </c>
      <c r="G704" s="7"/>
      <c r="H704" s="7"/>
      <c r="I704" s="7"/>
    </row>
    <row r="705" spans="1:9" x14ac:dyDescent="0.35">
      <c r="A705" s="6" t="s">
        <v>1433</v>
      </c>
      <c r="B705" s="6" t="s">
        <v>1434</v>
      </c>
      <c r="C705" s="7" t="str">
        <f t="shared" si="20"/>
        <v>MORLLEM</v>
      </c>
      <c r="D705" s="7"/>
      <c r="E705" s="7"/>
      <c r="F705" s="7">
        <f t="shared" si="21"/>
        <v>1</v>
      </c>
      <c r="G705" s="7"/>
      <c r="H705" s="7"/>
      <c r="I705" s="7"/>
    </row>
    <row r="706" spans="1:9" x14ac:dyDescent="0.35">
      <c r="A706" s="6" t="s">
        <v>1435</v>
      </c>
      <c r="B706" s="6" t="s">
        <v>1436</v>
      </c>
      <c r="C706" s="7" t="str">
        <f t="shared" ref="C706:C769" si="22">A706</f>
        <v>MORLLEM GAO</v>
      </c>
      <c r="D706" s="7"/>
      <c r="E706" s="7"/>
      <c r="F706" s="7">
        <f t="shared" ref="F706:F769" si="23">COUNTIF($B$2:$B$4888,B706)</f>
        <v>1</v>
      </c>
      <c r="G706" s="7"/>
      <c r="H706" s="7"/>
      <c r="I706" s="7"/>
    </row>
    <row r="707" spans="1:9" x14ac:dyDescent="0.35">
      <c r="A707" s="6" t="s">
        <v>1437</v>
      </c>
      <c r="B707" s="6" t="s">
        <v>1438</v>
      </c>
      <c r="C707" s="7" t="str">
        <f t="shared" si="22"/>
        <v>MORPIRLA</v>
      </c>
      <c r="D707" s="7"/>
      <c r="E707" s="7"/>
      <c r="F707" s="7">
        <f t="shared" si="23"/>
        <v>1</v>
      </c>
      <c r="G707" s="7"/>
      <c r="H707" s="7"/>
      <c r="I707" s="7"/>
    </row>
    <row r="708" spans="1:9" x14ac:dyDescent="0.35">
      <c r="A708" s="6" t="s">
        <v>1439</v>
      </c>
      <c r="B708" s="6" t="s">
        <v>1440</v>
      </c>
      <c r="C708" s="7" t="str">
        <f t="shared" si="22"/>
        <v>MPS COURT</v>
      </c>
      <c r="D708" s="7"/>
      <c r="E708" s="7"/>
      <c r="F708" s="7">
        <f t="shared" si="23"/>
        <v>1</v>
      </c>
      <c r="G708" s="7"/>
      <c r="H708" s="7"/>
      <c r="I708" s="7"/>
    </row>
    <row r="709" spans="1:9" x14ac:dyDescent="0.35">
      <c r="A709" s="6" t="s">
        <v>1441</v>
      </c>
      <c r="B709" s="6" t="s">
        <v>1442</v>
      </c>
      <c r="C709" s="7" t="str">
        <f t="shared" si="22"/>
        <v>MPT HOSPTL</v>
      </c>
      <c r="D709" s="7"/>
      <c r="E709" s="7"/>
      <c r="F709" s="7">
        <f t="shared" si="23"/>
        <v>1</v>
      </c>
      <c r="G709" s="7"/>
      <c r="H709" s="7"/>
      <c r="I709" s="7"/>
    </row>
    <row r="710" spans="1:9" x14ac:dyDescent="0.35">
      <c r="A710" s="6" t="s">
        <v>1443</v>
      </c>
      <c r="B710" s="6" t="s">
        <v>1443</v>
      </c>
      <c r="C710" s="7" t="str">
        <f t="shared" si="22"/>
        <v>MRF</v>
      </c>
      <c r="D710" s="7"/>
      <c r="E710" s="7"/>
      <c r="F710" s="7">
        <f t="shared" si="23"/>
        <v>1</v>
      </c>
      <c r="G710" s="7"/>
      <c r="H710" s="7"/>
      <c r="I710" s="7"/>
    </row>
    <row r="711" spans="1:9" x14ac:dyDescent="0.35">
      <c r="A711" s="6" t="s">
        <v>1444</v>
      </c>
      <c r="B711" s="6" t="s">
        <v>1445</v>
      </c>
      <c r="C711" s="7" t="str">
        <f t="shared" si="22"/>
        <v>MRG RLY STN</v>
      </c>
      <c r="D711" s="7"/>
      <c r="E711" s="7"/>
      <c r="F711" s="7">
        <f t="shared" si="23"/>
        <v>1</v>
      </c>
      <c r="G711" s="7"/>
      <c r="H711" s="7"/>
      <c r="I711" s="7"/>
    </row>
    <row r="712" spans="1:9" x14ac:dyDescent="0.35">
      <c r="A712" s="6" t="s">
        <v>1446</v>
      </c>
      <c r="B712" s="6" t="s">
        <v>1447</v>
      </c>
      <c r="C712" s="7" t="str">
        <f t="shared" si="22"/>
        <v>MUDDEBEHAL</v>
      </c>
      <c r="D712" s="7"/>
      <c r="E712" s="7"/>
      <c r="F712" s="7">
        <f t="shared" si="23"/>
        <v>1</v>
      </c>
      <c r="G712" s="7"/>
      <c r="H712" s="7"/>
      <c r="I712" s="7"/>
    </row>
    <row r="713" spans="1:9" x14ac:dyDescent="0.35">
      <c r="A713" s="6" t="s">
        <v>1448</v>
      </c>
      <c r="B713" s="6" t="s">
        <v>1449</v>
      </c>
      <c r="C713" s="7" t="str">
        <f t="shared" si="22"/>
        <v>MUDDER/PDWD</v>
      </c>
      <c r="D713" s="7"/>
      <c r="E713" s="7"/>
      <c r="F713" s="7">
        <f t="shared" si="23"/>
        <v>1</v>
      </c>
      <c r="G713" s="7"/>
      <c r="H713" s="7"/>
      <c r="I713" s="7"/>
    </row>
    <row r="714" spans="1:9" x14ac:dyDescent="0.35">
      <c r="A714" s="6" t="s">
        <v>1450</v>
      </c>
      <c r="B714" s="6" t="s">
        <v>1451</v>
      </c>
      <c r="C714" s="7" t="str">
        <f t="shared" si="22"/>
        <v>MUDDR/PDWDA</v>
      </c>
      <c r="D714" s="7"/>
      <c r="E714" s="7"/>
      <c r="F714" s="7">
        <f t="shared" si="23"/>
        <v>1</v>
      </c>
      <c r="G714" s="7"/>
      <c r="H714" s="7"/>
      <c r="I714" s="7"/>
    </row>
    <row r="715" spans="1:9" x14ac:dyDescent="0.35">
      <c r="A715" s="6" t="s">
        <v>1452</v>
      </c>
      <c r="B715" s="6" t="s">
        <v>1453</v>
      </c>
      <c r="C715" s="7" t="str">
        <f t="shared" si="22"/>
        <v>MUDGAL</v>
      </c>
      <c r="D715" s="7"/>
      <c r="E715" s="7"/>
      <c r="F715" s="7">
        <f t="shared" si="23"/>
        <v>1</v>
      </c>
      <c r="G715" s="7"/>
      <c r="H715" s="7"/>
      <c r="I715" s="7"/>
    </row>
    <row r="716" spans="1:9" x14ac:dyDescent="0.35">
      <c r="A716" s="6" t="s">
        <v>1454</v>
      </c>
      <c r="B716" s="6" t="s">
        <v>1455</v>
      </c>
      <c r="C716" s="7" t="str">
        <f t="shared" si="22"/>
        <v>MUDHOL</v>
      </c>
      <c r="D716" s="7"/>
      <c r="E716" s="7"/>
      <c r="F716" s="7">
        <f t="shared" si="23"/>
        <v>1</v>
      </c>
      <c r="G716" s="7"/>
      <c r="H716" s="7"/>
      <c r="I716" s="7"/>
    </row>
    <row r="717" spans="1:9" x14ac:dyDescent="0.35">
      <c r="A717" s="6" t="s">
        <v>1456</v>
      </c>
      <c r="B717" s="6" t="s">
        <v>1457</v>
      </c>
      <c r="C717" s="7" t="str">
        <f t="shared" si="22"/>
        <v>MULGAO</v>
      </c>
      <c r="D717" s="7"/>
      <c r="E717" s="7"/>
      <c r="F717" s="7">
        <f t="shared" si="23"/>
        <v>1</v>
      </c>
      <c r="G717" s="7"/>
      <c r="H717" s="7"/>
      <c r="I717" s="7"/>
    </row>
    <row r="718" spans="1:9" x14ac:dyDescent="0.35">
      <c r="A718" s="6" t="s">
        <v>1458</v>
      </c>
      <c r="B718" s="6" t="s">
        <v>1459</v>
      </c>
      <c r="C718" s="7" t="str">
        <f t="shared" si="22"/>
        <v>MULGAO B/S</v>
      </c>
      <c r="D718" s="7"/>
      <c r="E718" s="7"/>
      <c r="F718" s="7">
        <f t="shared" si="23"/>
        <v>1</v>
      </c>
      <c r="G718" s="7"/>
      <c r="H718" s="7"/>
      <c r="I718" s="7"/>
    </row>
    <row r="719" spans="1:9" x14ac:dyDescent="0.35">
      <c r="A719" s="6" t="s">
        <v>1460</v>
      </c>
      <c r="B719" s="6" t="s">
        <v>1461</v>
      </c>
      <c r="C719" s="7" t="str">
        <f t="shared" si="22"/>
        <v>MULGAO TMP</v>
      </c>
      <c r="D719" s="7"/>
      <c r="E719" s="7"/>
      <c r="F719" s="7">
        <f t="shared" si="23"/>
        <v>1</v>
      </c>
      <c r="G719" s="7"/>
      <c r="H719" s="7"/>
      <c r="I719" s="7"/>
    </row>
    <row r="720" spans="1:9" x14ac:dyDescent="0.35">
      <c r="A720" s="6" t="s">
        <v>1462</v>
      </c>
      <c r="B720" s="6" t="s">
        <v>1463</v>
      </c>
      <c r="C720" s="7" t="str">
        <f t="shared" si="22"/>
        <v>MUNANG</v>
      </c>
      <c r="D720" s="7"/>
      <c r="E720" s="7"/>
      <c r="F720" s="7">
        <f t="shared" si="23"/>
        <v>1</v>
      </c>
      <c r="G720" s="7"/>
      <c r="H720" s="7"/>
      <c r="I720" s="7"/>
    </row>
    <row r="721" spans="1:9" x14ac:dyDescent="0.35">
      <c r="A721" s="6" t="s">
        <v>1464</v>
      </c>
      <c r="B721" s="6" t="s">
        <v>1465</v>
      </c>
      <c r="C721" s="7" t="str">
        <f t="shared" si="22"/>
        <v>MURDI</v>
      </c>
      <c r="D721" s="7"/>
      <c r="E721" s="7"/>
      <c r="F721" s="7">
        <f t="shared" si="23"/>
        <v>1</v>
      </c>
      <c r="G721" s="7"/>
      <c r="H721" s="7"/>
      <c r="I721" s="7"/>
    </row>
    <row r="722" spans="1:9" x14ac:dyDescent="0.35">
      <c r="A722" s="6" t="s">
        <v>1466</v>
      </c>
      <c r="B722" s="6" t="s">
        <v>1467</v>
      </c>
      <c r="C722" s="7" t="str">
        <f t="shared" si="22"/>
        <v>MURGE</v>
      </c>
      <c r="D722" s="7"/>
      <c r="E722" s="7"/>
      <c r="F722" s="7">
        <f t="shared" si="23"/>
        <v>1</v>
      </c>
      <c r="G722" s="7"/>
      <c r="H722" s="7"/>
      <c r="I722" s="7"/>
    </row>
    <row r="723" spans="1:9" x14ac:dyDescent="0.35">
      <c r="A723" s="6" t="s">
        <v>1468</v>
      </c>
      <c r="B723" s="6" t="s">
        <v>1469</v>
      </c>
      <c r="C723" s="7" t="str">
        <f t="shared" si="22"/>
        <v>MURIDA</v>
      </c>
      <c r="D723" s="7"/>
      <c r="E723" s="7"/>
      <c r="F723" s="7">
        <f t="shared" si="23"/>
        <v>1</v>
      </c>
      <c r="G723" s="7"/>
      <c r="H723" s="7"/>
      <c r="I723" s="7"/>
    </row>
    <row r="724" spans="1:9" x14ac:dyDescent="0.35">
      <c r="A724" s="6" t="s">
        <v>1470</v>
      </c>
      <c r="B724" s="6" t="s">
        <v>1471</v>
      </c>
      <c r="C724" s="7" t="str">
        <f t="shared" si="22"/>
        <v>MURIDA/CLTA</v>
      </c>
      <c r="D724" s="7"/>
      <c r="E724" s="7"/>
      <c r="F724" s="7">
        <f t="shared" si="23"/>
        <v>1</v>
      </c>
      <c r="G724" s="7"/>
      <c r="H724" s="7"/>
      <c r="I724" s="7"/>
    </row>
    <row r="725" spans="1:9" x14ac:dyDescent="0.35">
      <c r="A725" s="6" t="s">
        <v>1472</v>
      </c>
      <c r="B725" s="6" t="s">
        <v>1473</v>
      </c>
      <c r="C725" s="7" t="str">
        <f t="shared" si="22"/>
        <v>MURMUNE</v>
      </c>
      <c r="D725" s="7"/>
      <c r="E725" s="7"/>
      <c r="F725" s="7">
        <f t="shared" si="23"/>
        <v>1</v>
      </c>
      <c r="G725" s="7"/>
      <c r="H725" s="7"/>
      <c r="I725" s="7"/>
    </row>
    <row r="726" spans="1:9" x14ac:dyDescent="0.35">
      <c r="A726" s="6" t="s">
        <v>1474</v>
      </c>
      <c r="B726" s="6" t="s">
        <v>1475</v>
      </c>
      <c r="C726" s="7" t="str">
        <f t="shared" si="22"/>
        <v>MUTAL</v>
      </c>
      <c r="D726" s="7"/>
      <c r="E726" s="7"/>
      <c r="F726" s="7">
        <f t="shared" si="23"/>
        <v>1</v>
      </c>
      <c r="G726" s="7"/>
      <c r="H726" s="7"/>
      <c r="I726" s="7"/>
    </row>
    <row r="727" spans="1:9" x14ac:dyDescent="0.35">
      <c r="A727" s="6" t="s">
        <v>1476</v>
      </c>
      <c r="B727" s="6" t="s">
        <v>1477</v>
      </c>
      <c r="C727" s="7" t="str">
        <f t="shared" si="22"/>
        <v>MUXER B/S</v>
      </c>
      <c r="D727" s="7"/>
      <c r="E727" s="7"/>
      <c r="F727" s="7">
        <f t="shared" si="23"/>
        <v>1</v>
      </c>
      <c r="G727" s="7"/>
      <c r="H727" s="7"/>
      <c r="I727" s="7"/>
    </row>
    <row r="728" spans="1:9" x14ac:dyDescent="0.35">
      <c r="A728" s="6" t="s">
        <v>1478</v>
      </c>
      <c r="B728" s="6" t="s">
        <v>1479</v>
      </c>
      <c r="C728" s="7" t="str">
        <f t="shared" si="22"/>
        <v>MYSURU</v>
      </c>
      <c r="D728" s="7"/>
      <c r="E728" s="7"/>
      <c r="F728" s="7">
        <f t="shared" si="23"/>
        <v>1</v>
      </c>
      <c r="G728" s="7"/>
      <c r="H728" s="7"/>
      <c r="I728" s="7"/>
    </row>
    <row r="729" spans="1:9" x14ac:dyDescent="0.35">
      <c r="A729" s="6" t="s">
        <v>1480</v>
      </c>
      <c r="B729" s="6" t="s">
        <v>1481</v>
      </c>
      <c r="C729" s="7" t="str">
        <f t="shared" si="22"/>
        <v>NACHNL PNCH</v>
      </c>
      <c r="D729" s="7"/>
      <c r="E729" s="7"/>
      <c r="F729" s="7">
        <f t="shared" si="23"/>
        <v>1</v>
      </c>
      <c r="G729" s="7"/>
      <c r="H729" s="7"/>
      <c r="I729" s="7"/>
    </row>
    <row r="730" spans="1:9" x14ac:dyDescent="0.35">
      <c r="A730" s="6" t="s">
        <v>1482</v>
      </c>
      <c r="B730" s="6" t="s">
        <v>1483</v>
      </c>
      <c r="C730" s="7" t="str">
        <f t="shared" si="22"/>
        <v>NACHNOLA</v>
      </c>
      <c r="D730" s="7"/>
      <c r="E730" s="7"/>
      <c r="F730" s="7">
        <f t="shared" si="23"/>
        <v>1</v>
      </c>
      <c r="G730" s="7"/>
      <c r="H730" s="7"/>
      <c r="I730" s="7"/>
    </row>
    <row r="731" spans="1:9" x14ac:dyDescent="0.35">
      <c r="A731" s="6" t="s">
        <v>1484</v>
      </c>
      <c r="B731" s="6" t="s">
        <v>1485</v>
      </c>
      <c r="C731" s="7" t="str">
        <f t="shared" si="22"/>
        <v>NADORA</v>
      </c>
      <c r="D731" s="7"/>
      <c r="E731" s="7"/>
      <c r="F731" s="7">
        <f t="shared" si="23"/>
        <v>1</v>
      </c>
      <c r="G731" s="7"/>
      <c r="H731" s="7"/>
      <c r="I731" s="7"/>
    </row>
    <row r="732" spans="1:9" x14ac:dyDescent="0.35">
      <c r="A732" s="6" t="s">
        <v>1486</v>
      </c>
      <c r="B732" s="6" t="s">
        <v>1487</v>
      </c>
      <c r="C732" s="7" t="str">
        <f t="shared" si="22"/>
        <v>NAGANWADI</v>
      </c>
      <c r="D732" s="7"/>
      <c r="E732" s="7"/>
      <c r="F732" s="7">
        <f t="shared" si="23"/>
        <v>1</v>
      </c>
      <c r="G732" s="7"/>
      <c r="H732" s="7"/>
      <c r="I732" s="7"/>
    </row>
    <row r="733" spans="1:9" x14ac:dyDescent="0.35">
      <c r="A733" s="6" t="s">
        <v>1488</v>
      </c>
      <c r="B733" s="6" t="s">
        <v>1489</v>
      </c>
      <c r="C733" s="7" t="str">
        <f t="shared" si="22"/>
        <v>NAGARGALI</v>
      </c>
      <c r="D733" s="7"/>
      <c r="E733" s="7"/>
      <c r="F733" s="7">
        <f t="shared" si="23"/>
        <v>1</v>
      </c>
      <c r="G733" s="7"/>
      <c r="H733" s="7"/>
      <c r="I733" s="7"/>
    </row>
    <row r="734" spans="1:9" x14ac:dyDescent="0.35">
      <c r="A734" s="6" t="s">
        <v>1490</v>
      </c>
      <c r="B734" s="6" t="s">
        <v>1491</v>
      </c>
      <c r="C734" s="7" t="str">
        <f t="shared" si="22"/>
        <v>NAGARGAO</v>
      </c>
      <c r="D734" s="7"/>
      <c r="E734" s="7"/>
      <c r="F734" s="7">
        <f t="shared" si="23"/>
        <v>1</v>
      </c>
      <c r="G734" s="7"/>
      <c r="H734" s="7"/>
      <c r="I734" s="7"/>
    </row>
    <row r="735" spans="1:9" x14ac:dyDescent="0.35">
      <c r="A735" s="6" t="s">
        <v>1492</v>
      </c>
      <c r="B735" s="6" t="s">
        <v>1493</v>
      </c>
      <c r="C735" s="7" t="str">
        <f t="shared" si="22"/>
        <v>NAGZAR</v>
      </c>
      <c r="D735" s="7"/>
      <c r="E735" s="7"/>
      <c r="F735" s="7">
        <f t="shared" si="23"/>
        <v>1</v>
      </c>
      <c r="G735" s="7"/>
      <c r="H735" s="7"/>
      <c r="I735" s="7"/>
    </row>
    <row r="736" spans="1:9" x14ac:dyDescent="0.35">
      <c r="A736" s="6" t="s">
        <v>1494</v>
      </c>
      <c r="B736" s="6" t="s">
        <v>1495</v>
      </c>
      <c r="C736" s="7" t="str">
        <f t="shared" si="22"/>
        <v>NAIBAG</v>
      </c>
      <c r="D736" s="7"/>
      <c r="E736" s="7"/>
      <c r="F736" s="7">
        <f t="shared" si="23"/>
        <v>1</v>
      </c>
      <c r="G736" s="7"/>
      <c r="H736" s="7"/>
      <c r="I736" s="7"/>
    </row>
    <row r="737" spans="1:9" x14ac:dyDescent="0.35">
      <c r="A737" s="6" t="s">
        <v>1496</v>
      </c>
      <c r="B737" s="6" t="s">
        <v>1497</v>
      </c>
      <c r="C737" s="7" t="str">
        <f t="shared" si="22"/>
        <v>NAICHIAD</v>
      </c>
      <c r="D737" s="7"/>
      <c r="E737" s="7"/>
      <c r="F737" s="7">
        <f t="shared" si="23"/>
        <v>1</v>
      </c>
      <c r="G737" s="7"/>
      <c r="H737" s="7"/>
      <c r="I737" s="7"/>
    </row>
    <row r="738" spans="1:9" x14ac:dyDescent="0.35">
      <c r="A738" s="6" t="s">
        <v>1498</v>
      </c>
      <c r="B738" s="6" t="s">
        <v>1499</v>
      </c>
      <c r="C738" s="7" t="str">
        <f t="shared" si="22"/>
        <v>NAIKWADA</v>
      </c>
      <c r="D738" s="7"/>
      <c r="E738" s="7"/>
      <c r="F738" s="7">
        <f t="shared" si="23"/>
        <v>1</v>
      </c>
      <c r="G738" s="7"/>
      <c r="H738" s="7"/>
      <c r="I738" s="7"/>
    </row>
    <row r="739" spans="1:9" x14ac:dyDescent="0.35">
      <c r="A739" s="6" t="s">
        <v>1500</v>
      </c>
      <c r="B739" s="6" t="s">
        <v>1501</v>
      </c>
      <c r="C739" s="7" t="str">
        <f t="shared" si="22"/>
        <v>NANACHIPANI</v>
      </c>
      <c r="D739" s="7"/>
      <c r="E739" s="7"/>
      <c r="F739" s="7">
        <f t="shared" si="23"/>
        <v>1</v>
      </c>
      <c r="G739" s="7"/>
      <c r="H739" s="7"/>
      <c r="I739" s="7"/>
    </row>
    <row r="740" spans="1:9" x14ac:dyDescent="0.35">
      <c r="A740" s="6" t="s">
        <v>1502</v>
      </c>
      <c r="B740" s="6" t="s">
        <v>1503</v>
      </c>
      <c r="C740" s="7" t="str">
        <f t="shared" si="22"/>
        <v>NANDGAON</v>
      </c>
      <c r="D740" s="7"/>
      <c r="E740" s="7"/>
      <c r="F740" s="7">
        <f t="shared" si="23"/>
        <v>1</v>
      </c>
      <c r="G740" s="7"/>
      <c r="H740" s="7"/>
      <c r="I740" s="7"/>
    </row>
    <row r="741" spans="1:9" x14ac:dyDescent="0.35">
      <c r="A741" s="6" t="s">
        <v>1504</v>
      </c>
      <c r="B741" s="6" t="s">
        <v>1505</v>
      </c>
      <c r="C741" s="7" t="str">
        <f t="shared" si="22"/>
        <v>NANDIGUNDI</v>
      </c>
      <c r="D741" s="7"/>
      <c r="E741" s="7"/>
      <c r="F741" s="7">
        <f t="shared" si="23"/>
        <v>1</v>
      </c>
      <c r="G741" s="7"/>
      <c r="H741" s="7"/>
      <c r="I741" s="7"/>
    </row>
    <row r="742" spans="1:9" x14ac:dyDescent="0.35">
      <c r="A742" s="6" t="s">
        <v>1506</v>
      </c>
      <c r="B742" s="6" t="s">
        <v>1507</v>
      </c>
      <c r="C742" s="7" t="str">
        <f t="shared" si="22"/>
        <v>NANELI</v>
      </c>
      <c r="D742" s="7"/>
      <c r="E742" s="7"/>
      <c r="F742" s="7">
        <f t="shared" si="23"/>
        <v>1</v>
      </c>
      <c r="G742" s="7"/>
      <c r="H742" s="7"/>
      <c r="I742" s="7"/>
    </row>
    <row r="743" spans="1:9" x14ac:dyDescent="0.35">
      <c r="A743" s="6" t="s">
        <v>1508</v>
      </c>
      <c r="B743" s="6" t="s">
        <v>1509</v>
      </c>
      <c r="C743" s="7" t="str">
        <f t="shared" si="22"/>
        <v>NANGAO</v>
      </c>
      <c r="D743" s="7"/>
      <c r="E743" s="7"/>
      <c r="F743" s="7">
        <f t="shared" si="23"/>
        <v>1</v>
      </c>
      <c r="G743" s="7"/>
      <c r="H743" s="7"/>
      <c r="I743" s="7"/>
    </row>
    <row r="744" spans="1:9" x14ac:dyDescent="0.35">
      <c r="A744" s="6" t="s">
        <v>1510</v>
      </c>
      <c r="B744" s="6" t="s">
        <v>1511</v>
      </c>
      <c r="C744" s="7" t="str">
        <f t="shared" si="22"/>
        <v>NANGARBHAT</v>
      </c>
      <c r="D744" s="7"/>
      <c r="E744" s="7"/>
      <c r="F744" s="7">
        <f t="shared" si="23"/>
        <v>1</v>
      </c>
      <c r="G744" s="7"/>
      <c r="H744" s="7"/>
      <c r="I744" s="7"/>
    </row>
    <row r="745" spans="1:9" x14ac:dyDescent="0.35">
      <c r="A745" s="6" t="s">
        <v>1512</v>
      </c>
      <c r="B745" s="6" t="s">
        <v>1513</v>
      </c>
      <c r="C745" s="7" t="str">
        <f t="shared" si="22"/>
        <v>NANODA</v>
      </c>
      <c r="D745" s="7"/>
      <c r="E745" s="7"/>
      <c r="F745" s="7">
        <f t="shared" si="23"/>
        <v>1</v>
      </c>
      <c r="G745" s="7"/>
      <c r="H745" s="7"/>
      <c r="I745" s="7"/>
    </row>
    <row r="746" spans="1:9" x14ac:dyDescent="0.35">
      <c r="A746" s="6" t="s">
        <v>1514</v>
      </c>
      <c r="B746" s="6" t="s">
        <v>1515</v>
      </c>
      <c r="C746" s="7" t="str">
        <f t="shared" si="22"/>
        <v>NANORA</v>
      </c>
      <c r="D746" s="7"/>
      <c r="E746" s="7"/>
      <c r="F746" s="7">
        <f t="shared" si="23"/>
        <v>1</v>
      </c>
      <c r="G746" s="7"/>
      <c r="H746" s="7"/>
      <c r="I746" s="7"/>
    </row>
    <row r="747" spans="1:9" x14ac:dyDescent="0.35">
      <c r="A747" s="6" t="s">
        <v>1516</v>
      </c>
      <c r="B747" s="6" t="s">
        <v>1517</v>
      </c>
      <c r="C747" s="7" t="str">
        <f t="shared" si="22"/>
        <v>NANUS</v>
      </c>
      <c r="D747" s="7"/>
      <c r="E747" s="7"/>
      <c r="F747" s="7">
        <f t="shared" si="23"/>
        <v>1</v>
      </c>
      <c r="G747" s="7"/>
      <c r="H747" s="7"/>
      <c r="I747" s="7"/>
    </row>
    <row r="748" spans="1:9" x14ac:dyDescent="0.35">
      <c r="A748" s="6" t="s">
        <v>1518</v>
      </c>
      <c r="B748" s="6" t="s">
        <v>1519</v>
      </c>
      <c r="C748" s="7" t="str">
        <f t="shared" si="22"/>
        <v>NAQUERIM</v>
      </c>
      <c r="D748" s="7"/>
      <c r="E748" s="7"/>
      <c r="F748" s="7">
        <f t="shared" si="23"/>
        <v>1</v>
      </c>
      <c r="G748" s="7"/>
      <c r="H748" s="7"/>
      <c r="I748" s="7"/>
    </row>
    <row r="749" spans="1:9" x14ac:dyDescent="0.35">
      <c r="A749" s="6" t="s">
        <v>1520</v>
      </c>
      <c r="B749" s="6" t="s">
        <v>1521</v>
      </c>
      <c r="C749" s="7" t="str">
        <f t="shared" si="22"/>
        <v>NARVA</v>
      </c>
      <c r="D749" s="7"/>
      <c r="E749" s="7"/>
      <c r="F749" s="7">
        <f t="shared" si="23"/>
        <v>1</v>
      </c>
      <c r="G749" s="7"/>
      <c r="H749" s="7"/>
      <c r="I749" s="7"/>
    </row>
    <row r="750" spans="1:9" x14ac:dyDescent="0.35">
      <c r="A750" s="6" t="s">
        <v>1522</v>
      </c>
      <c r="B750" s="6" t="s">
        <v>1523</v>
      </c>
      <c r="C750" s="7" t="str">
        <f t="shared" si="22"/>
        <v>NARVA FERRY</v>
      </c>
      <c r="D750" s="7"/>
      <c r="E750" s="7"/>
      <c r="F750" s="7">
        <f t="shared" si="23"/>
        <v>1</v>
      </c>
      <c r="G750" s="7"/>
      <c r="H750" s="7"/>
      <c r="I750" s="7"/>
    </row>
    <row r="751" spans="1:9" x14ac:dyDescent="0.35">
      <c r="A751" s="6" t="s">
        <v>1524</v>
      </c>
      <c r="B751" s="6" t="s">
        <v>1525</v>
      </c>
      <c r="C751" s="7" t="str">
        <f t="shared" si="22"/>
        <v>NARVA SCHOL</v>
      </c>
      <c r="D751" s="7"/>
      <c r="E751" s="7"/>
      <c r="F751" s="7">
        <f t="shared" si="23"/>
        <v>1</v>
      </c>
      <c r="G751" s="7"/>
      <c r="H751" s="7"/>
      <c r="I751" s="7"/>
    </row>
    <row r="752" spans="1:9" x14ac:dyDescent="0.35">
      <c r="A752" s="6" t="s">
        <v>1526</v>
      </c>
      <c r="B752" s="6" t="s">
        <v>1527</v>
      </c>
      <c r="C752" s="7" t="str">
        <f t="shared" si="22"/>
        <v>NATINL CLUB</v>
      </c>
      <c r="D752" s="7"/>
      <c r="E752" s="7"/>
      <c r="F752" s="7">
        <f t="shared" si="23"/>
        <v>1</v>
      </c>
      <c r="G752" s="7"/>
      <c r="H752" s="7"/>
      <c r="I752" s="7"/>
    </row>
    <row r="753" spans="1:9" x14ac:dyDescent="0.35">
      <c r="A753" s="6" t="s">
        <v>1528</v>
      </c>
      <c r="B753" s="6" t="s">
        <v>1529</v>
      </c>
      <c r="C753" s="7" t="str">
        <f t="shared" si="22"/>
        <v>NAVA WADA</v>
      </c>
      <c r="D753" s="7"/>
      <c r="E753" s="7"/>
      <c r="F753" s="7">
        <f t="shared" si="23"/>
        <v>1</v>
      </c>
      <c r="G753" s="7"/>
      <c r="H753" s="7"/>
      <c r="I753" s="7"/>
    </row>
    <row r="754" spans="1:9" x14ac:dyDescent="0.35">
      <c r="A754" s="6" t="s">
        <v>1530</v>
      </c>
      <c r="B754" s="6" t="s">
        <v>1531</v>
      </c>
      <c r="C754" s="7" t="str">
        <f t="shared" si="22"/>
        <v>NAVE</v>
      </c>
      <c r="D754" s="7"/>
      <c r="E754" s="7"/>
      <c r="F754" s="7">
        <f t="shared" si="23"/>
        <v>1</v>
      </c>
      <c r="G754" s="7"/>
      <c r="H754" s="7"/>
      <c r="I754" s="7"/>
    </row>
    <row r="755" spans="1:9" x14ac:dyDescent="0.35">
      <c r="A755" s="6" t="s">
        <v>1532</v>
      </c>
      <c r="B755" s="6" t="s">
        <v>1533</v>
      </c>
      <c r="C755" s="7" t="str">
        <f t="shared" si="22"/>
        <v>NAVELI</v>
      </c>
      <c r="D755" s="7"/>
      <c r="E755" s="7"/>
      <c r="F755" s="7">
        <f t="shared" si="23"/>
        <v>1</v>
      </c>
      <c r="G755" s="7"/>
      <c r="H755" s="7"/>
      <c r="I755" s="7"/>
    </row>
    <row r="756" spans="1:9" x14ac:dyDescent="0.35">
      <c r="A756" s="6" t="s">
        <v>1534</v>
      </c>
      <c r="B756" s="6" t="s">
        <v>1535</v>
      </c>
      <c r="C756" s="7" t="str">
        <f t="shared" si="22"/>
        <v>NAVELIM</v>
      </c>
      <c r="D756" s="7"/>
      <c r="E756" s="7"/>
      <c r="F756" s="7">
        <f t="shared" si="23"/>
        <v>1</v>
      </c>
      <c r="G756" s="7"/>
      <c r="H756" s="7"/>
      <c r="I756" s="7"/>
    </row>
    <row r="757" spans="1:9" x14ac:dyDescent="0.35">
      <c r="A757" s="6" t="s">
        <v>1536</v>
      </c>
      <c r="B757" s="6" t="s">
        <v>1537</v>
      </c>
      <c r="C757" s="7" t="str">
        <f t="shared" si="22"/>
        <v>NAVLI P.HOS</v>
      </c>
      <c r="D757" s="7"/>
      <c r="E757" s="7"/>
      <c r="F757" s="7">
        <f t="shared" si="23"/>
        <v>1</v>
      </c>
      <c r="G757" s="7"/>
      <c r="H757" s="7"/>
      <c r="I757" s="7"/>
    </row>
    <row r="758" spans="1:9" x14ac:dyDescent="0.35">
      <c r="A758" s="6" t="s">
        <v>1538</v>
      </c>
      <c r="B758" s="6" t="s">
        <v>1539</v>
      </c>
      <c r="C758" s="7" t="str">
        <f t="shared" si="22"/>
        <v>NAVNAGAR</v>
      </c>
      <c r="D758" s="7"/>
      <c r="E758" s="7"/>
      <c r="F758" s="7">
        <f t="shared" si="23"/>
        <v>1</v>
      </c>
      <c r="G758" s="7"/>
      <c r="H758" s="7"/>
      <c r="I758" s="7"/>
    </row>
    <row r="759" spans="1:9" x14ac:dyDescent="0.35">
      <c r="A759" s="6" t="s">
        <v>1540</v>
      </c>
      <c r="B759" s="6" t="s">
        <v>1541</v>
      </c>
      <c r="C759" s="7" t="str">
        <f t="shared" si="22"/>
        <v>NAVSHI</v>
      </c>
      <c r="D759" s="7"/>
      <c r="E759" s="7"/>
      <c r="F759" s="7">
        <f t="shared" si="23"/>
        <v>1</v>
      </c>
      <c r="G759" s="7"/>
      <c r="H759" s="7"/>
      <c r="I759" s="7"/>
    </row>
    <row r="760" spans="1:9" x14ac:dyDescent="0.35">
      <c r="A760" s="6" t="s">
        <v>1542</v>
      </c>
      <c r="B760" s="6" t="s">
        <v>1543</v>
      </c>
      <c r="C760" s="7" t="str">
        <f t="shared" si="22"/>
        <v>NDA MADANI</v>
      </c>
      <c r="D760" s="7"/>
      <c r="E760" s="7"/>
      <c r="F760" s="7">
        <f t="shared" si="23"/>
        <v>1</v>
      </c>
      <c r="G760" s="7"/>
      <c r="H760" s="7"/>
      <c r="I760" s="7"/>
    </row>
    <row r="761" spans="1:9" x14ac:dyDescent="0.35">
      <c r="A761" s="6" t="s">
        <v>1544</v>
      </c>
      <c r="B761" s="6" t="s">
        <v>1545</v>
      </c>
      <c r="C761" s="7" t="str">
        <f t="shared" si="22"/>
        <v>NDA WADI</v>
      </c>
      <c r="D761" s="7"/>
      <c r="E761" s="7"/>
      <c r="F761" s="7">
        <f t="shared" si="23"/>
        <v>1</v>
      </c>
      <c r="G761" s="7"/>
      <c r="H761" s="7"/>
      <c r="I761" s="7"/>
    </row>
    <row r="762" spans="1:9" x14ac:dyDescent="0.35">
      <c r="A762" s="6" t="s">
        <v>1546</v>
      </c>
      <c r="B762" s="6" t="s">
        <v>1547</v>
      </c>
      <c r="C762" s="7" t="str">
        <f t="shared" si="22"/>
        <v>NERURPAR</v>
      </c>
      <c r="D762" s="7"/>
      <c r="E762" s="7"/>
      <c r="F762" s="7">
        <f t="shared" si="23"/>
        <v>1</v>
      </c>
      <c r="G762" s="7"/>
      <c r="H762" s="7"/>
      <c r="I762" s="7"/>
    </row>
    <row r="763" spans="1:9" x14ac:dyDescent="0.35">
      <c r="A763" s="6" t="s">
        <v>1548</v>
      </c>
      <c r="B763" s="6" t="s">
        <v>1549</v>
      </c>
      <c r="C763" s="7" t="str">
        <f t="shared" si="22"/>
        <v>NESSARGI</v>
      </c>
      <c r="D763" s="7"/>
      <c r="E763" s="7"/>
      <c r="F763" s="7">
        <f t="shared" si="23"/>
        <v>1</v>
      </c>
      <c r="G763" s="7"/>
      <c r="H763" s="7"/>
      <c r="I763" s="7"/>
    </row>
    <row r="764" spans="1:9" x14ac:dyDescent="0.35">
      <c r="A764" s="6" t="s">
        <v>1550</v>
      </c>
      <c r="B764" s="6" t="s">
        <v>1551</v>
      </c>
      <c r="C764" s="7" t="str">
        <f t="shared" si="22"/>
        <v>NESTLE</v>
      </c>
      <c r="D764" s="7"/>
      <c r="E764" s="7"/>
      <c r="F764" s="7">
        <f t="shared" si="23"/>
        <v>1</v>
      </c>
      <c r="G764" s="7"/>
      <c r="H764" s="7"/>
      <c r="I764" s="7"/>
    </row>
    <row r="765" spans="1:9" x14ac:dyDescent="0.35">
      <c r="A765" s="6" t="s">
        <v>1552</v>
      </c>
      <c r="B765" s="6" t="s">
        <v>1553</v>
      </c>
      <c r="C765" s="7" t="str">
        <f t="shared" si="22"/>
        <v>NETURLIM</v>
      </c>
      <c r="D765" s="7"/>
      <c r="E765" s="7"/>
      <c r="F765" s="7">
        <f t="shared" si="23"/>
        <v>1</v>
      </c>
      <c r="G765" s="7"/>
      <c r="H765" s="7"/>
      <c r="I765" s="7"/>
    </row>
    <row r="766" spans="1:9" x14ac:dyDescent="0.35">
      <c r="A766" s="6" t="s">
        <v>1554</v>
      </c>
      <c r="B766" s="6" t="s">
        <v>1555</v>
      </c>
      <c r="C766" s="7" t="str">
        <f t="shared" si="22"/>
        <v>NEURA</v>
      </c>
      <c r="D766" s="7"/>
      <c r="E766" s="7"/>
      <c r="F766" s="7">
        <f t="shared" si="23"/>
        <v>1</v>
      </c>
      <c r="G766" s="7"/>
      <c r="H766" s="7"/>
      <c r="I766" s="7"/>
    </row>
    <row r="767" spans="1:9" x14ac:dyDescent="0.35">
      <c r="A767" s="6" t="s">
        <v>1556</v>
      </c>
      <c r="B767" s="6" t="s">
        <v>1557</v>
      </c>
      <c r="C767" s="7" t="str">
        <f t="shared" si="22"/>
        <v>NEW WADA</v>
      </c>
      <c r="D767" s="7"/>
      <c r="E767" s="7"/>
      <c r="F767" s="7">
        <f t="shared" si="23"/>
        <v>1</v>
      </c>
      <c r="G767" s="7"/>
      <c r="H767" s="7"/>
      <c r="I767" s="7"/>
    </row>
    <row r="768" spans="1:9" x14ac:dyDescent="0.35">
      <c r="A768" s="6" t="s">
        <v>1558</v>
      </c>
      <c r="B768" s="6" t="s">
        <v>1559</v>
      </c>
      <c r="C768" s="7" t="str">
        <f t="shared" si="22"/>
        <v>NGSI/M.LXMI</v>
      </c>
      <c r="D768" s="7"/>
      <c r="E768" s="7"/>
      <c r="F768" s="7">
        <f t="shared" si="23"/>
        <v>1</v>
      </c>
      <c r="G768" s="7"/>
      <c r="H768" s="7"/>
      <c r="I768" s="7"/>
    </row>
    <row r="769" spans="1:9" x14ac:dyDescent="0.35">
      <c r="A769" s="6" t="s">
        <v>1560</v>
      </c>
      <c r="B769" s="6" t="s">
        <v>1561</v>
      </c>
      <c r="C769" s="7" t="str">
        <f t="shared" si="22"/>
        <v>NGVE/N.CROS</v>
      </c>
      <c r="D769" s="7"/>
      <c r="E769" s="7"/>
      <c r="F769" s="7">
        <f t="shared" si="23"/>
        <v>1</v>
      </c>
      <c r="G769" s="7"/>
      <c r="H769" s="7"/>
      <c r="I769" s="7"/>
    </row>
    <row r="770" spans="1:9" x14ac:dyDescent="0.35">
      <c r="A770" s="6" t="s">
        <v>1562</v>
      </c>
      <c r="B770" s="6" t="s">
        <v>1563</v>
      </c>
      <c r="C770" s="7" t="str">
        <f t="shared" ref="C770:C833" si="24">A770</f>
        <v>NHAVELI</v>
      </c>
      <c r="D770" s="7"/>
      <c r="E770" s="7"/>
      <c r="F770" s="7">
        <f t="shared" ref="F770:F833" si="25">COUNTIF($B$2:$B$4888,B770)</f>
        <v>1</v>
      </c>
      <c r="G770" s="7"/>
      <c r="H770" s="7"/>
      <c r="I770" s="7"/>
    </row>
    <row r="771" spans="1:9" x14ac:dyDescent="0.35">
      <c r="A771" s="6" t="s">
        <v>1564</v>
      </c>
      <c r="B771" s="6" t="s">
        <v>1565</v>
      </c>
      <c r="C771" s="7" t="str">
        <f t="shared" si="24"/>
        <v>NHAVELI TMP</v>
      </c>
      <c r="D771" s="7"/>
      <c r="E771" s="7"/>
      <c r="F771" s="7">
        <f t="shared" si="25"/>
        <v>1</v>
      </c>
      <c r="G771" s="7"/>
      <c r="H771" s="7"/>
      <c r="I771" s="7"/>
    </row>
    <row r="772" spans="1:9" x14ac:dyDescent="0.35">
      <c r="A772" s="6" t="s">
        <v>1566</v>
      </c>
      <c r="B772" s="6" t="s">
        <v>1567</v>
      </c>
      <c r="C772" s="7" t="str">
        <f t="shared" si="24"/>
        <v>NIGAL JUNC</v>
      </c>
      <c r="D772" s="7"/>
      <c r="E772" s="7"/>
      <c r="F772" s="7">
        <f t="shared" si="25"/>
        <v>1</v>
      </c>
      <c r="G772" s="7"/>
      <c r="H772" s="7"/>
      <c r="I772" s="7"/>
    </row>
    <row r="773" spans="1:9" x14ac:dyDescent="0.35">
      <c r="A773" s="6" t="s">
        <v>1568</v>
      </c>
      <c r="B773" s="6" t="s">
        <v>1569</v>
      </c>
      <c r="C773" s="7" t="str">
        <f t="shared" si="24"/>
        <v>NIPPANI</v>
      </c>
      <c r="D773" s="7"/>
      <c r="E773" s="7"/>
      <c r="F773" s="7">
        <f t="shared" si="25"/>
        <v>1</v>
      </c>
      <c r="G773" s="7"/>
      <c r="H773" s="7"/>
      <c r="I773" s="7"/>
    </row>
    <row r="774" spans="1:9" x14ac:dyDescent="0.35">
      <c r="A774" s="6" t="s">
        <v>1570</v>
      </c>
      <c r="B774" s="6" t="s">
        <v>1571</v>
      </c>
      <c r="C774" s="7" t="str">
        <f t="shared" si="24"/>
        <v>NIRANKAL</v>
      </c>
      <c r="D774" s="7"/>
      <c r="E774" s="7"/>
      <c r="F774" s="7">
        <f t="shared" si="25"/>
        <v>1</v>
      </c>
      <c r="G774" s="7"/>
      <c r="H774" s="7"/>
      <c r="I774" s="7"/>
    </row>
    <row r="775" spans="1:9" x14ac:dyDescent="0.35">
      <c r="A775" s="6" t="s">
        <v>1572</v>
      </c>
      <c r="B775" s="6" t="s">
        <v>1573</v>
      </c>
      <c r="C775" s="7" t="str">
        <f t="shared" si="24"/>
        <v>NIRWADE</v>
      </c>
      <c r="D775" s="7"/>
      <c r="E775" s="7"/>
      <c r="F775" s="7">
        <f t="shared" si="25"/>
        <v>1</v>
      </c>
      <c r="G775" s="7"/>
      <c r="H775" s="7"/>
      <c r="I775" s="7"/>
    </row>
    <row r="776" spans="1:9" x14ac:dyDescent="0.35">
      <c r="A776" s="6" t="s">
        <v>1574</v>
      </c>
      <c r="B776" s="6" t="s">
        <v>1575</v>
      </c>
      <c r="C776" s="7" t="str">
        <f t="shared" si="24"/>
        <v>NKL PST OFF</v>
      </c>
      <c r="D776" s="7"/>
      <c r="E776" s="7"/>
      <c r="F776" s="7">
        <f t="shared" si="25"/>
        <v>1</v>
      </c>
      <c r="G776" s="7"/>
      <c r="H776" s="7"/>
      <c r="I776" s="7"/>
    </row>
    <row r="777" spans="1:9" x14ac:dyDescent="0.35">
      <c r="A777" s="6" t="s">
        <v>1576</v>
      </c>
      <c r="B777" s="6" t="s">
        <v>1577</v>
      </c>
      <c r="C777" s="7" t="str">
        <f t="shared" si="24"/>
        <v>NOWNAGAR</v>
      </c>
      <c r="D777" s="7"/>
      <c r="E777" s="7"/>
      <c r="F777" s="7">
        <f t="shared" si="25"/>
        <v>1</v>
      </c>
      <c r="G777" s="7"/>
      <c r="H777" s="7"/>
      <c r="I777" s="7"/>
    </row>
    <row r="778" spans="1:9" x14ac:dyDescent="0.35">
      <c r="A778" s="6" t="s">
        <v>1578</v>
      </c>
      <c r="B778" s="6" t="s">
        <v>1579</v>
      </c>
      <c r="C778" s="7" t="str">
        <f t="shared" si="24"/>
        <v>NUEM</v>
      </c>
      <c r="D778" s="7"/>
      <c r="E778" s="7"/>
      <c r="F778" s="7">
        <f t="shared" si="25"/>
        <v>1</v>
      </c>
      <c r="G778" s="7"/>
      <c r="H778" s="7"/>
      <c r="I778" s="7"/>
    </row>
    <row r="779" spans="1:9" x14ac:dyDescent="0.35">
      <c r="A779" s="6" t="s">
        <v>1580</v>
      </c>
      <c r="B779" s="6" t="s">
        <v>1581</v>
      </c>
      <c r="C779" s="7" t="str">
        <f t="shared" si="24"/>
        <v>NUSI ACADMY</v>
      </c>
      <c r="D779" s="7"/>
      <c r="E779" s="7"/>
      <c r="F779" s="7">
        <f t="shared" si="25"/>
        <v>1</v>
      </c>
      <c r="G779" s="7"/>
      <c r="H779" s="7"/>
      <c r="I779" s="7"/>
    </row>
    <row r="780" spans="1:9" x14ac:dyDescent="0.35">
      <c r="A780" s="6" t="s">
        <v>1582</v>
      </c>
      <c r="B780" s="6" t="s">
        <v>1583</v>
      </c>
      <c r="C780" s="7" t="str">
        <f t="shared" si="24"/>
        <v>NUVEM</v>
      </c>
      <c r="D780" s="7"/>
      <c r="E780" s="7"/>
      <c r="F780" s="7">
        <f t="shared" si="25"/>
        <v>1</v>
      </c>
      <c r="G780" s="7"/>
      <c r="H780" s="7"/>
      <c r="I780" s="7"/>
    </row>
    <row r="781" spans="1:9" x14ac:dyDescent="0.35">
      <c r="A781" s="6" t="s">
        <v>1584</v>
      </c>
      <c r="B781" s="6" t="s">
        <v>1585</v>
      </c>
      <c r="C781" s="7" t="str">
        <f t="shared" si="24"/>
        <v>ODAR</v>
      </c>
      <c r="D781" s="7"/>
      <c r="E781" s="7"/>
      <c r="F781" s="7">
        <f t="shared" si="25"/>
        <v>1</v>
      </c>
      <c r="G781" s="7"/>
      <c r="H781" s="7"/>
      <c r="I781" s="7"/>
    </row>
    <row r="782" spans="1:9" x14ac:dyDescent="0.35">
      <c r="A782" s="6" t="s">
        <v>1586</v>
      </c>
      <c r="B782" s="6" t="s">
        <v>1587</v>
      </c>
      <c r="C782" s="7" t="str">
        <f t="shared" si="24"/>
        <v>OLAULIM</v>
      </c>
      <c r="D782" s="7"/>
      <c r="E782" s="7"/>
      <c r="F782" s="7">
        <f t="shared" si="25"/>
        <v>1</v>
      </c>
      <c r="G782" s="7"/>
      <c r="H782" s="7"/>
      <c r="I782" s="7"/>
    </row>
    <row r="783" spans="1:9" x14ac:dyDescent="0.35">
      <c r="A783" s="6" t="s">
        <v>1588</v>
      </c>
      <c r="B783" s="6" t="s">
        <v>1589</v>
      </c>
      <c r="C783" s="7" t="str">
        <f t="shared" si="24"/>
        <v>OLD BAMBOLI</v>
      </c>
      <c r="D783" s="7"/>
      <c r="E783" s="7"/>
      <c r="F783" s="7">
        <f t="shared" si="25"/>
        <v>1</v>
      </c>
      <c r="G783" s="7"/>
      <c r="H783" s="7"/>
      <c r="I783" s="7"/>
    </row>
    <row r="784" spans="1:9" x14ac:dyDescent="0.35">
      <c r="A784" s="6" t="s">
        <v>1590</v>
      </c>
      <c r="B784" s="6" t="s">
        <v>1591</v>
      </c>
      <c r="C784" s="7" t="str">
        <f t="shared" si="24"/>
        <v>OLD GOA</v>
      </c>
      <c r="D784" s="7"/>
      <c r="E784" s="7"/>
      <c r="F784" s="7">
        <f t="shared" si="25"/>
        <v>1</v>
      </c>
      <c r="G784" s="7"/>
      <c r="H784" s="7"/>
      <c r="I784" s="7"/>
    </row>
    <row r="785" spans="1:9" x14ac:dyDescent="0.35">
      <c r="A785" s="6" t="s">
        <v>1592</v>
      </c>
      <c r="B785" s="6" t="s">
        <v>1593</v>
      </c>
      <c r="C785" s="7" t="str">
        <f t="shared" si="24"/>
        <v>OLD GOA FRY</v>
      </c>
      <c r="D785" s="7"/>
      <c r="E785" s="7"/>
      <c r="F785" s="7">
        <f t="shared" si="25"/>
        <v>1</v>
      </c>
      <c r="G785" s="7"/>
      <c r="H785" s="7"/>
      <c r="I785" s="7"/>
    </row>
    <row r="786" spans="1:9" x14ac:dyDescent="0.35">
      <c r="A786" s="6" t="s">
        <v>1594</v>
      </c>
      <c r="B786" s="6" t="s">
        <v>1595</v>
      </c>
      <c r="C786" s="7" t="str">
        <f t="shared" si="24"/>
        <v>OLD SECRET</v>
      </c>
      <c r="D786" s="7"/>
      <c r="E786" s="7"/>
      <c r="F786" s="7">
        <f t="shared" si="25"/>
        <v>1</v>
      </c>
      <c r="G786" s="7"/>
      <c r="H786" s="7"/>
      <c r="I786" s="7"/>
    </row>
    <row r="787" spans="1:9" x14ac:dyDescent="0.35">
      <c r="A787" s="6" t="s">
        <v>1596</v>
      </c>
      <c r="B787" s="6" t="s">
        <v>1597</v>
      </c>
      <c r="C787" s="7" t="str">
        <f t="shared" si="24"/>
        <v>ORAS</v>
      </c>
      <c r="D787" s="7"/>
      <c r="E787" s="7"/>
      <c r="F787" s="7">
        <f t="shared" si="25"/>
        <v>1</v>
      </c>
      <c r="G787" s="7"/>
      <c r="H787" s="7"/>
      <c r="I787" s="7"/>
    </row>
    <row r="788" spans="1:9" x14ac:dyDescent="0.35">
      <c r="A788" s="6" t="s">
        <v>1598</v>
      </c>
      <c r="B788" s="6" t="s">
        <v>1599</v>
      </c>
      <c r="C788" s="7" t="str">
        <f t="shared" si="24"/>
        <v>ORDA VADDO</v>
      </c>
      <c r="D788" s="7"/>
      <c r="E788" s="7"/>
      <c r="F788" s="7">
        <f t="shared" si="25"/>
        <v>1</v>
      </c>
      <c r="G788" s="7"/>
      <c r="H788" s="7"/>
      <c r="I788" s="7"/>
    </row>
    <row r="789" spans="1:9" x14ac:dyDescent="0.35">
      <c r="A789" s="6" t="s">
        <v>1600</v>
      </c>
      <c r="B789" s="6" t="s">
        <v>1601</v>
      </c>
      <c r="C789" s="7" t="str">
        <f t="shared" si="24"/>
        <v>OSARGAO</v>
      </c>
      <c r="D789" s="7"/>
      <c r="E789" s="7"/>
      <c r="F789" s="7">
        <f t="shared" si="25"/>
        <v>1</v>
      </c>
      <c r="G789" s="7"/>
      <c r="H789" s="7"/>
      <c r="I789" s="7"/>
    </row>
    <row r="790" spans="1:9" x14ac:dyDescent="0.35">
      <c r="A790" s="6" t="s">
        <v>1602</v>
      </c>
      <c r="B790" s="6" t="s">
        <v>1603</v>
      </c>
      <c r="C790" s="7" t="str">
        <f t="shared" si="24"/>
        <v>OSHELBAG</v>
      </c>
      <c r="D790" s="7"/>
      <c r="E790" s="7"/>
      <c r="F790" s="7">
        <f t="shared" si="25"/>
        <v>1</v>
      </c>
      <c r="G790" s="7"/>
      <c r="H790" s="7"/>
      <c r="I790" s="7"/>
    </row>
    <row r="791" spans="1:9" x14ac:dyDescent="0.35">
      <c r="A791" s="6" t="s">
        <v>1604</v>
      </c>
      <c r="B791" s="6" t="s">
        <v>1605</v>
      </c>
      <c r="C791" s="7" t="str">
        <f t="shared" si="24"/>
        <v>OZARIM</v>
      </c>
      <c r="D791" s="7"/>
      <c r="E791" s="7"/>
      <c r="F791" s="7">
        <f t="shared" si="25"/>
        <v>1</v>
      </c>
      <c r="G791" s="7"/>
      <c r="H791" s="7"/>
      <c r="I791" s="7"/>
    </row>
    <row r="792" spans="1:9" x14ac:dyDescent="0.35">
      <c r="A792" s="6" t="s">
        <v>1606</v>
      </c>
      <c r="B792" s="6" t="s">
        <v>1607</v>
      </c>
      <c r="C792" s="7" t="str">
        <f t="shared" si="24"/>
        <v>OZRIM</v>
      </c>
      <c r="D792" s="7"/>
      <c r="E792" s="7"/>
      <c r="F792" s="7">
        <f t="shared" si="25"/>
        <v>1</v>
      </c>
      <c r="G792" s="7"/>
      <c r="H792" s="7"/>
      <c r="I792" s="7"/>
    </row>
    <row r="793" spans="1:9" x14ac:dyDescent="0.35">
      <c r="A793" s="6" t="s">
        <v>1608</v>
      </c>
      <c r="B793" s="6" t="s">
        <v>1609</v>
      </c>
      <c r="C793" s="7" t="str">
        <f t="shared" si="24"/>
        <v>OZRIM BRDGE</v>
      </c>
      <c r="D793" s="7"/>
      <c r="E793" s="7"/>
      <c r="F793" s="7">
        <f t="shared" si="25"/>
        <v>1</v>
      </c>
      <c r="G793" s="7"/>
      <c r="H793" s="7"/>
      <c r="I793" s="7"/>
    </row>
    <row r="794" spans="1:9" x14ac:dyDescent="0.35">
      <c r="A794" s="6" t="s">
        <v>1610</v>
      </c>
      <c r="B794" s="6" t="s">
        <v>1611</v>
      </c>
      <c r="C794" s="7" t="str">
        <f t="shared" si="24"/>
        <v>P. CHONSAI</v>
      </c>
      <c r="D794" s="7"/>
      <c r="E794" s="7"/>
      <c r="F794" s="7">
        <f t="shared" si="25"/>
        <v>1</v>
      </c>
      <c r="G794" s="7"/>
      <c r="H794" s="7"/>
      <c r="I794" s="7"/>
    </row>
    <row r="795" spans="1:9" x14ac:dyDescent="0.35">
      <c r="A795" s="6" t="s">
        <v>1612</v>
      </c>
      <c r="B795" s="6" t="s">
        <v>1613</v>
      </c>
      <c r="C795" s="7" t="str">
        <f t="shared" si="24"/>
        <v>P.HUSIG BRD</v>
      </c>
      <c r="D795" s="7"/>
      <c r="E795" s="7"/>
      <c r="F795" s="7">
        <f t="shared" si="25"/>
        <v>1</v>
      </c>
      <c r="G795" s="7"/>
      <c r="H795" s="7"/>
      <c r="I795" s="7"/>
    </row>
    <row r="796" spans="1:9" x14ac:dyDescent="0.35">
      <c r="A796" s="6" t="s">
        <v>1614</v>
      </c>
      <c r="B796" s="6" t="s">
        <v>1615</v>
      </c>
      <c r="C796" s="7" t="str">
        <f t="shared" si="24"/>
        <v>P.TEMPLE</v>
      </c>
      <c r="D796" s="7"/>
      <c r="E796" s="7"/>
      <c r="F796" s="7">
        <f t="shared" si="25"/>
        <v>1</v>
      </c>
      <c r="G796" s="7"/>
      <c r="H796" s="7"/>
      <c r="I796" s="7"/>
    </row>
    <row r="797" spans="1:9" x14ac:dyDescent="0.35">
      <c r="A797" s="6" t="s">
        <v>1616</v>
      </c>
      <c r="B797" s="6" t="s">
        <v>1617</v>
      </c>
      <c r="C797" s="7" t="str">
        <f t="shared" si="24"/>
        <v>PADDI</v>
      </c>
      <c r="D797" s="7"/>
      <c r="E797" s="7"/>
      <c r="F797" s="7">
        <f t="shared" si="25"/>
        <v>1</v>
      </c>
      <c r="G797" s="7"/>
      <c r="H797" s="7"/>
      <c r="I797" s="7"/>
    </row>
    <row r="798" spans="1:9" x14ac:dyDescent="0.35">
      <c r="A798" s="6" t="s">
        <v>1618</v>
      </c>
      <c r="B798" s="6" t="s">
        <v>1619</v>
      </c>
      <c r="C798" s="7" t="str">
        <f t="shared" si="24"/>
        <v>PADEL CANTN</v>
      </c>
      <c r="D798" s="7"/>
      <c r="E798" s="7"/>
      <c r="F798" s="7">
        <f t="shared" si="25"/>
        <v>1</v>
      </c>
      <c r="G798" s="7"/>
      <c r="H798" s="7"/>
      <c r="I798" s="7"/>
    </row>
    <row r="799" spans="1:9" x14ac:dyDescent="0.35">
      <c r="A799" s="6" t="s">
        <v>1620</v>
      </c>
      <c r="B799" s="6" t="s">
        <v>1621</v>
      </c>
      <c r="C799" s="7" t="str">
        <f t="shared" si="24"/>
        <v>PADELI</v>
      </c>
      <c r="D799" s="7"/>
      <c r="E799" s="7"/>
      <c r="F799" s="7">
        <f t="shared" si="25"/>
        <v>1</v>
      </c>
      <c r="G799" s="7"/>
      <c r="H799" s="7"/>
      <c r="I799" s="7"/>
    </row>
    <row r="800" spans="1:9" x14ac:dyDescent="0.35">
      <c r="A800" s="6" t="s">
        <v>1622</v>
      </c>
      <c r="B800" s="6" t="s">
        <v>1623</v>
      </c>
      <c r="C800" s="7" t="str">
        <f t="shared" si="24"/>
        <v>PADRIBHAT</v>
      </c>
      <c r="D800" s="7"/>
      <c r="E800" s="7"/>
      <c r="F800" s="7">
        <f t="shared" si="25"/>
        <v>1</v>
      </c>
      <c r="G800" s="7"/>
      <c r="H800" s="7"/>
      <c r="I800" s="7"/>
    </row>
    <row r="801" spans="1:9" x14ac:dyDescent="0.35">
      <c r="A801" s="6" t="s">
        <v>1624</v>
      </c>
      <c r="B801" s="6" t="s">
        <v>1625</v>
      </c>
      <c r="C801" s="7" t="str">
        <f t="shared" si="24"/>
        <v>PADVE</v>
      </c>
      <c r="D801" s="7"/>
      <c r="E801" s="7"/>
      <c r="F801" s="7">
        <f t="shared" si="25"/>
        <v>1</v>
      </c>
      <c r="G801" s="7"/>
      <c r="H801" s="7"/>
      <c r="I801" s="7"/>
    </row>
    <row r="802" spans="1:9" x14ac:dyDescent="0.35">
      <c r="A802" s="6" t="s">
        <v>1626</v>
      </c>
      <c r="B802" s="6" t="s">
        <v>1627</v>
      </c>
      <c r="C802" s="7" t="str">
        <f t="shared" si="24"/>
        <v>PAIKUL</v>
      </c>
      <c r="D802" s="7"/>
      <c r="E802" s="7"/>
      <c r="F802" s="7">
        <f t="shared" si="25"/>
        <v>1</v>
      </c>
      <c r="G802" s="7"/>
      <c r="H802" s="7"/>
      <c r="I802" s="7"/>
    </row>
    <row r="803" spans="1:9" x14ac:dyDescent="0.35">
      <c r="A803" s="6" t="s">
        <v>1628</v>
      </c>
      <c r="B803" s="6" t="s">
        <v>1629</v>
      </c>
      <c r="C803" s="7" t="str">
        <f t="shared" si="24"/>
        <v>PAITHAN</v>
      </c>
      <c r="D803" s="7"/>
      <c r="E803" s="7"/>
      <c r="F803" s="7">
        <f t="shared" si="25"/>
        <v>1</v>
      </c>
      <c r="G803" s="7"/>
      <c r="H803" s="7"/>
      <c r="I803" s="7"/>
    </row>
    <row r="804" spans="1:9" x14ac:dyDescent="0.35">
      <c r="A804" s="6" t="s">
        <v>1630</v>
      </c>
      <c r="B804" s="6" t="s">
        <v>1631</v>
      </c>
      <c r="C804" s="7" t="str">
        <f t="shared" si="24"/>
        <v>PAJENTAR</v>
      </c>
      <c r="D804" s="7"/>
      <c r="E804" s="7"/>
      <c r="F804" s="7">
        <f t="shared" si="25"/>
        <v>1</v>
      </c>
      <c r="G804" s="7"/>
      <c r="H804" s="7"/>
      <c r="I804" s="7"/>
    </row>
    <row r="805" spans="1:9" x14ac:dyDescent="0.35">
      <c r="A805" s="6" t="s">
        <v>1632</v>
      </c>
      <c r="B805" s="6" t="s">
        <v>1633</v>
      </c>
      <c r="C805" s="7" t="str">
        <f t="shared" si="24"/>
        <v>PAJIFOND</v>
      </c>
      <c r="D805" s="7"/>
      <c r="E805" s="7"/>
      <c r="F805" s="7">
        <f t="shared" si="25"/>
        <v>1</v>
      </c>
      <c r="G805" s="7"/>
      <c r="H805" s="7"/>
      <c r="I805" s="7"/>
    </row>
    <row r="806" spans="1:9" x14ac:dyDescent="0.35">
      <c r="A806" s="6" t="s">
        <v>1634</v>
      </c>
      <c r="B806" s="6" t="s">
        <v>1635</v>
      </c>
      <c r="C806" s="7" t="str">
        <f t="shared" si="24"/>
        <v>PAJIMOL</v>
      </c>
      <c r="D806" s="7"/>
      <c r="E806" s="7"/>
      <c r="F806" s="7">
        <f t="shared" si="25"/>
        <v>1</v>
      </c>
      <c r="G806" s="7"/>
      <c r="H806" s="7"/>
      <c r="I806" s="7"/>
    </row>
    <row r="807" spans="1:9" x14ac:dyDescent="0.35">
      <c r="A807" s="6" t="s">
        <v>1636</v>
      </c>
      <c r="B807" s="6" t="s">
        <v>1637</v>
      </c>
      <c r="C807" s="7" t="str">
        <f t="shared" si="24"/>
        <v>PALE</v>
      </c>
      <c r="D807" s="7"/>
      <c r="E807" s="7"/>
      <c r="F807" s="7">
        <f t="shared" si="25"/>
        <v>1</v>
      </c>
      <c r="G807" s="7"/>
      <c r="H807" s="7"/>
      <c r="I807" s="7"/>
    </row>
    <row r="808" spans="1:9" x14ac:dyDescent="0.35">
      <c r="A808" s="6" t="s">
        <v>1638</v>
      </c>
      <c r="B808" s="6" t="s">
        <v>1639</v>
      </c>
      <c r="C808" s="7" t="str">
        <f t="shared" si="24"/>
        <v>PALI</v>
      </c>
      <c r="D808" s="7"/>
      <c r="E808" s="7"/>
      <c r="F808" s="7">
        <f t="shared" si="25"/>
        <v>1</v>
      </c>
      <c r="G808" s="7"/>
      <c r="H808" s="7"/>
      <c r="I808" s="7"/>
    </row>
    <row r="809" spans="1:9" x14ac:dyDescent="0.35">
      <c r="A809" s="6" t="s">
        <v>1640</v>
      </c>
      <c r="B809" s="6" t="s">
        <v>1641</v>
      </c>
      <c r="C809" s="7" t="str">
        <f t="shared" si="24"/>
        <v>PALOTI/SHAL</v>
      </c>
      <c r="D809" s="7"/>
      <c r="E809" s="7"/>
      <c r="F809" s="7">
        <f t="shared" si="25"/>
        <v>1</v>
      </c>
      <c r="G809" s="7"/>
      <c r="H809" s="7"/>
      <c r="I809" s="7"/>
    </row>
    <row r="810" spans="1:9" x14ac:dyDescent="0.35">
      <c r="A810" s="6" t="s">
        <v>1642</v>
      </c>
      <c r="B810" s="6" t="s">
        <v>1643</v>
      </c>
      <c r="C810" s="7" t="str">
        <f t="shared" si="24"/>
        <v>PALSARE</v>
      </c>
      <c r="D810" s="7"/>
      <c r="E810" s="7"/>
      <c r="F810" s="7">
        <f t="shared" si="25"/>
        <v>1</v>
      </c>
      <c r="G810" s="7"/>
      <c r="H810" s="7"/>
      <c r="I810" s="7"/>
    </row>
    <row r="811" spans="1:9" x14ac:dyDescent="0.35">
      <c r="A811" s="6" t="s">
        <v>1644</v>
      </c>
      <c r="B811" s="6" t="s">
        <v>1645</v>
      </c>
      <c r="C811" s="7" t="str">
        <f t="shared" si="24"/>
        <v>PALYA</v>
      </c>
      <c r="D811" s="7"/>
      <c r="E811" s="7"/>
      <c r="F811" s="7">
        <f t="shared" si="25"/>
        <v>1</v>
      </c>
      <c r="G811" s="7"/>
      <c r="H811" s="7"/>
      <c r="I811" s="7"/>
    </row>
    <row r="812" spans="1:9" x14ac:dyDescent="0.35">
      <c r="A812" s="6" t="s">
        <v>1646</v>
      </c>
      <c r="B812" s="6" t="s">
        <v>1647</v>
      </c>
      <c r="C812" s="7" t="str">
        <f t="shared" si="24"/>
        <v>PALYA X</v>
      </c>
      <c r="D812" s="7"/>
      <c r="E812" s="7"/>
      <c r="F812" s="7">
        <f t="shared" si="25"/>
        <v>1</v>
      </c>
      <c r="G812" s="7"/>
      <c r="H812" s="7"/>
      <c r="I812" s="7"/>
    </row>
    <row r="813" spans="1:9" x14ac:dyDescent="0.35">
      <c r="A813" s="6" t="s">
        <v>1648</v>
      </c>
      <c r="B813" s="6" t="s">
        <v>1649</v>
      </c>
      <c r="C813" s="7" t="str">
        <f t="shared" si="24"/>
        <v>PALYE</v>
      </c>
      <c r="D813" s="7"/>
      <c r="E813" s="7"/>
      <c r="F813" s="7">
        <f t="shared" si="25"/>
        <v>1</v>
      </c>
      <c r="G813" s="7"/>
      <c r="H813" s="7"/>
      <c r="I813" s="7"/>
    </row>
    <row r="814" spans="1:9" x14ac:dyDescent="0.35">
      <c r="A814" s="6" t="s">
        <v>1650</v>
      </c>
      <c r="B814" s="6" t="s">
        <v>1651</v>
      </c>
      <c r="C814" s="7" t="str">
        <f t="shared" si="24"/>
        <v>PANAJI</v>
      </c>
      <c r="D814" s="7" t="s">
        <v>193</v>
      </c>
      <c r="E814" s="7"/>
      <c r="F814" s="7">
        <f t="shared" si="25"/>
        <v>1</v>
      </c>
      <c r="G814" s="7"/>
      <c r="H814" s="7"/>
      <c r="I814" s="7"/>
    </row>
    <row r="815" spans="1:9" x14ac:dyDescent="0.35">
      <c r="A815" s="6" t="s">
        <v>1652</v>
      </c>
      <c r="B815" s="6" t="s">
        <v>1653</v>
      </c>
      <c r="C815" s="7" t="str">
        <f t="shared" si="24"/>
        <v>PANAJI MKT</v>
      </c>
      <c r="D815" s="7"/>
      <c r="E815" s="7"/>
      <c r="F815" s="7">
        <f t="shared" si="25"/>
        <v>1</v>
      </c>
      <c r="G815" s="7"/>
      <c r="H815" s="7"/>
      <c r="I815" s="7"/>
    </row>
    <row r="816" spans="1:9" x14ac:dyDescent="0.35">
      <c r="A816" s="6" t="s">
        <v>1654</v>
      </c>
      <c r="B816" s="6" t="s">
        <v>1655</v>
      </c>
      <c r="C816" s="7" t="str">
        <f t="shared" si="24"/>
        <v>PANAS MALA</v>
      </c>
      <c r="D816" s="7"/>
      <c r="E816" s="7"/>
      <c r="F816" s="7">
        <f t="shared" si="25"/>
        <v>1</v>
      </c>
      <c r="G816" s="7"/>
      <c r="H816" s="7"/>
      <c r="I816" s="7"/>
    </row>
    <row r="817" spans="1:9" x14ac:dyDescent="0.35">
      <c r="A817" s="6" t="s">
        <v>1656</v>
      </c>
      <c r="B817" s="6" t="s">
        <v>1657</v>
      </c>
      <c r="C817" s="7" t="str">
        <f t="shared" si="24"/>
        <v>PANCHAYAT</v>
      </c>
      <c r="D817" s="7"/>
      <c r="E817" s="7"/>
      <c r="F817" s="7">
        <f t="shared" si="25"/>
        <v>1</v>
      </c>
      <c r="G817" s="7"/>
      <c r="H817" s="7"/>
      <c r="I817" s="7"/>
    </row>
    <row r="818" spans="1:9" x14ac:dyDescent="0.35">
      <c r="A818" s="6" t="s">
        <v>1658</v>
      </c>
      <c r="B818" s="6" t="s">
        <v>1659</v>
      </c>
      <c r="C818" s="7" t="str">
        <f t="shared" si="24"/>
        <v>PANCHWADI</v>
      </c>
      <c r="D818" s="7"/>
      <c r="E818" s="7"/>
      <c r="F818" s="7">
        <f t="shared" si="25"/>
        <v>1</v>
      </c>
      <c r="G818" s="7"/>
      <c r="H818" s="7"/>
      <c r="I818" s="7"/>
    </row>
    <row r="819" spans="1:9" x14ac:dyDescent="0.35">
      <c r="A819" s="6" t="s">
        <v>1660</v>
      </c>
      <c r="B819" s="6" t="s">
        <v>1661</v>
      </c>
      <c r="C819" s="7" t="str">
        <f t="shared" si="24"/>
        <v>PANDHARPUR</v>
      </c>
      <c r="D819" s="7"/>
      <c r="E819" s="7"/>
      <c r="F819" s="7">
        <f t="shared" si="25"/>
        <v>1</v>
      </c>
      <c r="G819" s="7"/>
      <c r="H819" s="7"/>
      <c r="I819" s="7"/>
    </row>
    <row r="820" spans="1:9" x14ac:dyDescent="0.35">
      <c r="A820" s="6" t="s">
        <v>1662</v>
      </c>
      <c r="B820" s="6" t="s">
        <v>1663</v>
      </c>
      <c r="C820" s="7" t="str">
        <f t="shared" si="24"/>
        <v>PANDUR</v>
      </c>
      <c r="D820" s="7"/>
      <c r="E820" s="7"/>
      <c r="F820" s="7">
        <f t="shared" si="25"/>
        <v>1</v>
      </c>
      <c r="G820" s="7"/>
      <c r="H820" s="7"/>
      <c r="I820" s="7"/>
    </row>
    <row r="821" spans="1:9" x14ac:dyDescent="0.35">
      <c r="A821" s="6" t="s">
        <v>1664</v>
      </c>
      <c r="B821" s="6" t="s">
        <v>1665</v>
      </c>
      <c r="C821" s="7" t="str">
        <f t="shared" si="24"/>
        <v>PANDVPURA</v>
      </c>
      <c r="D821" s="7"/>
      <c r="E821" s="7"/>
      <c r="F821" s="7">
        <f t="shared" si="25"/>
        <v>1</v>
      </c>
      <c r="G821" s="7"/>
      <c r="H821" s="7"/>
      <c r="I821" s="7"/>
    </row>
    <row r="822" spans="1:9" x14ac:dyDescent="0.35">
      <c r="A822" s="6" t="s">
        <v>1666</v>
      </c>
      <c r="B822" s="6" t="s">
        <v>1667</v>
      </c>
      <c r="C822" s="7" t="str">
        <f t="shared" si="24"/>
        <v>PANNA</v>
      </c>
      <c r="D822" s="7"/>
      <c r="E822" s="7"/>
      <c r="F822" s="7">
        <f t="shared" si="25"/>
        <v>1</v>
      </c>
      <c r="G822" s="7"/>
      <c r="H822" s="7"/>
      <c r="I822" s="7"/>
    </row>
    <row r="823" spans="1:9" x14ac:dyDescent="0.35">
      <c r="A823" s="6" t="s">
        <v>1668</v>
      </c>
      <c r="B823" s="6" t="s">
        <v>1669</v>
      </c>
      <c r="C823" s="7" t="str">
        <f t="shared" si="24"/>
        <v>PANNER</v>
      </c>
      <c r="D823" s="7"/>
      <c r="E823" s="7"/>
      <c r="F823" s="7">
        <f t="shared" si="25"/>
        <v>1</v>
      </c>
      <c r="G823" s="7"/>
      <c r="H823" s="7"/>
      <c r="I823" s="7"/>
    </row>
    <row r="824" spans="1:9" x14ac:dyDescent="0.35">
      <c r="A824" s="6" t="s">
        <v>1670</v>
      </c>
      <c r="B824" s="6" t="s">
        <v>1671</v>
      </c>
      <c r="C824" s="7" t="str">
        <f t="shared" si="24"/>
        <v>PANSULEM</v>
      </c>
      <c r="D824" s="7"/>
      <c r="E824" s="7"/>
      <c r="F824" s="7">
        <f t="shared" si="25"/>
        <v>1</v>
      </c>
      <c r="G824" s="7"/>
      <c r="H824" s="7"/>
      <c r="I824" s="7"/>
    </row>
    <row r="825" spans="1:9" x14ac:dyDescent="0.35">
      <c r="A825" s="6" t="s">
        <v>1672</v>
      </c>
      <c r="B825" s="6" t="s">
        <v>1673</v>
      </c>
      <c r="C825" s="7" t="str">
        <f t="shared" si="24"/>
        <v>PANVAL</v>
      </c>
      <c r="D825" s="7"/>
      <c r="E825" s="7"/>
      <c r="F825" s="7">
        <f t="shared" si="25"/>
        <v>1</v>
      </c>
      <c r="G825" s="7"/>
      <c r="H825" s="7"/>
      <c r="I825" s="7"/>
    </row>
    <row r="826" spans="1:9" x14ac:dyDescent="0.35">
      <c r="A826" s="6" t="s">
        <v>1674</v>
      </c>
      <c r="B826" s="6" t="s">
        <v>1675</v>
      </c>
      <c r="C826" s="7" t="str">
        <f t="shared" si="24"/>
        <v>PARASHTE</v>
      </c>
      <c r="D826" s="7"/>
      <c r="E826" s="7"/>
      <c r="F826" s="7">
        <f t="shared" si="25"/>
        <v>1</v>
      </c>
      <c r="G826" s="7"/>
      <c r="H826" s="7"/>
      <c r="I826" s="7"/>
    </row>
    <row r="827" spans="1:9" x14ac:dyDescent="0.35">
      <c r="A827" s="6" t="s">
        <v>1676</v>
      </c>
      <c r="B827" s="6" t="s">
        <v>1677</v>
      </c>
      <c r="C827" s="7" t="str">
        <f t="shared" si="24"/>
        <v>PARODA</v>
      </c>
      <c r="D827" s="7"/>
      <c r="E827" s="7"/>
      <c r="F827" s="7">
        <f t="shared" si="25"/>
        <v>1</v>
      </c>
      <c r="G827" s="7"/>
      <c r="H827" s="7"/>
      <c r="I827" s="7"/>
    </row>
    <row r="828" spans="1:9" x14ac:dyDescent="0.35">
      <c r="A828" s="6" t="s">
        <v>1678</v>
      </c>
      <c r="B828" s="6" t="s">
        <v>1679</v>
      </c>
      <c r="C828" s="7" t="str">
        <f t="shared" si="24"/>
        <v>PARRA</v>
      </c>
      <c r="D828" s="7"/>
      <c r="E828" s="7"/>
      <c r="F828" s="7">
        <f t="shared" si="25"/>
        <v>1</v>
      </c>
      <c r="G828" s="7"/>
      <c r="H828" s="7"/>
      <c r="I828" s="7"/>
    </row>
    <row r="829" spans="1:9" x14ac:dyDescent="0.35">
      <c r="A829" s="6" t="s">
        <v>1680</v>
      </c>
      <c r="B829" s="6" t="s">
        <v>1681</v>
      </c>
      <c r="C829" s="7" t="str">
        <f t="shared" si="24"/>
        <v>PARRA TINTO</v>
      </c>
      <c r="D829" s="7"/>
      <c r="E829" s="7"/>
      <c r="F829" s="7">
        <f t="shared" si="25"/>
        <v>1</v>
      </c>
      <c r="G829" s="7"/>
      <c r="H829" s="7"/>
      <c r="I829" s="7"/>
    </row>
    <row r="830" spans="1:9" x14ac:dyDescent="0.35">
      <c r="A830" s="6" t="s">
        <v>1682</v>
      </c>
      <c r="B830" s="6" t="s">
        <v>1683</v>
      </c>
      <c r="C830" s="7" t="str">
        <f t="shared" si="24"/>
        <v>PARSEM</v>
      </c>
      <c r="D830" s="7"/>
      <c r="E830" s="7"/>
      <c r="F830" s="7">
        <f t="shared" si="25"/>
        <v>1</v>
      </c>
      <c r="G830" s="7"/>
      <c r="H830" s="7"/>
      <c r="I830" s="7"/>
    </row>
    <row r="831" spans="1:9" x14ac:dyDescent="0.35">
      <c r="A831" s="6" t="s">
        <v>1684</v>
      </c>
      <c r="B831" s="6" t="s">
        <v>1685</v>
      </c>
      <c r="C831" s="7" t="str">
        <f t="shared" si="24"/>
        <v>PARTGAL</v>
      </c>
      <c r="D831" s="7"/>
      <c r="E831" s="7"/>
      <c r="F831" s="7">
        <f t="shared" si="25"/>
        <v>1</v>
      </c>
      <c r="G831" s="7"/>
      <c r="H831" s="7"/>
      <c r="I831" s="7"/>
    </row>
    <row r="832" spans="1:9" x14ac:dyDescent="0.35">
      <c r="A832" s="6" t="s">
        <v>1686</v>
      </c>
      <c r="B832" s="6" t="s">
        <v>1687</v>
      </c>
      <c r="C832" s="7" t="str">
        <f t="shared" si="24"/>
        <v>PARULA</v>
      </c>
      <c r="D832" s="7"/>
      <c r="E832" s="7"/>
      <c r="F832" s="7">
        <f t="shared" si="25"/>
        <v>1</v>
      </c>
      <c r="G832" s="7"/>
      <c r="H832" s="7"/>
      <c r="I832" s="7"/>
    </row>
    <row r="833" spans="1:9" x14ac:dyDescent="0.35">
      <c r="A833" s="6" t="s">
        <v>1688</v>
      </c>
      <c r="B833" s="6" t="s">
        <v>1689</v>
      </c>
      <c r="C833" s="7" t="str">
        <f t="shared" si="24"/>
        <v>PARVE</v>
      </c>
      <c r="D833" s="7"/>
      <c r="E833" s="7"/>
      <c r="F833" s="7">
        <f t="shared" si="25"/>
        <v>1</v>
      </c>
      <c r="G833" s="7"/>
      <c r="H833" s="7"/>
      <c r="I833" s="7"/>
    </row>
    <row r="834" spans="1:9" x14ac:dyDescent="0.35">
      <c r="A834" s="6" t="s">
        <v>1690</v>
      </c>
      <c r="B834" s="6" t="s">
        <v>1691</v>
      </c>
      <c r="C834" s="7" t="str">
        <f t="shared" ref="C834:C897" si="26">A834</f>
        <v>PARYE</v>
      </c>
      <c r="D834" s="7"/>
      <c r="E834" s="7"/>
      <c r="F834" s="7">
        <f t="shared" ref="F834:F897" si="27">COUNTIF($B$2:$B$4888,B834)</f>
        <v>1</v>
      </c>
      <c r="G834" s="7"/>
      <c r="H834" s="7"/>
      <c r="I834" s="7"/>
    </row>
    <row r="835" spans="1:9" x14ac:dyDescent="0.35">
      <c r="A835" s="6" t="s">
        <v>1692</v>
      </c>
      <c r="B835" s="6" t="s">
        <v>1693</v>
      </c>
      <c r="C835" s="7" t="str">
        <f t="shared" si="26"/>
        <v>PATNE FATA</v>
      </c>
      <c r="D835" s="7"/>
      <c r="E835" s="7"/>
      <c r="F835" s="7">
        <f t="shared" si="27"/>
        <v>1</v>
      </c>
      <c r="G835" s="7"/>
      <c r="H835" s="7"/>
      <c r="I835" s="7"/>
    </row>
    <row r="836" spans="1:9" x14ac:dyDescent="0.35">
      <c r="A836" s="6" t="s">
        <v>1694</v>
      </c>
      <c r="B836" s="6" t="s">
        <v>1695</v>
      </c>
      <c r="C836" s="7" t="str">
        <f t="shared" si="26"/>
        <v>PATRADEVI</v>
      </c>
      <c r="D836" s="7"/>
      <c r="E836" s="7"/>
      <c r="F836" s="7">
        <f t="shared" si="27"/>
        <v>1</v>
      </c>
      <c r="G836" s="7"/>
      <c r="H836" s="7"/>
      <c r="I836" s="7"/>
    </row>
    <row r="837" spans="1:9" x14ac:dyDescent="0.35">
      <c r="A837" s="6" t="s">
        <v>1696</v>
      </c>
      <c r="B837" s="6" t="s">
        <v>1697</v>
      </c>
      <c r="C837" s="7" t="str">
        <f t="shared" si="26"/>
        <v>PATTO</v>
      </c>
      <c r="D837" s="7"/>
      <c r="E837" s="7"/>
      <c r="F837" s="7">
        <f t="shared" si="27"/>
        <v>1</v>
      </c>
      <c r="G837" s="7"/>
      <c r="H837" s="7"/>
      <c r="I837" s="7"/>
    </row>
    <row r="838" spans="1:9" x14ac:dyDescent="0.35">
      <c r="A838" s="6" t="s">
        <v>1698</v>
      </c>
      <c r="B838" s="6" t="s">
        <v>1699</v>
      </c>
      <c r="C838" s="7" t="str">
        <f t="shared" si="26"/>
        <v>PATYEKADE</v>
      </c>
      <c r="D838" s="7"/>
      <c r="E838" s="7"/>
      <c r="F838" s="7">
        <f t="shared" si="27"/>
        <v>1</v>
      </c>
      <c r="G838" s="7"/>
      <c r="H838" s="7"/>
      <c r="I838" s="7"/>
    </row>
    <row r="839" spans="1:9" x14ac:dyDescent="0.35">
      <c r="A839" s="6" t="s">
        <v>1700</v>
      </c>
      <c r="B839" s="6" t="s">
        <v>1701</v>
      </c>
      <c r="C839" s="7" t="str">
        <f t="shared" si="26"/>
        <v>PAVSHI</v>
      </c>
      <c r="D839" s="7"/>
      <c r="E839" s="7"/>
      <c r="F839" s="7">
        <f t="shared" si="27"/>
        <v>1</v>
      </c>
      <c r="G839" s="7"/>
      <c r="H839" s="7"/>
      <c r="I839" s="7"/>
    </row>
    <row r="840" spans="1:9" x14ac:dyDescent="0.35">
      <c r="A840" s="6" t="s">
        <v>1702</v>
      </c>
      <c r="B840" s="6" t="s">
        <v>1702</v>
      </c>
      <c r="C840" s="7" t="str">
        <f t="shared" si="26"/>
        <v>PAZ</v>
      </c>
      <c r="D840" s="7"/>
      <c r="E840" s="7"/>
      <c r="F840" s="7">
        <f t="shared" si="27"/>
        <v>1</v>
      </c>
      <c r="G840" s="7"/>
      <c r="H840" s="7"/>
      <c r="I840" s="7"/>
    </row>
    <row r="841" spans="1:9" x14ac:dyDescent="0.35">
      <c r="A841" s="6" t="s">
        <v>1703</v>
      </c>
      <c r="B841" s="6" t="s">
        <v>1704</v>
      </c>
      <c r="C841" s="7" t="str">
        <f t="shared" si="26"/>
        <v>PAZARKHAN</v>
      </c>
      <c r="D841" s="7"/>
      <c r="E841" s="7"/>
      <c r="F841" s="7">
        <f t="shared" si="27"/>
        <v>1</v>
      </c>
      <c r="G841" s="7"/>
      <c r="H841" s="7"/>
      <c r="I841" s="7"/>
    </row>
    <row r="842" spans="1:9" x14ac:dyDescent="0.35">
      <c r="A842" s="6" t="s">
        <v>1705</v>
      </c>
      <c r="B842" s="6" t="s">
        <v>1706</v>
      </c>
      <c r="C842" s="7" t="str">
        <f t="shared" si="26"/>
        <v>PAZORKHAN</v>
      </c>
      <c r="D842" s="7"/>
      <c r="E842" s="7"/>
      <c r="F842" s="7">
        <f t="shared" si="27"/>
        <v>1</v>
      </c>
      <c r="G842" s="7"/>
      <c r="H842" s="7"/>
      <c r="I842" s="7"/>
    </row>
    <row r="843" spans="1:9" x14ac:dyDescent="0.35">
      <c r="A843" s="6" t="s">
        <v>1707</v>
      </c>
      <c r="B843" s="6" t="s">
        <v>1708</v>
      </c>
      <c r="C843" s="7" t="str">
        <f t="shared" si="26"/>
        <v>PDEM/KRWDA</v>
      </c>
      <c r="D843" s="7"/>
      <c r="E843" s="7"/>
      <c r="F843" s="7">
        <f t="shared" si="27"/>
        <v>1</v>
      </c>
      <c r="G843" s="7"/>
      <c r="H843" s="7"/>
      <c r="I843" s="7"/>
    </row>
    <row r="844" spans="1:9" x14ac:dyDescent="0.35">
      <c r="A844" s="6" t="s">
        <v>1709</v>
      </c>
      <c r="B844" s="6" t="s">
        <v>1710</v>
      </c>
      <c r="C844" s="7" t="str">
        <f t="shared" si="26"/>
        <v>PEDNE</v>
      </c>
      <c r="D844" s="7" t="s">
        <v>193</v>
      </c>
      <c r="E844" s="7"/>
      <c r="F844" s="7">
        <f t="shared" si="27"/>
        <v>1</v>
      </c>
      <c r="G844" s="7"/>
      <c r="H844" s="7"/>
      <c r="I844" s="7"/>
    </row>
    <row r="845" spans="1:9" x14ac:dyDescent="0.35">
      <c r="A845" s="6" t="s">
        <v>1711</v>
      </c>
      <c r="B845" s="6" t="s">
        <v>1712</v>
      </c>
      <c r="C845" s="7" t="str">
        <f t="shared" si="26"/>
        <v>PENDRI</v>
      </c>
      <c r="D845" s="7"/>
      <c r="E845" s="7"/>
      <c r="F845" s="7">
        <f t="shared" si="27"/>
        <v>1</v>
      </c>
      <c r="G845" s="7"/>
      <c r="H845" s="7"/>
      <c r="I845" s="7"/>
    </row>
    <row r="846" spans="1:9" x14ac:dyDescent="0.35">
      <c r="A846" s="6" t="s">
        <v>1713</v>
      </c>
      <c r="B846" s="6" t="s">
        <v>1714</v>
      </c>
      <c r="C846" s="7" t="str">
        <f t="shared" si="26"/>
        <v>PERIUDAK</v>
      </c>
      <c r="D846" s="7"/>
      <c r="E846" s="7"/>
      <c r="F846" s="7">
        <f t="shared" si="27"/>
        <v>1</v>
      </c>
      <c r="G846" s="7"/>
      <c r="H846" s="7"/>
      <c r="I846" s="7"/>
    </row>
    <row r="847" spans="1:9" x14ac:dyDescent="0.35">
      <c r="A847" s="6" t="s">
        <v>1715</v>
      </c>
      <c r="B847" s="6" t="s">
        <v>1716</v>
      </c>
      <c r="C847" s="7" t="str">
        <f t="shared" si="26"/>
        <v>PETECHAWADA</v>
      </c>
      <c r="D847" s="7"/>
      <c r="E847" s="7"/>
      <c r="F847" s="7">
        <f t="shared" si="27"/>
        <v>1</v>
      </c>
      <c r="G847" s="7"/>
      <c r="H847" s="7"/>
      <c r="I847" s="7"/>
    </row>
    <row r="848" spans="1:9" x14ac:dyDescent="0.35">
      <c r="A848" s="6" t="s">
        <v>1717</v>
      </c>
      <c r="B848" s="6" t="s">
        <v>1718</v>
      </c>
      <c r="C848" s="7" t="str">
        <f t="shared" si="26"/>
        <v>PETTER</v>
      </c>
      <c r="D848" s="7"/>
      <c r="E848" s="7"/>
      <c r="F848" s="7">
        <f t="shared" si="27"/>
        <v>1</v>
      </c>
      <c r="G848" s="7"/>
      <c r="H848" s="7"/>
      <c r="I848" s="7"/>
    </row>
    <row r="849" spans="1:9" x14ac:dyDescent="0.35">
      <c r="A849" s="6" t="s">
        <v>1719</v>
      </c>
      <c r="B849" s="6" t="s">
        <v>1720</v>
      </c>
      <c r="C849" s="7" t="str">
        <f t="shared" si="26"/>
        <v>PIKULE TITA</v>
      </c>
      <c r="D849" s="7"/>
      <c r="E849" s="7"/>
      <c r="F849" s="7">
        <f t="shared" si="27"/>
        <v>1</v>
      </c>
      <c r="G849" s="7"/>
      <c r="H849" s="7"/>
      <c r="I849" s="7"/>
    </row>
    <row r="850" spans="1:9" x14ac:dyDescent="0.35">
      <c r="A850" s="6" t="s">
        <v>1721</v>
      </c>
      <c r="B850" s="6" t="s">
        <v>1722</v>
      </c>
      <c r="C850" s="7" t="str">
        <f t="shared" si="26"/>
        <v>PILERNE IDC</v>
      </c>
      <c r="D850" s="7"/>
      <c r="E850" s="7"/>
      <c r="F850" s="7">
        <f t="shared" si="27"/>
        <v>1</v>
      </c>
      <c r="G850" s="7"/>
      <c r="H850" s="7"/>
      <c r="I850" s="7"/>
    </row>
    <row r="851" spans="1:9" x14ac:dyDescent="0.35">
      <c r="A851" s="6" t="s">
        <v>1723</v>
      </c>
      <c r="B851" s="6" t="s">
        <v>1724</v>
      </c>
      <c r="C851" s="7" t="str">
        <f t="shared" si="26"/>
        <v>PILGAO</v>
      </c>
      <c r="D851" s="7"/>
      <c r="E851" s="7"/>
      <c r="F851" s="7">
        <f t="shared" si="27"/>
        <v>1</v>
      </c>
      <c r="G851" s="7"/>
      <c r="H851" s="7"/>
      <c r="I851" s="7"/>
    </row>
    <row r="852" spans="1:9" x14ac:dyDescent="0.35">
      <c r="A852" s="6" t="s">
        <v>1725</v>
      </c>
      <c r="B852" s="6" t="s">
        <v>1726</v>
      </c>
      <c r="C852" s="7" t="str">
        <f t="shared" si="26"/>
        <v>PILLAR</v>
      </c>
      <c r="D852" s="7"/>
      <c r="E852" s="7"/>
      <c r="F852" s="7">
        <f t="shared" si="27"/>
        <v>1</v>
      </c>
      <c r="G852" s="7"/>
      <c r="H852" s="7"/>
      <c r="I852" s="7"/>
    </row>
    <row r="853" spans="1:9" x14ac:dyDescent="0.35">
      <c r="A853" s="6" t="s">
        <v>1727</v>
      </c>
      <c r="B853" s="6" t="s">
        <v>1728</v>
      </c>
      <c r="C853" s="7" t="str">
        <f t="shared" si="26"/>
        <v>PIRANWADI</v>
      </c>
      <c r="D853" s="7"/>
      <c r="E853" s="7"/>
      <c r="F853" s="7">
        <f t="shared" si="27"/>
        <v>1</v>
      </c>
      <c r="G853" s="7"/>
      <c r="H853" s="7"/>
      <c r="I853" s="7"/>
    </row>
    <row r="854" spans="1:9" x14ac:dyDescent="0.35">
      <c r="A854" s="6" t="s">
        <v>1729</v>
      </c>
      <c r="B854" s="6" t="s">
        <v>1730</v>
      </c>
      <c r="C854" s="7" t="str">
        <f t="shared" si="26"/>
        <v>PIRLA</v>
      </c>
      <c r="D854" s="7"/>
      <c r="E854" s="7"/>
      <c r="F854" s="7">
        <f t="shared" si="27"/>
        <v>1</v>
      </c>
      <c r="G854" s="7"/>
      <c r="H854" s="7"/>
      <c r="I854" s="7"/>
    </row>
    <row r="855" spans="1:9" x14ac:dyDescent="0.35">
      <c r="A855" s="6" t="s">
        <v>1731</v>
      </c>
      <c r="B855" s="6" t="s">
        <v>1732</v>
      </c>
      <c r="C855" s="7" t="str">
        <f t="shared" si="26"/>
        <v>PIRNA</v>
      </c>
      <c r="D855" s="7"/>
      <c r="E855" s="7"/>
      <c r="F855" s="7">
        <f t="shared" si="27"/>
        <v>1</v>
      </c>
      <c r="G855" s="7"/>
      <c r="H855" s="7"/>
      <c r="I855" s="7"/>
    </row>
    <row r="856" spans="1:9" x14ac:dyDescent="0.35">
      <c r="A856" s="6" t="s">
        <v>1733</v>
      </c>
      <c r="B856" s="6" t="s">
        <v>1734</v>
      </c>
      <c r="C856" s="7" t="str">
        <f t="shared" si="26"/>
        <v>PIRNI</v>
      </c>
      <c r="D856" s="7"/>
      <c r="E856" s="7"/>
      <c r="F856" s="7">
        <f t="shared" si="27"/>
        <v>1</v>
      </c>
      <c r="G856" s="7"/>
      <c r="H856" s="7"/>
      <c r="I856" s="7"/>
    </row>
    <row r="857" spans="1:9" x14ac:dyDescent="0.35">
      <c r="A857" s="6" t="s">
        <v>1735</v>
      </c>
      <c r="B857" s="6" t="s">
        <v>1736</v>
      </c>
      <c r="C857" s="7" t="str">
        <f t="shared" si="26"/>
        <v>PISSURLEM</v>
      </c>
      <c r="D857" s="7"/>
      <c r="E857" s="7"/>
      <c r="F857" s="7">
        <f t="shared" si="27"/>
        <v>1</v>
      </c>
      <c r="G857" s="7"/>
      <c r="H857" s="7"/>
      <c r="I857" s="7"/>
    </row>
    <row r="858" spans="1:9" x14ac:dyDescent="0.35">
      <c r="A858" s="6" t="s">
        <v>1737</v>
      </c>
      <c r="B858" s="6" t="s">
        <v>1738</v>
      </c>
      <c r="C858" s="7" t="str">
        <f t="shared" si="26"/>
        <v>PISURNEM</v>
      </c>
      <c r="D858" s="7"/>
      <c r="E858" s="7"/>
      <c r="F858" s="7">
        <f t="shared" si="27"/>
        <v>1</v>
      </c>
      <c r="G858" s="7"/>
      <c r="H858" s="7"/>
      <c r="I858" s="7"/>
    </row>
    <row r="859" spans="1:9" x14ac:dyDescent="0.35">
      <c r="A859" s="6" t="s">
        <v>1739</v>
      </c>
      <c r="B859" s="6" t="s">
        <v>1740</v>
      </c>
      <c r="C859" s="7" t="str">
        <f t="shared" si="26"/>
        <v>PMBRPA FERY</v>
      </c>
      <c r="D859" s="7"/>
      <c r="E859" s="7"/>
      <c r="F859" s="7">
        <f t="shared" si="27"/>
        <v>1</v>
      </c>
      <c r="G859" s="7"/>
      <c r="H859" s="7"/>
      <c r="I859" s="7"/>
    </row>
    <row r="860" spans="1:9" x14ac:dyDescent="0.35">
      <c r="A860" s="6" t="s">
        <v>1741</v>
      </c>
      <c r="B860" s="6" t="s">
        <v>1742</v>
      </c>
      <c r="C860" s="7" t="str">
        <f t="shared" si="26"/>
        <v>PNJ K.AKDMI</v>
      </c>
      <c r="D860" s="7"/>
      <c r="E860" s="7"/>
      <c r="F860" s="7">
        <f t="shared" si="27"/>
        <v>1</v>
      </c>
      <c r="G860" s="7"/>
      <c r="H860" s="7"/>
      <c r="I860" s="7"/>
    </row>
    <row r="861" spans="1:9" x14ac:dyDescent="0.35">
      <c r="A861" s="6" t="s">
        <v>1743</v>
      </c>
      <c r="B861" s="6" t="s">
        <v>1744</v>
      </c>
      <c r="C861" s="7" t="str">
        <f t="shared" si="26"/>
        <v>PODWAL</v>
      </c>
      <c r="D861" s="7"/>
      <c r="E861" s="7"/>
      <c r="F861" s="7">
        <f t="shared" si="27"/>
        <v>1</v>
      </c>
      <c r="G861" s="7"/>
      <c r="H861" s="7"/>
      <c r="I861" s="7"/>
    </row>
    <row r="862" spans="1:9" x14ac:dyDescent="0.35">
      <c r="A862" s="6" t="s">
        <v>1745</v>
      </c>
      <c r="B862" s="6" t="s">
        <v>1746</v>
      </c>
      <c r="C862" s="7" t="str">
        <f t="shared" si="26"/>
        <v>POIGUINIM</v>
      </c>
      <c r="D862" s="7"/>
      <c r="E862" s="7"/>
      <c r="F862" s="7">
        <f t="shared" si="27"/>
        <v>1</v>
      </c>
      <c r="G862" s="7"/>
      <c r="H862" s="7"/>
      <c r="I862" s="7"/>
    </row>
    <row r="863" spans="1:9" x14ac:dyDescent="0.35">
      <c r="A863" s="6" t="s">
        <v>1747</v>
      </c>
      <c r="B863" s="6" t="s">
        <v>1748</v>
      </c>
      <c r="C863" s="7" t="str">
        <f t="shared" si="26"/>
        <v>POILO WADO</v>
      </c>
      <c r="D863" s="7"/>
      <c r="E863" s="7"/>
      <c r="F863" s="7">
        <f t="shared" si="27"/>
        <v>1</v>
      </c>
      <c r="G863" s="7"/>
      <c r="H863" s="7"/>
      <c r="I863" s="7"/>
    </row>
    <row r="864" spans="1:9" x14ac:dyDescent="0.35">
      <c r="A864" s="6" t="s">
        <v>1749</v>
      </c>
      <c r="B864" s="6" t="s">
        <v>1750</v>
      </c>
      <c r="C864" s="7" t="str">
        <f t="shared" si="26"/>
        <v>POIRA</v>
      </c>
      <c r="D864" s="7"/>
      <c r="E864" s="7"/>
      <c r="F864" s="7">
        <f t="shared" si="27"/>
        <v>1</v>
      </c>
      <c r="G864" s="7"/>
      <c r="H864" s="7"/>
      <c r="I864" s="7"/>
    </row>
    <row r="865" spans="1:9" x14ac:dyDescent="0.35">
      <c r="A865" s="6" t="s">
        <v>1751</v>
      </c>
      <c r="B865" s="6" t="s">
        <v>1752</v>
      </c>
      <c r="C865" s="7" t="str">
        <f t="shared" si="26"/>
        <v>POKARBAO</v>
      </c>
      <c r="D865" s="7"/>
      <c r="E865" s="7"/>
      <c r="F865" s="7">
        <f t="shared" si="27"/>
        <v>1</v>
      </c>
      <c r="G865" s="7"/>
      <c r="H865" s="7"/>
      <c r="I865" s="7"/>
    </row>
    <row r="866" spans="1:9" x14ac:dyDescent="0.35">
      <c r="A866" s="6" t="s">
        <v>1753</v>
      </c>
      <c r="B866" s="6" t="s">
        <v>1754</v>
      </c>
      <c r="C866" s="7" t="str">
        <f t="shared" si="26"/>
        <v>POLAKADE</v>
      </c>
      <c r="D866" s="7"/>
      <c r="E866" s="7"/>
      <c r="F866" s="7">
        <f t="shared" si="27"/>
        <v>1</v>
      </c>
      <c r="G866" s="7"/>
      <c r="H866" s="7"/>
      <c r="I866" s="7"/>
    </row>
    <row r="867" spans="1:9" x14ac:dyDescent="0.35">
      <c r="A867" s="6" t="s">
        <v>1755</v>
      </c>
      <c r="B867" s="6" t="s">
        <v>1756</v>
      </c>
      <c r="C867" s="7" t="str">
        <f t="shared" si="26"/>
        <v>POLAKODE</v>
      </c>
      <c r="D867" s="7"/>
      <c r="E867" s="7"/>
      <c r="F867" s="7">
        <f t="shared" si="27"/>
        <v>1</v>
      </c>
      <c r="G867" s="7"/>
      <c r="H867" s="7"/>
      <c r="I867" s="7"/>
    </row>
    <row r="868" spans="1:9" x14ac:dyDescent="0.35">
      <c r="A868" s="6" t="s">
        <v>1757</v>
      </c>
      <c r="B868" s="6" t="s">
        <v>1758</v>
      </c>
      <c r="C868" s="7" t="str">
        <f t="shared" si="26"/>
        <v>POLLEM</v>
      </c>
      <c r="D868" s="7"/>
      <c r="E868" s="7"/>
      <c r="F868" s="7">
        <f t="shared" si="27"/>
        <v>1</v>
      </c>
      <c r="G868" s="7"/>
      <c r="H868" s="7"/>
      <c r="I868" s="7"/>
    </row>
    <row r="869" spans="1:9" x14ac:dyDescent="0.35">
      <c r="A869" s="6" t="s">
        <v>1759</v>
      </c>
      <c r="B869" s="6" t="s">
        <v>1760</v>
      </c>
      <c r="C869" s="7" t="str">
        <f t="shared" si="26"/>
        <v>POLLEM BDR</v>
      </c>
      <c r="D869" s="7"/>
      <c r="E869" s="7"/>
      <c r="F869" s="7">
        <f t="shared" si="27"/>
        <v>1</v>
      </c>
      <c r="G869" s="7"/>
      <c r="H869" s="7"/>
      <c r="I869" s="7"/>
    </row>
    <row r="870" spans="1:9" x14ac:dyDescent="0.35">
      <c r="A870" s="6" t="s">
        <v>1761</v>
      </c>
      <c r="B870" s="6" t="s">
        <v>1762</v>
      </c>
      <c r="C870" s="7" t="str">
        <f t="shared" si="26"/>
        <v>POLYTECNIC</v>
      </c>
      <c r="D870" s="7"/>
      <c r="E870" s="7"/>
      <c r="F870" s="7">
        <f t="shared" si="27"/>
        <v>1</v>
      </c>
      <c r="G870" s="7"/>
      <c r="H870" s="7"/>
      <c r="I870" s="7"/>
    </row>
    <row r="871" spans="1:9" x14ac:dyDescent="0.35">
      <c r="A871" s="6" t="s">
        <v>1763</v>
      </c>
      <c r="B871" s="6" t="s">
        <v>1764</v>
      </c>
      <c r="C871" s="7" t="str">
        <f t="shared" si="26"/>
        <v>POMBURPA</v>
      </c>
      <c r="D871" s="7"/>
      <c r="E871" s="7"/>
      <c r="F871" s="7">
        <f t="shared" si="27"/>
        <v>1</v>
      </c>
      <c r="G871" s="7"/>
      <c r="H871" s="7"/>
      <c r="I871" s="7"/>
    </row>
    <row r="872" spans="1:9" x14ac:dyDescent="0.35">
      <c r="A872" s="6" t="s">
        <v>1765</v>
      </c>
      <c r="B872" s="6" t="s">
        <v>1766</v>
      </c>
      <c r="C872" s="7" t="str">
        <f t="shared" si="26"/>
        <v>PONDA</v>
      </c>
      <c r="D872" s="7" t="s">
        <v>193</v>
      </c>
      <c r="E872" s="7"/>
      <c r="F872" s="7">
        <f t="shared" si="27"/>
        <v>1</v>
      </c>
      <c r="G872" s="7"/>
      <c r="H872" s="7"/>
      <c r="I872" s="7"/>
    </row>
    <row r="873" spans="1:9" x14ac:dyDescent="0.35">
      <c r="A873" s="6" t="s">
        <v>1767</v>
      </c>
      <c r="B873" s="6" t="s">
        <v>1768</v>
      </c>
      <c r="C873" s="7" t="str">
        <f t="shared" si="26"/>
        <v>PONDA TISK</v>
      </c>
      <c r="D873" s="7"/>
      <c r="E873" s="7"/>
      <c r="F873" s="7">
        <f t="shared" si="27"/>
        <v>1</v>
      </c>
      <c r="G873" s="7"/>
      <c r="H873" s="7"/>
      <c r="I873" s="7"/>
    </row>
    <row r="874" spans="1:9" x14ac:dyDescent="0.35">
      <c r="A874" s="6" t="s">
        <v>1769</v>
      </c>
      <c r="B874" s="6" t="s">
        <v>1770</v>
      </c>
      <c r="C874" s="7" t="str">
        <f t="shared" si="26"/>
        <v>PONDA YARD</v>
      </c>
      <c r="D874" s="7"/>
      <c r="E874" s="7"/>
      <c r="F874" s="7">
        <f t="shared" si="27"/>
        <v>1</v>
      </c>
      <c r="G874" s="7"/>
      <c r="H874" s="7"/>
      <c r="I874" s="7"/>
    </row>
    <row r="875" spans="1:9" x14ac:dyDescent="0.35">
      <c r="A875" s="6" t="s">
        <v>1771</v>
      </c>
      <c r="B875" s="6" t="s">
        <v>1772</v>
      </c>
      <c r="C875" s="7" t="str">
        <f t="shared" si="26"/>
        <v>POPAIDANDO</v>
      </c>
      <c r="D875" s="7"/>
      <c r="E875" s="7"/>
      <c r="F875" s="7">
        <f t="shared" si="27"/>
        <v>1</v>
      </c>
      <c r="G875" s="7"/>
      <c r="H875" s="7"/>
      <c r="I875" s="7"/>
    </row>
    <row r="876" spans="1:9" x14ac:dyDescent="0.35">
      <c r="A876" s="6" t="s">
        <v>1773</v>
      </c>
      <c r="B876" s="6" t="s">
        <v>1774</v>
      </c>
      <c r="C876" s="7" t="str">
        <f t="shared" si="26"/>
        <v>PORASKADE</v>
      </c>
      <c r="D876" s="7"/>
      <c r="E876" s="7"/>
      <c r="F876" s="7">
        <f t="shared" si="27"/>
        <v>1</v>
      </c>
      <c r="G876" s="7"/>
      <c r="H876" s="7"/>
      <c r="I876" s="7"/>
    </row>
    <row r="877" spans="1:9" x14ac:dyDescent="0.35">
      <c r="A877" s="6" t="s">
        <v>1775</v>
      </c>
      <c r="B877" s="6" t="s">
        <v>1776</v>
      </c>
      <c r="C877" s="7" t="str">
        <f t="shared" si="26"/>
        <v>PORTEM</v>
      </c>
      <c r="D877" s="7"/>
      <c r="E877" s="7"/>
      <c r="F877" s="7">
        <f t="shared" si="27"/>
        <v>1</v>
      </c>
      <c r="G877" s="7"/>
      <c r="H877" s="7"/>
      <c r="I877" s="7"/>
    </row>
    <row r="878" spans="1:9" x14ac:dyDescent="0.35">
      <c r="A878" s="6" t="s">
        <v>1777</v>
      </c>
      <c r="B878" s="6" t="s">
        <v>1778</v>
      </c>
      <c r="C878" s="7" t="str">
        <f t="shared" si="26"/>
        <v>PORVORIM</v>
      </c>
      <c r="D878" s="7"/>
      <c r="E878" s="7"/>
      <c r="F878" s="7">
        <f t="shared" si="27"/>
        <v>1</v>
      </c>
      <c r="G878" s="7"/>
      <c r="H878" s="7"/>
      <c r="I878" s="7"/>
    </row>
    <row r="879" spans="1:9" x14ac:dyDescent="0.35">
      <c r="A879" s="6" t="s">
        <v>1779</v>
      </c>
      <c r="B879" s="6" t="s">
        <v>1780</v>
      </c>
      <c r="C879" s="7" t="str">
        <f t="shared" si="26"/>
        <v>POST OFFICE</v>
      </c>
      <c r="D879" s="7"/>
      <c r="E879" s="7"/>
      <c r="F879" s="7">
        <f t="shared" si="27"/>
        <v>1</v>
      </c>
      <c r="G879" s="7"/>
      <c r="H879" s="7"/>
      <c r="I879" s="7"/>
    </row>
    <row r="880" spans="1:9" x14ac:dyDescent="0.35">
      <c r="A880" s="6" t="s">
        <v>1781</v>
      </c>
      <c r="B880" s="6" t="s">
        <v>1782</v>
      </c>
      <c r="C880" s="7" t="str">
        <f t="shared" si="26"/>
        <v>POSTAR</v>
      </c>
      <c r="D880" s="7"/>
      <c r="E880" s="7"/>
      <c r="F880" s="7">
        <f t="shared" si="27"/>
        <v>1</v>
      </c>
      <c r="G880" s="7"/>
      <c r="H880" s="7"/>
      <c r="I880" s="7"/>
    </row>
    <row r="881" spans="1:9" x14ac:dyDescent="0.35">
      <c r="A881" s="6" t="s">
        <v>1783</v>
      </c>
      <c r="B881" s="6" t="s">
        <v>1784</v>
      </c>
      <c r="C881" s="7" t="str">
        <f t="shared" si="26"/>
        <v>POWERHOUSE</v>
      </c>
      <c r="D881" s="7"/>
      <c r="E881" s="7"/>
      <c r="F881" s="7">
        <f t="shared" si="27"/>
        <v>1</v>
      </c>
      <c r="G881" s="7"/>
      <c r="H881" s="7"/>
      <c r="I881" s="7"/>
    </row>
    <row r="882" spans="1:9" x14ac:dyDescent="0.35">
      <c r="A882" s="6" t="s">
        <v>1785</v>
      </c>
      <c r="B882" s="6" t="s">
        <v>1786</v>
      </c>
      <c r="C882" s="7" t="str">
        <f t="shared" si="26"/>
        <v>PRATAP NAGR</v>
      </c>
      <c r="D882" s="7"/>
      <c r="E882" s="7"/>
      <c r="F882" s="7">
        <f t="shared" si="27"/>
        <v>1</v>
      </c>
      <c r="G882" s="7"/>
      <c r="H882" s="7"/>
      <c r="I882" s="7"/>
    </row>
    <row r="883" spans="1:9" x14ac:dyDescent="0.35">
      <c r="A883" s="6" t="s">
        <v>1787</v>
      </c>
      <c r="B883" s="6" t="s">
        <v>1788</v>
      </c>
      <c r="C883" s="7" t="str">
        <f t="shared" si="26"/>
        <v>PRC MADLA</v>
      </c>
      <c r="D883" s="7"/>
      <c r="E883" s="7"/>
      <c r="F883" s="7">
        <f t="shared" si="27"/>
        <v>1</v>
      </c>
      <c r="G883" s="7"/>
      <c r="H883" s="7"/>
      <c r="I883" s="7"/>
    </row>
    <row r="884" spans="1:9" x14ac:dyDescent="0.35">
      <c r="A884" s="6" t="s">
        <v>1789</v>
      </c>
      <c r="B884" s="6" t="s">
        <v>1790</v>
      </c>
      <c r="C884" s="7" t="str">
        <f t="shared" si="26"/>
        <v>PRIOL</v>
      </c>
      <c r="D884" s="7"/>
      <c r="E884" s="7"/>
      <c r="F884" s="7">
        <f t="shared" si="27"/>
        <v>1</v>
      </c>
      <c r="G884" s="7"/>
      <c r="H884" s="7"/>
      <c r="I884" s="7"/>
    </row>
    <row r="885" spans="1:9" x14ac:dyDescent="0.35">
      <c r="A885" s="6" t="s">
        <v>1791</v>
      </c>
      <c r="B885" s="6" t="s">
        <v>1792</v>
      </c>
      <c r="C885" s="7" t="str">
        <f t="shared" si="26"/>
        <v>PRSHURM TMP</v>
      </c>
      <c r="D885" s="7"/>
      <c r="E885" s="7"/>
      <c r="F885" s="7">
        <f t="shared" si="27"/>
        <v>1</v>
      </c>
      <c r="G885" s="7"/>
      <c r="H885" s="7"/>
      <c r="I885" s="7"/>
    </row>
    <row r="886" spans="1:9" x14ac:dyDescent="0.35">
      <c r="A886" s="6" t="s">
        <v>1793</v>
      </c>
      <c r="B886" s="6" t="s">
        <v>1794</v>
      </c>
      <c r="C886" s="7" t="str">
        <f t="shared" si="26"/>
        <v>PRV BAZAR</v>
      </c>
      <c r="D886" s="7"/>
      <c r="E886" s="7"/>
      <c r="F886" s="7">
        <f t="shared" si="27"/>
        <v>1</v>
      </c>
      <c r="G886" s="7"/>
      <c r="H886" s="7"/>
      <c r="I886" s="7"/>
    </row>
    <row r="887" spans="1:9" x14ac:dyDescent="0.35">
      <c r="A887" s="6" t="s">
        <v>1795</v>
      </c>
      <c r="B887" s="6" t="s">
        <v>1796</v>
      </c>
      <c r="C887" s="7" t="str">
        <f t="shared" si="26"/>
        <v>PRV COPEL</v>
      </c>
      <c r="D887" s="7"/>
      <c r="E887" s="7"/>
      <c r="F887" s="7">
        <f t="shared" si="27"/>
        <v>1</v>
      </c>
      <c r="G887" s="7"/>
      <c r="H887" s="7"/>
      <c r="I887" s="7"/>
    </row>
    <row r="888" spans="1:9" x14ac:dyDescent="0.35">
      <c r="A888" s="6" t="s">
        <v>1797</v>
      </c>
      <c r="B888" s="6" t="s">
        <v>1798</v>
      </c>
      <c r="C888" s="7" t="str">
        <f t="shared" si="26"/>
        <v>PRV WADAKAD</v>
      </c>
      <c r="D888" s="7"/>
      <c r="E888" s="7"/>
      <c r="F888" s="7">
        <f t="shared" si="27"/>
        <v>1</v>
      </c>
      <c r="G888" s="7"/>
      <c r="H888" s="7"/>
      <c r="I888" s="7"/>
    </row>
    <row r="889" spans="1:9" x14ac:dyDescent="0.35">
      <c r="A889" s="6" t="s">
        <v>1799</v>
      </c>
      <c r="B889" s="6" t="s">
        <v>1800</v>
      </c>
      <c r="C889" s="7" t="str">
        <f t="shared" si="26"/>
        <v>PURVA</v>
      </c>
      <c r="D889" s="7"/>
      <c r="E889" s="7"/>
      <c r="F889" s="7">
        <f t="shared" si="27"/>
        <v>1</v>
      </c>
      <c r="G889" s="7"/>
      <c r="H889" s="7"/>
      <c r="I889" s="7"/>
    </row>
    <row r="890" spans="1:9" x14ac:dyDescent="0.35">
      <c r="A890" s="6" t="s">
        <v>1801</v>
      </c>
      <c r="B890" s="6" t="s">
        <v>1802</v>
      </c>
      <c r="C890" s="7" t="str">
        <f t="shared" si="26"/>
        <v>PURVA HSPTL</v>
      </c>
      <c r="D890" s="7"/>
      <c r="E890" s="7"/>
      <c r="F890" s="7">
        <f t="shared" si="27"/>
        <v>1</v>
      </c>
      <c r="G890" s="7"/>
      <c r="H890" s="7"/>
      <c r="I890" s="7"/>
    </row>
    <row r="891" spans="1:9" x14ac:dyDescent="0.35">
      <c r="A891" s="6" t="s">
        <v>1803</v>
      </c>
      <c r="B891" s="6" t="s">
        <v>1804</v>
      </c>
      <c r="C891" s="7" t="str">
        <f t="shared" si="26"/>
        <v>Q. AMONA</v>
      </c>
      <c r="D891" s="7"/>
      <c r="E891" s="7"/>
      <c r="F891" s="7">
        <f t="shared" si="27"/>
        <v>1</v>
      </c>
      <c r="G891" s="7"/>
      <c r="H891" s="7"/>
      <c r="I891" s="7"/>
    </row>
    <row r="892" spans="1:9" x14ac:dyDescent="0.35">
      <c r="A892" s="6" t="s">
        <v>1805</v>
      </c>
      <c r="B892" s="6" t="s">
        <v>1806</v>
      </c>
      <c r="C892" s="7" t="str">
        <f t="shared" si="26"/>
        <v>QPM COURT</v>
      </c>
      <c r="D892" s="7"/>
      <c r="E892" s="7"/>
      <c r="F892" s="7">
        <f t="shared" si="27"/>
        <v>1</v>
      </c>
      <c r="G892" s="7"/>
      <c r="H892" s="7"/>
      <c r="I892" s="7"/>
    </row>
    <row r="893" spans="1:9" x14ac:dyDescent="0.35">
      <c r="A893" s="6" t="s">
        <v>1807</v>
      </c>
      <c r="B893" s="6" t="s">
        <v>1808</v>
      </c>
      <c r="C893" s="7" t="str">
        <f t="shared" si="26"/>
        <v>QUEPEM</v>
      </c>
      <c r="D893" s="7"/>
      <c r="E893" s="7"/>
      <c r="F893" s="7">
        <f t="shared" si="27"/>
        <v>1</v>
      </c>
      <c r="G893" s="7"/>
      <c r="H893" s="7"/>
      <c r="I893" s="7"/>
    </row>
    <row r="894" spans="1:9" x14ac:dyDescent="0.35">
      <c r="A894" s="6" t="s">
        <v>1809</v>
      </c>
      <c r="B894" s="6" t="s">
        <v>1810</v>
      </c>
      <c r="C894" s="7" t="str">
        <f t="shared" si="26"/>
        <v>QUITLA</v>
      </c>
      <c r="D894" s="7"/>
      <c r="E894" s="7"/>
      <c r="F894" s="7">
        <f t="shared" si="27"/>
        <v>1</v>
      </c>
      <c r="G894" s="7"/>
      <c r="H894" s="7"/>
      <c r="I894" s="7"/>
    </row>
    <row r="895" spans="1:9" x14ac:dyDescent="0.35">
      <c r="A895" s="6" t="s">
        <v>1811</v>
      </c>
      <c r="B895" s="6" t="s">
        <v>1812</v>
      </c>
      <c r="C895" s="7" t="str">
        <f t="shared" si="26"/>
        <v>QUITOL</v>
      </c>
      <c r="D895" s="7"/>
      <c r="E895" s="7"/>
      <c r="F895" s="7">
        <f t="shared" si="27"/>
        <v>1</v>
      </c>
      <c r="G895" s="7"/>
      <c r="H895" s="7"/>
      <c r="I895" s="7"/>
    </row>
    <row r="896" spans="1:9" x14ac:dyDescent="0.35">
      <c r="A896" s="6" t="s">
        <v>1813</v>
      </c>
      <c r="B896" s="6" t="s">
        <v>1814</v>
      </c>
      <c r="C896" s="7" t="str">
        <f t="shared" si="26"/>
        <v>R TAKA/MUTA</v>
      </c>
      <c r="D896" s="7"/>
      <c r="E896" s="7"/>
      <c r="F896" s="7">
        <f t="shared" si="27"/>
        <v>1</v>
      </c>
      <c r="G896" s="7"/>
      <c r="H896" s="7"/>
      <c r="I896" s="7"/>
    </row>
    <row r="897" spans="1:9" x14ac:dyDescent="0.35">
      <c r="A897" s="6" t="s">
        <v>1815</v>
      </c>
      <c r="B897" s="6" t="s">
        <v>1816</v>
      </c>
      <c r="C897" s="7" t="str">
        <f t="shared" si="26"/>
        <v>R. PATTO</v>
      </c>
      <c r="D897" s="7"/>
      <c r="E897" s="7"/>
      <c r="F897" s="7">
        <f t="shared" si="27"/>
        <v>1</v>
      </c>
      <c r="G897" s="7"/>
      <c r="H897" s="7"/>
      <c r="I897" s="7"/>
    </row>
    <row r="898" spans="1:9" x14ac:dyDescent="0.35">
      <c r="A898" s="6" t="s">
        <v>1817</v>
      </c>
      <c r="B898" s="6" t="s">
        <v>1818</v>
      </c>
      <c r="C898" s="7" t="str">
        <f t="shared" ref="C898:C961" si="28">A898</f>
        <v>RADHANAGRI</v>
      </c>
      <c r="D898" s="7"/>
      <c r="E898" s="7"/>
      <c r="F898" s="7">
        <f t="shared" ref="F898:F961" si="29">COUNTIF($B$2:$B$4888,B898)</f>
        <v>1</v>
      </c>
      <c r="G898" s="7"/>
      <c r="H898" s="7"/>
      <c r="I898" s="7"/>
    </row>
    <row r="899" spans="1:9" x14ac:dyDescent="0.35">
      <c r="A899" s="6" t="s">
        <v>1819</v>
      </c>
      <c r="B899" s="6" t="s">
        <v>1819</v>
      </c>
      <c r="C899" s="7" t="str">
        <f t="shared" si="28"/>
        <v>RAI</v>
      </c>
      <c r="D899" s="7"/>
      <c r="E899" s="7"/>
      <c r="F899" s="7">
        <f t="shared" si="29"/>
        <v>1</v>
      </c>
      <c r="G899" s="7"/>
      <c r="H899" s="7"/>
      <c r="I899" s="7"/>
    </row>
    <row r="900" spans="1:9" x14ac:dyDescent="0.35">
      <c r="A900" s="6" t="s">
        <v>1820</v>
      </c>
      <c r="B900" s="6" t="s">
        <v>1821</v>
      </c>
      <c r="C900" s="7" t="str">
        <f t="shared" si="28"/>
        <v>RAI AMYAKDE</v>
      </c>
      <c r="D900" s="7"/>
      <c r="E900" s="7"/>
      <c r="F900" s="7">
        <f t="shared" si="29"/>
        <v>1</v>
      </c>
      <c r="G900" s="7"/>
      <c r="H900" s="7"/>
      <c r="I900" s="7"/>
    </row>
    <row r="901" spans="1:9" x14ac:dyDescent="0.35">
      <c r="A901" s="6" t="s">
        <v>1822</v>
      </c>
      <c r="B901" s="6" t="s">
        <v>1823</v>
      </c>
      <c r="C901" s="7" t="str">
        <f t="shared" si="28"/>
        <v>RAICHUR</v>
      </c>
      <c r="D901" s="7"/>
      <c r="E901" s="7"/>
      <c r="F901" s="7">
        <f t="shared" si="29"/>
        <v>1</v>
      </c>
      <c r="G901" s="7"/>
      <c r="H901" s="7"/>
      <c r="I901" s="7"/>
    </row>
    <row r="902" spans="1:9" x14ac:dyDescent="0.35">
      <c r="A902" s="6" t="s">
        <v>1824</v>
      </c>
      <c r="B902" s="6" t="s">
        <v>1825</v>
      </c>
      <c r="C902" s="7" t="str">
        <f t="shared" si="28"/>
        <v>RAILWAY STN</v>
      </c>
      <c r="D902" s="7"/>
      <c r="E902" s="7"/>
      <c r="F902" s="7">
        <f t="shared" si="29"/>
        <v>1</v>
      </c>
      <c r="G902" s="7"/>
      <c r="H902" s="7"/>
      <c r="I902" s="7"/>
    </row>
    <row r="903" spans="1:9" x14ac:dyDescent="0.35">
      <c r="A903" s="6" t="s">
        <v>1826</v>
      </c>
      <c r="B903" s="6" t="s">
        <v>1827</v>
      </c>
      <c r="C903" s="7" t="str">
        <f t="shared" si="28"/>
        <v>RAILWAY X</v>
      </c>
      <c r="D903" s="7"/>
      <c r="E903" s="7"/>
      <c r="F903" s="7">
        <f t="shared" si="29"/>
        <v>1</v>
      </c>
      <c r="G903" s="7"/>
      <c r="H903" s="7"/>
      <c r="I903" s="7"/>
    </row>
    <row r="904" spans="1:9" x14ac:dyDescent="0.35">
      <c r="A904" s="6" t="s">
        <v>1828</v>
      </c>
      <c r="B904" s="6" t="s">
        <v>1829</v>
      </c>
      <c r="C904" s="7" t="str">
        <f t="shared" si="28"/>
        <v>RAJ BHAVAN</v>
      </c>
      <c r="D904" s="7"/>
      <c r="E904" s="7"/>
      <c r="F904" s="7">
        <f t="shared" si="29"/>
        <v>1</v>
      </c>
      <c r="G904" s="7"/>
      <c r="H904" s="7"/>
      <c r="I904" s="7"/>
    </row>
    <row r="905" spans="1:9" x14ac:dyDescent="0.35">
      <c r="A905" s="6" t="s">
        <v>1830</v>
      </c>
      <c r="B905" s="6" t="s">
        <v>1831</v>
      </c>
      <c r="C905" s="7" t="str">
        <f t="shared" si="28"/>
        <v>RAJBAG</v>
      </c>
      <c r="D905" s="7"/>
      <c r="E905" s="7"/>
      <c r="F905" s="7">
        <f t="shared" si="29"/>
        <v>1</v>
      </c>
      <c r="G905" s="7"/>
      <c r="H905" s="7"/>
      <c r="I905" s="7"/>
    </row>
    <row r="906" spans="1:9" x14ac:dyDescent="0.35">
      <c r="A906" s="6" t="s">
        <v>1832</v>
      </c>
      <c r="B906" s="6" t="s">
        <v>1833</v>
      </c>
      <c r="C906" s="7" t="str">
        <f t="shared" si="28"/>
        <v>RAMESHWAR</v>
      </c>
      <c r="D906" s="7"/>
      <c r="E906" s="7"/>
      <c r="F906" s="7">
        <f t="shared" si="29"/>
        <v>1</v>
      </c>
      <c r="G906" s="7"/>
      <c r="H906" s="7"/>
      <c r="I906" s="7"/>
    </row>
    <row r="907" spans="1:9" x14ac:dyDescent="0.35">
      <c r="A907" s="6" t="s">
        <v>1834</v>
      </c>
      <c r="B907" s="6" t="s">
        <v>1835</v>
      </c>
      <c r="C907" s="7" t="str">
        <f t="shared" si="28"/>
        <v>RAMNAGAR</v>
      </c>
      <c r="D907" s="7"/>
      <c r="E907" s="7"/>
      <c r="F907" s="7">
        <f t="shared" si="29"/>
        <v>1</v>
      </c>
      <c r="G907" s="7"/>
      <c r="H907" s="7"/>
      <c r="I907" s="7"/>
    </row>
    <row r="908" spans="1:9" x14ac:dyDescent="0.35">
      <c r="A908" s="6" t="s">
        <v>1836</v>
      </c>
      <c r="B908" s="6" t="s">
        <v>1837</v>
      </c>
      <c r="C908" s="7" t="str">
        <f t="shared" si="28"/>
        <v>RAMNATHI</v>
      </c>
      <c r="D908" s="7"/>
      <c r="E908" s="7"/>
      <c r="F908" s="7">
        <f t="shared" si="29"/>
        <v>1</v>
      </c>
      <c r="G908" s="7"/>
      <c r="H908" s="7"/>
      <c r="I908" s="7"/>
    </row>
    <row r="909" spans="1:9" x14ac:dyDescent="0.35">
      <c r="A909" s="6" t="s">
        <v>1838</v>
      </c>
      <c r="B909" s="6" t="s">
        <v>1839</v>
      </c>
      <c r="C909" s="7" t="str">
        <f t="shared" si="28"/>
        <v>RAMPUR</v>
      </c>
      <c r="D909" s="7"/>
      <c r="E909" s="7"/>
      <c r="F909" s="7">
        <f t="shared" si="29"/>
        <v>1</v>
      </c>
      <c r="G909" s="7"/>
      <c r="H909" s="7"/>
      <c r="I909" s="7"/>
    </row>
    <row r="910" spans="1:9" x14ac:dyDescent="0.35">
      <c r="A910" s="6" t="s">
        <v>1840</v>
      </c>
      <c r="B910" s="6" t="s">
        <v>1841</v>
      </c>
      <c r="C910" s="7" t="str">
        <f t="shared" si="28"/>
        <v>RANBAMBOLI</v>
      </c>
      <c r="D910" s="7"/>
      <c r="E910" s="7"/>
      <c r="F910" s="7">
        <f t="shared" si="29"/>
        <v>1</v>
      </c>
      <c r="G910" s="7"/>
      <c r="H910" s="7"/>
      <c r="I910" s="7"/>
    </row>
    <row r="911" spans="1:9" x14ac:dyDescent="0.35">
      <c r="A911" s="6" t="s">
        <v>1842</v>
      </c>
      <c r="B911" s="6" t="s">
        <v>1843</v>
      </c>
      <c r="C911" s="7" t="str">
        <f t="shared" si="28"/>
        <v>RANKALA</v>
      </c>
      <c r="D911" s="7"/>
      <c r="E911" s="7"/>
      <c r="F911" s="7">
        <f t="shared" si="29"/>
        <v>1</v>
      </c>
      <c r="G911" s="7"/>
      <c r="H911" s="7"/>
      <c r="I911" s="7"/>
    </row>
    <row r="912" spans="1:9" x14ac:dyDescent="0.35">
      <c r="A912" s="6" t="s">
        <v>1844</v>
      </c>
      <c r="B912" s="6" t="s">
        <v>1845</v>
      </c>
      <c r="C912" s="7" t="str">
        <f t="shared" si="28"/>
        <v>RASSAIM DOK</v>
      </c>
      <c r="D912" s="7"/>
      <c r="E912" s="7"/>
      <c r="F912" s="7">
        <f t="shared" si="29"/>
        <v>1</v>
      </c>
      <c r="G912" s="7"/>
      <c r="H912" s="7"/>
      <c r="I912" s="7"/>
    </row>
    <row r="913" spans="1:9" x14ac:dyDescent="0.35">
      <c r="A913" s="6" t="s">
        <v>1846</v>
      </c>
      <c r="B913" s="6" t="s">
        <v>1847</v>
      </c>
      <c r="C913" s="7" t="str">
        <f t="shared" si="28"/>
        <v>RASSAIM FRY</v>
      </c>
      <c r="D913" s="7"/>
      <c r="E913" s="7"/>
      <c r="F913" s="7">
        <f t="shared" si="29"/>
        <v>1</v>
      </c>
      <c r="G913" s="7"/>
      <c r="H913" s="7"/>
      <c r="I913" s="7"/>
    </row>
    <row r="914" spans="1:9" x14ac:dyDescent="0.35">
      <c r="A914" s="6" t="s">
        <v>1848</v>
      </c>
      <c r="B914" s="6" t="s">
        <v>1849</v>
      </c>
      <c r="C914" s="7" t="str">
        <f t="shared" si="28"/>
        <v>RAVAN FATA</v>
      </c>
      <c r="D914" s="7"/>
      <c r="E914" s="7"/>
      <c r="F914" s="7">
        <f t="shared" si="29"/>
        <v>1</v>
      </c>
      <c r="G914" s="7"/>
      <c r="H914" s="7"/>
      <c r="I914" s="7"/>
    </row>
    <row r="915" spans="1:9" x14ac:dyDescent="0.35">
      <c r="A915" s="6" t="s">
        <v>1850</v>
      </c>
      <c r="B915" s="6" t="s">
        <v>1851</v>
      </c>
      <c r="C915" s="7" t="str">
        <f t="shared" si="28"/>
        <v>RAWANFOND</v>
      </c>
      <c r="D915" s="7"/>
      <c r="E915" s="7"/>
      <c r="F915" s="7">
        <f t="shared" si="29"/>
        <v>1</v>
      </c>
      <c r="G915" s="7"/>
      <c r="H915" s="7"/>
      <c r="I915" s="7"/>
    </row>
    <row r="916" spans="1:9" x14ac:dyDescent="0.35">
      <c r="A916" s="6" t="s">
        <v>1852</v>
      </c>
      <c r="B916" s="6" t="s">
        <v>1853</v>
      </c>
      <c r="C916" s="7" t="str">
        <f t="shared" si="28"/>
        <v>RBDR FERRY</v>
      </c>
      <c r="D916" s="7"/>
      <c r="E916" s="7"/>
      <c r="F916" s="7">
        <f t="shared" si="29"/>
        <v>1</v>
      </c>
      <c r="G916" s="7"/>
      <c r="H916" s="7"/>
      <c r="I916" s="7"/>
    </row>
    <row r="917" spans="1:9" x14ac:dyDescent="0.35">
      <c r="A917" s="6" t="s">
        <v>1854</v>
      </c>
      <c r="B917" s="6" t="s">
        <v>1855</v>
      </c>
      <c r="C917" s="7" t="str">
        <f t="shared" si="28"/>
        <v>RBDR SCHOOL</v>
      </c>
      <c r="D917" s="7"/>
      <c r="E917" s="7"/>
      <c r="F917" s="7">
        <f t="shared" si="29"/>
        <v>1</v>
      </c>
      <c r="G917" s="7"/>
      <c r="H917" s="7"/>
      <c r="I917" s="7"/>
    </row>
    <row r="918" spans="1:9" x14ac:dyDescent="0.35">
      <c r="A918" s="6" t="s">
        <v>1856</v>
      </c>
      <c r="B918" s="6" t="s">
        <v>1857</v>
      </c>
      <c r="C918" s="7" t="str">
        <f t="shared" si="28"/>
        <v>REDEB/HURSH</v>
      </c>
      <c r="D918" s="7"/>
      <c r="E918" s="7"/>
      <c r="F918" s="7">
        <f t="shared" si="29"/>
        <v>1</v>
      </c>
      <c r="G918" s="7"/>
      <c r="H918" s="7"/>
      <c r="I918" s="7"/>
    </row>
    <row r="919" spans="1:9" x14ac:dyDescent="0.35">
      <c r="A919" s="6" t="s">
        <v>1858</v>
      </c>
      <c r="B919" s="6" t="s">
        <v>1859</v>
      </c>
      <c r="C919" s="7" t="str">
        <f t="shared" si="28"/>
        <v>REDI CROSS</v>
      </c>
      <c r="D919" s="7"/>
      <c r="E919" s="7"/>
      <c r="F919" s="7">
        <f t="shared" si="29"/>
        <v>1</v>
      </c>
      <c r="G919" s="7"/>
      <c r="H919" s="7"/>
      <c r="I919" s="7"/>
    </row>
    <row r="920" spans="1:9" x14ac:dyDescent="0.35">
      <c r="A920" s="6" t="s">
        <v>1860</v>
      </c>
      <c r="B920" s="6" t="s">
        <v>1861</v>
      </c>
      <c r="C920" s="7" t="str">
        <f t="shared" si="28"/>
        <v>REDI S. TMP</v>
      </c>
      <c r="D920" s="7"/>
      <c r="E920" s="7"/>
      <c r="F920" s="7">
        <f t="shared" si="29"/>
        <v>1</v>
      </c>
      <c r="G920" s="7"/>
      <c r="H920" s="7"/>
      <c r="I920" s="7"/>
    </row>
    <row r="921" spans="1:9" x14ac:dyDescent="0.35">
      <c r="A921" s="6" t="s">
        <v>1862</v>
      </c>
      <c r="B921" s="6" t="s">
        <v>1863</v>
      </c>
      <c r="C921" s="7" t="str">
        <f t="shared" si="28"/>
        <v>REDIGHAT</v>
      </c>
      <c r="D921" s="7"/>
      <c r="E921" s="7"/>
      <c r="F921" s="7">
        <f t="shared" si="29"/>
        <v>1</v>
      </c>
      <c r="G921" s="7"/>
      <c r="H921" s="7"/>
      <c r="I921" s="7"/>
    </row>
    <row r="922" spans="1:9" x14ac:dyDescent="0.35">
      <c r="A922" s="6" t="s">
        <v>1864</v>
      </c>
      <c r="B922" s="6" t="s">
        <v>1865</v>
      </c>
      <c r="C922" s="7" t="str">
        <f t="shared" si="28"/>
        <v>REKWADI</v>
      </c>
      <c r="D922" s="7"/>
      <c r="E922" s="7"/>
      <c r="F922" s="7">
        <f t="shared" si="29"/>
        <v>1</v>
      </c>
      <c r="G922" s="7"/>
      <c r="H922" s="7"/>
      <c r="I922" s="7"/>
    </row>
    <row r="923" spans="1:9" x14ac:dyDescent="0.35">
      <c r="A923" s="6" t="s">
        <v>1866</v>
      </c>
      <c r="B923" s="6" t="s">
        <v>1867</v>
      </c>
      <c r="C923" s="7" t="str">
        <f t="shared" si="28"/>
        <v>REVDA CHRCH</v>
      </c>
      <c r="D923" s="7"/>
      <c r="E923" s="7"/>
      <c r="F923" s="7">
        <f t="shared" si="29"/>
        <v>1</v>
      </c>
      <c r="G923" s="7"/>
      <c r="H923" s="7"/>
      <c r="I923" s="7"/>
    </row>
    <row r="924" spans="1:9" x14ac:dyDescent="0.35">
      <c r="A924" s="6" t="s">
        <v>1868</v>
      </c>
      <c r="B924" s="6" t="s">
        <v>1869</v>
      </c>
      <c r="C924" s="7" t="str">
        <f t="shared" si="28"/>
        <v>REVODA BANK</v>
      </c>
      <c r="D924" s="7"/>
      <c r="E924" s="7"/>
      <c r="F924" s="7">
        <f t="shared" si="29"/>
        <v>1</v>
      </c>
      <c r="G924" s="7"/>
      <c r="H924" s="7"/>
      <c r="I924" s="7"/>
    </row>
    <row r="925" spans="1:9" x14ac:dyDescent="0.35">
      <c r="A925" s="6" t="s">
        <v>1870</v>
      </c>
      <c r="B925" s="6" t="s">
        <v>1871</v>
      </c>
      <c r="C925" s="7" t="str">
        <f t="shared" si="28"/>
        <v>RIBANDAR</v>
      </c>
      <c r="D925" s="7"/>
      <c r="E925" s="7"/>
      <c r="F925" s="7">
        <f t="shared" si="29"/>
        <v>1</v>
      </c>
      <c r="G925" s="7"/>
      <c r="H925" s="7"/>
      <c r="I925" s="7"/>
    </row>
    <row r="926" spans="1:9" x14ac:dyDescent="0.35">
      <c r="A926" s="6" t="s">
        <v>1872</v>
      </c>
      <c r="B926" s="6" t="s">
        <v>1873</v>
      </c>
      <c r="C926" s="7" t="str">
        <f t="shared" si="28"/>
        <v>RITE COLAGE</v>
      </c>
      <c r="D926" s="7"/>
      <c r="E926" s="7"/>
      <c r="F926" s="7">
        <f t="shared" si="29"/>
        <v>1</v>
      </c>
      <c r="G926" s="7"/>
      <c r="H926" s="7"/>
      <c r="I926" s="7"/>
    </row>
    <row r="927" spans="1:9" x14ac:dyDescent="0.35">
      <c r="A927" s="6" t="s">
        <v>1874</v>
      </c>
      <c r="B927" s="6" t="s">
        <v>1875</v>
      </c>
      <c r="C927" s="7" t="str">
        <f t="shared" si="28"/>
        <v>RIVE</v>
      </c>
      <c r="D927" s="7"/>
      <c r="E927" s="7"/>
      <c r="F927" s="7">
        <f t="shared" si="29"/>
        <v>1</v>
      </c>
      <c r="G927" s="7"/>
      <c r="H927" s="7"/>
      <c r="I927" s="7"/>
    </row>
    <row r="928" spans="1:9" x14ac:dyDescent="0.35">
      <c r="A928" s="6" t="s">
        <v>1876</v>
      </c>
      <c r="B928" s="6" t="s">
        <v>1877</v>
      </c>
      <c r="C928" s="7" t="str">
        <f t="shared" si="28"/>
        <v>RIVONA</v>
      </c>
      <c r="D928" s="7"/>
      <c r="E928" s="7"/>
      <c r="F928" s="7">
        <f t="shared" si="29"/>
        <v>1</v>
      </c>
      <c r="G928" s="7"/>
      <c r="H928" s="7"/>
      <c r="I928" s="7"/>
    </row>
    <row r="929" spans="1:9" x14ac:dyDescent="0.35">
      <c r="A929" s="6" t="s">
        <v>1878</v>
      </c>
      <c r="B929" s="6" t="s">
        <v>1879</v>
      </c>
      <c r="C929" s="7" t="str">
        <f t="shared" si="28"/>
        <v>RIVONA CHRC</v>
      </c>
      <c r="D929" s="7"/>
      <c r="E929" s="7"/>
      <c r="F929" s="7">
        <f t="shared" si="29"/>
        <v>1</v>
      </c>
      <c r="G929" s="7"/>
      <c r="H929" s="7"/>
      <c r="I929" s="7"/>
    </row>
    <row r="930" spans="1:9" x14ac:dyDescent="0.35">
      <c r="A930" s="6" t="s">
        <v>1880</v>
      </c>
      <c r="B930" s="6" t="s">
        <v>1881</v>
      </c>
      <c r="C930" s="7" t="str">
        <f t="shared" si="28"/>
        <v>RLY O/BRIDG</v>
      </c>
      <c r="D930" s="7"/>
      <c r="E930" s="7"/>
      <c r="F930" s="7">
        <f t="shared" si="29"/>
        <v>1</v>
      </c>
      <c r="G930" s="7"/>
      <c r="H930" s="7"/>
      <c r="I930" s="7"/>
    </row>
    <row r="931" spans="1:9" x14ac:dyDescent="0.35">
      <c r="A931" s="6" t="s">
        <v>1882</v>
      </c>
      <c r="B931" s="6" t="s">
        <v>1883</v>
      </c>
      <c r="C931" s="7" t="str">
        <f t="shared" si="28"/>
        <v>ROHINI BHAT</v>
      </c>
      <c r="D931" s="7"/>
      <c r="E931" s="7"/>
      <c r="F931" s="7">
        <f t="shared" si="29"/>
        <v>1</v>
      </c>
      <c r="G931" s="7"/>
      <c r="H931" s="7"/>
      <c r="I931" s="7"/>
    </row>
    <row r="932" spans="1:9" x14ac:dyDescent="0.35">
      <c r="A932" s="6" t="s">
        <v>1884</v>
      </c>
      <c r="B932" s="6" t="s">
        <v>1885</v>
      </c>
      <c r="C932" s="7" t="str">
        <f t="shared" si="28"/>
        <v>RUMDER</v>
      </c>
      <c r="D932" s="7"/>
      <c r="E932" s="7"/>
      <c r="F932" s="7">
        <f t="shared" si="29"/>
        <v>1</v>
      </c>
      <c r="G932" s="7"/>
      <c r="H932" s="7"/>
      <c r="I932" s="7"/>
    </row>
    <row r="933" spans="1:9" x14ac:dyDescent="0.35">
      <c r="A933" s="6" t="s">
        <v>1886</v>
      </c>
      <c r="B933" s="6" t="s">
        <v>1887</v>
      </c>
      <c r="C933" s="7" t="str">
        <f t="shared" si="28"/>
        <v>S CONVENT</v>
      </c>
      <c r="D933" s="7"/>
      <c r="E933" s="7"/>
      <c r="F933" s="7">
        <f t="shared" si="29"/>
        <v>1</v>
      </c>
      <c r="G933" s="7"/>
      <c r="H933" s="7"/>
      <c r="I933" s="7"/>
    </row>
    <row r="934" spans="1:9" x14ac:dyDescent="0.35">
      <c r="A934" s="6" t="s">
        <v>1888</v>
      </c>
      <c r="B934" s="6" t="s">
        <v>1889</v>
      </c>
      <c r="C934" s="7" t="str">
        <f t="shared" si="28"/>
        <v>S. THEATER</v>
      </c>
      <c r="D934" s="7"/>
      <c r="E934" s="7"/>
      <c r="F934" s="7">
        <f t="shared" si="29"/>
        <v>1</v>
      </c>
      <c r="G934" s="7"/>
      <c r="H934" s="7"/>
      <c r="I934" s="7"/>
    </row>
    <row r="935" spans="1:9" x14ac:dyDescent="0.35">
      <c r="A935" s="6" t="s">
        <v>1890</v>
      </c>
      <c r="B935" s="6" t="s">
        <v>1891</v>
      </c>
      <c r="C935" s="7" t="str">
        <f t="shared" si="28"/>
        <v>S.GANESH TM</v>
      </c>
      <c r="D935" s="7"/>
      <c r="E935" s="7"/>
      <c r="F935" s="7">
        <f t="shared" si="29"/>
        <v>1</v>
      </c>
      <c r="G935" s="7"/>
      <c r="H935" s="7"/>
      <c r="I935" s="7"/>
    </row>
    <row r="936" spans="1:9" x14ac:dyDescent="0.35">
      <c r="A936" s="6" t="s">
        <v>1892</v>
      </c>
      <c r="B936" s="6" t="s">
        <v>1893</v>
      </c>
      <c r="C936" s="7" t="str">
        <f t="shared" si="28"/>
        <v>SACCHE BHAT</v>
      </c>
      <c r="D936" s="7"/>
      <c r="E936" s="7"/>
      <c r="F936" s="7">
        <f t="shared" si="29"/>
        <v>1</v>
      </c>
      <c r="G936" s="7"/>
      <c r="H936" s="7"/>
      <c r="I936" s="7"/>
    </row>
    <row r="937" spans="1:9" x14ac:dyDescent="0.35">
      <c r="A937" s="6" t="s">
        <v>1894</v>
      </c>
      <c r="B937" s="6" t="s">
        <v>1895</v>
      </c>
      <c r="C937" s="7" t="str">
        <f t="shared" si="28"/>
        <v>SACORDA</v>
      </c>
      <c r="D937" s="7"/>
      <c r="E937" s="7"/>
      <c r="F937" s="7">
        <f t="shared" si="29"/>
        <v>1</v>
      </c>
      <c r="G937" s="7"/>
      <c r="H937" s="7"/>
      <c r="I937" s="7"/>
    </row>
    <row r="938" spans="1:9" x14ac:dyDescent="0.35">
      <c r="A938" s="6" t="s">
        <v>1896</v>
      </c>
      <c r="B938" s="6" t="s">
        <v>1897</v>
      </c>
      <c r="C938" s="7" t="str">
        <f t="shared" si="28"/>
        <v>SACVAR</v>
      </c>
      <c r="D938" s="7"/>
      <c r="E938" s="7"/>
      <c r="F938" s="7">
        <f t="shared" si="29"/>
        <v>1</v>
      </c>
      <c r="G938" s="7"/>
      <c r="H938" s="7"/>
      <c r="I938" s="7"/>
    </row>
    <row r="939" spans="1:9" x14ac:dyDescent="0.35">
      <c r="A939" s="6" t="s">
        <v>1898</v>
      </c>
      <c r="B939" s="6" t="s">
        <v>1899</v>
      </c>
      <c r="C939" s="7" t="str">
        <f t="shared" si="28"/>
        <v>SADA</v>
      </c>
      <c r="D939" s="7"/>
      <c r="E939" s="7"/>
      <c r="F939" s="7">
        <f t="shared" si="29"/>
        <v>1</v>
      </c>
      <c r="G939" s="7"/>
      <c r="H939" s="7"/>
      <c r="I939" s="7"/>
    </row>
    <row r="940" spans="1:9" x14ac:dyDescent="0.35">
      <c r="A940" s="6" t="s">
        <v>1900</v>
      </c>
      <c r="B940" s="6" t="s">
        <v>1901</v>
      </c>
      <c r="C940" s="7" t="str">
        <f t="shared" si="28"/>
        <v>SADASHIVGAD</v>
      </c>
      <c r="D940" s="7"/>
      <c r="E940" s="7"/>
      <c r="F940" s="7">
        <f t="shared" si="29"/>
        <v>1</v>
      </c>
      <c r="G940" s="7"/>
      <c r="H940" s="7"/>
      <c r="I940" s="7"/>
    </row>
    <row r="941" spans="1:9" x14ac:dyDescent="0.35">
      <c r="A941" s="6" t="s">
        <v>1902</v>
      </c>
      <c r="B941" s="6" t="s">
        <v>1903</v>
      </c>
      <c r="C941" s="7" t="str">
        <f t="shared" si="28"/>
        <v>SADETIR</v>
      </c>
      <c r="D941" s="7"/>
      <c r="E941" s="7"/>
      <c r="F941" s="7">
        <f t="shared" si="29"/>
        <v>1</v>
      </c>
      <c r="G941" s="7"/>
      <c r="H941" s="7"/>
      <c r="I941" s="7"/>
    </row>
    <row r="942" spans="1:9" x14ac:dyDescent="0.35">
      <c r="A942" s="6" t="s">
        <v>1904</v>
      </c>
      <c r="B942" s="6" t="s">
        <v>1905</v>
      </c>
      <c r="C942" s="7" t="str">
        <f t="shared" si="28"/>
        <v>SADEVAGOTAN</v>
      </c>
      <c r="D942" s="7"/>
      <c r="E942" s="7"/>
      <c r="F942" s="7">
        <f t="shared" si="29"/>
        <v>1</v>
      </c>
      <c r="G942" s="7"/>
      <c r="H942" s="7"/>
      <c r="I942" s="7"/>
    </row>
    <row r="943" spans="1:9" x14ac:dyDescent="0.35">
      <c r="A943" s="6" t="s">
        <v>1906</v>
      </c>
      <c r="B943" s="6" t="s">
        <v>1907</v>
      </c>
      <c r="C943" s="7" t="str">
        <f t="shared" si="28"/>
        <v>SADOLXEM</v>
      </c>
      <c r="D943" s="7"/>
      <c r="E943" s="7"/>
      <c r="F943" s="7">
        <f t="shared" si="29"/>
        <v>1</v>
      </c>
      <c r="G943" s="7"/>
      <c r="H943" s="7"/>
      <c r="I943" s="7"/>
    </row>
    <row r="944" spans="1:9" x14ac:dyDescent="0.35">
      <c r="A944" s="6" t="s">
        <v>1908</v>
      </c>
      <c r="B944" s="6" t="s">
        <v>1909</v>
      </c>
      <c r="C944" s="7" t="str">
        <f t="shared" si="28"/>
        <v>SADYAR HALI</v>
      </c>
      <c r="D944" s="7"/>
      <c r="E944" s="7"/>
      <c r="F944" s="7">
        <f t="shared" si="29"/>
        <v>1</v>
      </c>
      <c r="G944" s="7"/>
      <c r="H944" s="7"/>
      <c r="I944" s="7"/>
    </row>
    <row r="945" spans="1:9" x14ac:dyDescent="0.35">
      <c r="A945" s="6" t="s">
        <v>1910</v>
      </c>
      <c r="B945" s="6" t="s">
        <v>1911</v>
      </c>
      <c r="C945" s="7" t="str">
        <f t="shared" si="28"/>
        <v>SADYE CNVEN</v>
      </c>
      <c r="D945" s="7"/>
      <c r="E945" s="7"/>
      <c r="F945" s="7">
        <f t="shared" si="29"/>
        <v>1</v>
      </c>
      <c r="G945" s="7"/>
      <c r="H945" s="7"/>
      <c r="I945" s="7"/>
    </row>
    <row r="946" spans="1:9" x14ac:dyDescent="0.35">
      <c r="A946" s="6" t="s">
        <v>1912</v>
      </c>
      <c r="B946" s="6" t="s">
        <v>1913</v>
      </c>
      <c r="C946" s="7" t="str">
        <f t="shared" si="28"/>
        <v>SADYE PANCH</v>
      </c>
      <c r="D946" s="7"/>
      <c r="E946" s="7"/>
      <c r="F946" s="7">
        <f t="shared" si="29"/>
        <v>1</v>
      </c>
      <c r="G946" s="7"/>
      <c r="H946" s="7"/>
      <c r="I946" s="7"/>
    </row>
    <row r="947" spans="1:9" x14ac:dyDescent="0.35">
      <c r="A947" s="6" t="s">
        <v>1914</v>
      </c>
      <c r="B947" s="6" t="s">
        <v>1915</v>
      </c>
      <c r="C947" s="7" t="str">
        <f t="shared" si="28"/>
        <v>SAGAR</v>
      </c>
      <c r="D947" s="7"/>
      <c r="E947" s="7"/>
      <c r="F947" s="7">
        <f t="shared" si="29"/>
        <v>1</v>
      </c>
      <c r="G947" s="7"/>
      <c r="H947" s="7"/>
      <c r="I947" s="7"/>
    </row>
    <row r="948" spans="1:9" x14ac:dyDescent="0.35">
      <c r="A948" s="6" t="s">
        <v>1916</v>
      </c>
      <c r="B948" s="6" t="s">
        <v>1917</v>
      </c>
      <c r="C948" s="7" t="str">
        <f t="shared" si="28"/>
        <v>SAI DDW/XRO</v>
      </c>
      <c r="D948" s="7"/>
      <c r="E948" s="7"/>
      <c r="F948" s="7">
        <f t="shared" si="29"/>
        <v>1</v>
      </c>
      <c r="G948" s="7"/>
      <c r="H948" s="7"/>
      <c r="I948" s="7"/>
    </row>
    <row r="949" spans="1:9" x14ac:dyDescent="0.35">
      <c r="A949" s="6" t="s">
        <v>1918</v>
      </c>
      <c r="B949" s="6" t="s">
        <v>1919</v>
      </c>
      <c r="C949" s="7" t="str">
        <f t="shared" si="28"/>
        <v>SAI SERVICE</v>
      </c>
      <c r="D949" s="7"/>
      <c r="E949" s="7"/>
      <c r="F949" s="7">
        <f t="shared" si="29"/>
        <v>1</v>
      </c>
      <c r="G949" s="7"/>
      <c r="H949" s="7"/>
      <c r="I949" s="7"/>
    </row>
    <row r="950" spans="1:9" x14ac:dyDescent="0.35">
      <c r="A950" s="6" t="s">
        <v>1920</v>
      </c>
      <c r="B950" s="6" t="s">
        <v>1921</v>
      </c>
      <c r="C950" s="7" t="str">
        <f t="shared" si="28"/>
        <v>SAI TMPLE</v>
      </c>
      <c r="D950" s="7"/>
      <c r="E950" s="7"/>
      <c r="F950" s="7">
        <f t="shared" si="29"/>
        <v>1</v>
      </c>
      <c r="G950" s="7"/>
      <c r="H950" s="7"/>
      <c r="I950" s="7"/>
    </row>
    <row r="951" spans="1:9" x14ac:dyDescent="0.35">
      <c r="A951" s="6" t="s">
        <v>1922</v>
      </c>
      <c r="B951" s="6" t="s">
        <v>1923</v>
      </c>
      <c r="C951" s="7" t="str">
        <f t="shared" si="28"/>
        <v>SAIPE CLUB</v>
      </c>
      <c r="D951" s="7"/>
      <c r="E951" s="7"/>
      <c r="F951" s="7">
        <f t="shared" si="29"/>
        <v>1</v>
      </c>
      <c r="G951" s="7"/>
      <c r="H951" s="7"/>
      <c r="I951" s="7"/>
    </row>
    <row r="952" spans="1:9" x14ac:dyDescent="0.35">
      <c r="A952" s="6" t="s">
        <v>1924</v>
      </c>
      <c r="B952" s="6" t="s">
        <v>1925</v>
      </c>
      <c r="C952" s="7" t="str">
        <f t="shared" si="28"/>
        <v>SAIPEM</v>
      </c>
      <c r="D952" s="7"/>
      <c r="E952" s="7"/>
      <c r="F952" s="7">
        <f t="shared" si="29"/>
        <v>1</v>
      </c>
      <c r="G952" s="7"/>
      <c r="H952" s="7"/>
      <c r="I952" s="7"/>
    </row>
    <row r="953" spans="1:9" x14ac:dyDescent="0.35">
      <c r="A953" s="6" t="s">
        <v>1926</v>
      </c>
      <c r="B953" s="6" t="s">
        <v>1927</v>
      </c>
      <c r="C953" s="7" t="str">
        <f t="shared" si="28"/>
        <v>SAKHARWAL</v>
      </c>
      <c r="D953" s="7"/>
      <c r="E953" s="7"/>
      <c r="F953" s="7">
        <f t="shared" si="29"/>
        <v>1</v>
      </c>
      <c r="G953" s="7"/>
      <c r="H953" s="7"/>
      <c r="I953" s="7"/>
    </row>
    <row r="954" spans="1:9" x14ac:dyDescent="0.35">
      <c r="A954" s="6" t="s">
        <v>1928</v>
      </c>
      <c r="B954" s="6" t="s">
        <v>1929</v>
      </c>
      <c r="C954" s="7" t="str">
        <f t="shared" si="28"/>
        <v>SAKRAL</v>
      </c>
      <c r="D954" s="7"/>
      <c r="E954" s="7"/>
      <c r="F954" s="7">
        <f t="shared" si="29"/>
        <v>1</v>
      </c>
      <c r="G954" s="7"/>
      <c r="H954" s="7"/>
      <c r="I954" s="7"/>
    </row>
    <row r="955" spans="1:9" x14ac:dyDescent="0.35">
      <c r="A955" s="6" t="s">
        <v>1930</v>
      </c>
      <c r="B955" s="6" t="s">
        <v>1930</v>
      </c>
      <c r="C955" s="7" t="str">
        <f t="shared" si="28"/>
        <v>SAL</v>
      </c>
      <c r="D955" s="7"/>
      <c r="E955" s="7"/>
      <c r="F955" s="7">
        <f t="shared" si="29"/>
        <v>1</v>
      </c>
      <c r="G955" s="7"/>
      <c r="H955" s="7"/>
      <c r="I955" s="7"/>
    </row>
    <row r="956" spans="1:9" x14ac:dyDescent="0.35">
      <c r="A956" s="6" t="s">
        <v>1931</v>
      </c>
      <c r="B956" s="6" t="s">
        <v>1932</v>
      </c>
      <c r="C956" s="7" t="str">
        <f t="shared" si="28"/>
        <v>SALALI</v>
      </c>
      <c r="D956" s="7"/>
      <c r="E956" s="7"/>
      <c r="F956" s="7">
        <f t="shared" si="29"/>
        <v>1</v>
      </c>
      <c r="G956" s="7"/>
      <c r="H956" s="7"/>
      <c r="I956" s="7"/>
    </row>
    <row r="957" spans="1:9" x14ac:dyDescent="0.35">
      <c r="A957" s="6" t="s">
        <v>1933</v>
      </c>
      <c r="B957" s="6" t="s">
        <v>1934</v>
      </c>
      <c r="C957" s="7" t="str">
        <f t="shared" si="28"/>
        <v>SALERI</v>
      </c>
      <c r="D957" s="7"/>
      <c r="E957" s="7"/>
      <c r="F957" s="7">
        <f t="shared" si="29"/>
        <v>1</v>
      </c>
      <c r="G957" s="7"/>
      <c r="H957" s="7"/>
      <c r="I957" s="7"/>
    </row>
    <row r="958" spans="1:9" x14ac:dyDescent="0.35">
      <c r="A958" s="6" t="s">
        <v>1935</v>
      </c>
      <c r="B958" s="6" t="s">
        <v>1936</v>
      </c>
      <c r="C958" s="7" t="str">
        <f t="shared" si="28"/>
        <v>SALGAOKR MI</v>
      </c>
      <c r="D958" s="7"/>
      <c r="E958" s="7"/>
      <c r="F958" s="7">
        <f t="shared" si="29"/>
        <v>1</v>
      </c>
      <c r="G958" s="7"/>
      <c r="H958" s="7"/>
      <c r="I958" s="7"/>
    </row>
    <row r="959" spans="1:9" x14ac:dyDescent="0.35">
      <c r="A959" s="6" t="s">
        <v>1937</v>
      </c>
      <c r="B959" s="6" t="s">
        <v>1938</v>
      </c>
      <c r="C959" s="7" t="str">
        <f t="shared" si="28"/>
        <v>SALIGAO</v>
      </c>
      <c r="D959" s="7"/>
      <c r="E959" s="7"/>
      <c r="F959" s="7">
        <f t="shared" si="29"/>
        <v>1</v>
      </c>
      <c r="G959" s="7"/>
      <c r="H959" s="7"/>
      <c r="I959" s="7"/>
    </row>
    <row r="960" spans="1:9" x14ac:dyDescent="0.35">
      <c r="A960" s="6" t="s">
        <v>1939</v>
      </c>
      <c r="B960" s="6" t="s">
        <v>1940</v>
      </c>
      <c r="C960" s="7" t="str">
        <f t="shared" si="28"/>
        <v>SALIGAO TMP</v>
      </c>
      <c r="D960" s="7"/>
      <c r="E960" s="7"/>
      <c r="F960" s="7">
        <f t="shared" si="29"/>
        <v>1</v>
      </c>
      <c r="G960" s="7"/>
      <c r="H960" s="7"/>
      <c r="I960" s="7"/>
    </row>
    <row r="961" spans="1:9" x14ac:dyDescent="0.35">
      <c r="A961" s="6" t="s">
        <v>1941</v>
      </c>
      <c r="B961" s="6" t="s">
        <v>1942</v>
      </c>
      <c r="C961" s="7" t="str">
        <f t="shared" si="28"/>
        <v>SALJINI</v>
      </c>
      <c r="D961" s="7"/>
      <c r="E961" s="7"/>
      <c r="F961" s="7">
        <f t="shared" si="29"/>
        <v>1</v>
      </c>
      <c r="G961" s="7"/>
      <c r="H961" s="7"/>
      <c r="I961" s="7"/>
    </row>
    <row r="962" spans="1:9" x14ac:dyDescent="0.35">
      <c r="A962" s="6" t="s">
        <v>1943</v>
      </c>
      <c r="B962" s="6" t="s">
        <v>1944</v>
      </c>
      <c r="C962" s="7" t="str">
        <f t="shared" ref="C962:C1025" si="30">A962</f>
        <v>SALVADOR</v>
      </c>
      <c r="D962" s="7"/>
      <c r="E962" s="7"/>
      <c r="F962" s="7">
        <f t="shared" ref="F962:F1025" si="31">COUNTIF($B$2:$B$4888,B962)</f>
        <v>1</v>
      </c>
      <c r="G962" s="7"/>
      <c r="H962" s="7"/>
      <c r="I962" s="7"/>
    </row>
    <row r="963" spans="1:9" x14ac:dyDescent="0.35">
      <c r="A963" s="6" t="s">
        <v>1945</v>
      </c>
      <c r="B963" s="6" t="s">
        <v>1946</v>
      </c>
      <c r="C963" s="7" t="str">
        <f t="shared" si="30"/>
        <v>SALVON</v>
      </c>
      <c r="D963" s="7"/>
      <c r="E963" s="7"/>
      <c r="F963" s="7">
        <f t="shared" si="31"/>
        <v>1</v>
      </c>
      <c r="G963" s="7"/>
      <c r="H963" s="7"/>
      <c r="I963" s="7"/>
    </row>
    <row r="964" spans="1:9" x14ac:dyDescent="0.35">
      <c r="A964" s="6" t="s">
        <v>1947</v>
      </c>
      <c r="B964" s="6" t="s">
        <v>1948</v>
      </c>
      <c r="C964" s="7" t="str">
        <f t="shared" si="30"/>
        <v>SAMPGAO</v>
      </c>
      <c r="D964" s="7"/>
      <c r="E964" s="7"/>
      <c r="F964" s="7">
        <f t="shared" si="31"/>
        <v>1</v>
      </c>
      <c r="G964" s="7"/>
      <c r="H964" s="7"/>
      <c r="I964" s="7"/>
    </row>
    <row r="965" spans="1:9" x14ac:dyDescent="0.35">
      <c r="A965" s="6" t="s">
        <v>1949</v>
      </c>
      <c r="B965" s="6" t="s">
        <v>1950</v>
      </c>
      <c r="C965" s="7" t="str">
        <f t="shared" si="30"/>
        <v>SANCOALE</v>
      </c>
      <c r="D965" s="7"/>
      <c r="E965" s="7"/>
      <c r="F965" s="7">
        <f t="shared" si="31"/>
        <v>1</v>
      </c>
      <c r="G965" s="7"/>
      <c r="H965" s="7"/>
      <c r="I965" s="7"/>
    </row>
    <row r="966" spans="1:9" x14ac:dyDescent="0.35">
      <c r="A966" s="6" t="s">
        <v>1951</v>
      </c>
      <c r="B966" s="6" t="s">
        <v>1952</v>
      </c>
      <c r="C966" s="7" t="str">
        <f t="shared" si="30"/>
        <v>SANGLI</v>
      </c>
      <c r="D966" s="7"/>
      <c r="E966" s="7"/>
      <c r="F966" s="7">
        <f t="shared" si="31"/>
        <v>1</v>
      </c>
      <c r="G966" s="7"/>
      <c r="H966" s="7"/>
      <c r="I966" s="7"/>
    </row>
    <row r="967" spans="1:9" x14ac:dyDescent="0.35">
      <c r="A967" s="6" t="s">
        <v>1953</v>
      </c>
      <c r="B967" s="6" t="s">
        <v>1954</v>
      </c>
      <c r="C967" s="7" t="str">
        <f t="shared" si="30"/>
        <v>SANGOLA</v>
      </c>
      <c r="D967" s="7"/>
      <c r="E967" s="7"/>
      <c r="F967" s="7">
        <f t="shared" si="31"/>
        <v>1</v>
      </c>
      <c r="G967" s="7"/>
      <c r="H967" s="7"/>
      <c r="I967" s="7"/>
    </row>
    <row r="968" spans="1:9" x14ac:dyDescent="0.35">
      <c r="A968" s="6" t="s">
        <v>1955</v>
      </c>
      <c r="B968" s="6" t="s">
        <v>1956</v>
      </c>
      <c r="C968" s="7" t="str">
        <f t="shared" si="30"/>
        <v>SANGOLDA</v>
      </c>
      <c r="D968" s="7"/>
      <c r="E968" s="7"/>
      <c r="F968" s="7">
        <f t="shared" si="31"/>
        <v>1</v>
      </c>
      <c r="G968" s="7"/>
      <c r="H968" s="7"/>
      <c r="I968" s="7"/>
    </row>
    <row r="969" spans="1:9" x14ac:dyDescent="0.35">
      <c r="A969" s="6" t="s">
        <v>1957</v>
      </c>
      <c r="B969" s="6" t="s">
        <v>1958</v>
      </c>
      <c r="C969" s="7" t="str">
        <f t="shared" si="30"/>
        <v>SANGUEM</v>
      </c>
      <c r="D969" s="7"/>
      <c r="E969" s="7"/>
      <c r="F969" s="7">
        <f t="shared" si="31"/>
        <v>1</v>
      </c>
      <c r="G969" s="7"/>
      <c r="H969" s="7"/>
      <c r="I969" s="7"/>
    </row>
    <row r="970" spans="1:9" x14ac:dyDescent="0.35">
      <c r="A970" s="6" t="s">
        <v>1959</v>
      </c>
      <c r="B970" s="6" t="s">
        <v>1960</v>
      </c>
      <c r="C970" s="7" t="str">
        <f t="shared" si="30"/>
        <v>SANGWADA</v>
      </c>
      <c r="D970" s="7"/>
      <c r="E970" s="7"/>
      <c r="F970" s="7">
        <f t="shared" si="31"/>
        <v>1</v>
      </c>
      <c r="G970" s="7"/>
      <c r="H970" s="7"/>
      <c r="I970" s="7"/>
    </row>
    <row r="971" spans="1:9" x14ac:dyDescent="0.35">
      <c r="A971" s="6" t="s">
        <v>1961</v>
      </c>
      <c r="B971" s="6" t="s">
        <v>1962</v>
      </c>
      <c r="C971" s="7" t="str">
        <f t="shared" si="30"/>
        <v>SANKESHWAR</v>
      </c>
      <c r="D971" s="7"/>
      <c r="E971" s="7"/>
      <c r="F971" s="7">
        <f t="shared" si="31"/>
        <v>1</v>
      </c>
      <c r="G971" s="7"/>
      <c r="H971" s="7"/>
      <c r="I971" s="7"/>
    </row>
    <row r="972" spans="1:9" x14ac:dyDescent="0.35">
      <c r="A972" s="6" t="s">
        <v>1963</v>
      </c>
      <c r="B972" s="6" t="s">
        <v>1964</v>
      </c>
      <c r="C972" s="7" t="str">
        <f t="shared" si="30"/>
        <v>SANKHALI</v>
      </c>
      <c r="D972" s="7" t="s">
        <v>193</v>
      </c>
      <c r="E972" s="7"/>
      <c r="F972" s="7">
        <f t="shared" si="31"/>
        <v>1</v>
      </c>
      <c r="G972" s="7"/>
      <c r="H972" s="7"/>
      <c r="I972" s="7"/>
    </row>
    <row r="973" spans="1:9" x14ac:dyDescent="0.35">
      <c r="A973" s="6" t="s">
        <v>1965</v>
      </c>
      <c r="B973" s="6" t="s">
        <v>1966</v>
      </c>
      <c r="C973" s="7" t="str">
        <f t="shared" si="30"/>
        <v>SAPT. NARVA</v>
      </c>
      <c r="D973" s="7"/>
      <c r="E973" s="7"/>
      <c r="F973" s="7">
        <f t="shared" si="31"/>
        <v>1</v>
      </c>
      <c r="G973" s="7"/>
      <c r="H973" s="7"/>
      <c r="I973" s="7"/>
    </row>
    <row r="974" spans="1:9" x14ac:dyDescent="0.35">
      <c r="A974" s="6" t="s">
        <v>1967</v>
      </c>
      <c r="B974" s="6" t="s">
        <v>1968</v>
      </c>
      <c r="C974" s="7" t="str">
        <f t="shared" si="30"/>
        <v>SARMNS TITA</v>
      </c>
      <c r="D974" s="7"/>
      <c r="E974" s="7"/>
      <c r="F974" s="7">
        <f t="shared" si="31"/>
        <v>1</v>
      </c>
      <c r="G974" s="7"/>
      <c r="H974" s="7"/>
      <c r="I974" s="7"/>
    </row>
    <row r="975" spans="1:9" x14ac:dyDescent="0.35">
      <c r="A975" s="6" t="s">
        <v>1969</v>
      </c>
      <c r="B975" s="6" t="s">
        <v>1970</v>
      </c>
      <c r="C975" s="7" t="str">
        <f t="shared" si="30"/>
        <v>SARVAN</v>
      </c>
      <c r="D975" s="7"/>
      <c r="E975" s="7"/>
      <c r="F975" s="7">
        <f t="shared" si="31"/>
        <v>1</v>
      </c>
      <c r="G975" s="7"/>
      <c r="H975" s="7"/>
      <c r="I975" s="7"/>
    </row>
    <row r="976" spans="1:9" x14ac:dyDescent="0.35">
      <c r="A976" s="6" t="s">
        <v>1971</v>
      </c>
      <c r="B976" s="6" t="s">
        <v>1972</v>
      </c>
      <c r="C976" s="7" t="str">
        <f t="shared" si="30"/>
        <v>SARVAN X</v>
      </c>
      <c r="D976" s="7"/>
      <c r="E976" s="7"/>
      <c r="F976" s="7">
        <f t="shared" si="31"/>
        <v>1</v>
      </c>
      <c r="G976" s="7"/>
      <c r="H976" s="7"/>
      <c r="I976" s="7"/>
    </row>
    <row r="977" spans="1:9" x14ac:dyDescent="0.35">
      <c r="A977" s="6" t="s">
        <v>1973</v>
      </c>
      <c r="B977" s="6" t="s">
        <v>1974</v>
      </c>
      <c r="C977" s="7" t="str">
        <f t="shared" si="30"/>
        <v>SASOLI</v>
      </c>
      <c r="D977" s="7"/>
      <c r="E977" s="7"/>
      <c r="F977" s="7">
        <f t="shared" si="31"/>
        <v>1</v>
      </c>
      <c r="G977" s="7"/>
      <c r="H977" s="7"/>
      <c r="I977" s="7"/>
    </row>
    <row r="978" spans="1:9" x14ac:dyDescent="0.35">
      <c r="A978" s="6" t="s">
        <v>1975</v>
      </c>
      <c r="B978" s="6" t="s">
        <v>1976</v>
      </c>
      <c r="C978" s="7" t="str">
        <f t="shared" si="30"/>
        <v>SATARDA</v>
      </c>
      <c r="D978" s="7"/>
      <c r="E978" s="7"/>
      <c r="F978" s="7">
        <f t="shared" si="31"/>
        <v>1</v>
      </c>
      <c r="G978" s="7"/>
      <c r="H978" s="7"/>
      <c r="I978" s="7"/>
    </row>
    <row r="979" spans="1:9" x14ac:dyDescent="0.35">
      <c r="A979" s="6" t="s">
        <v>1977</v>
      </c>
      <c r="B979" s="6" t="s">
        <v>1978</v>
      </c>
      <c r="C979" s="7" t="str">
        <f t="shared" si="30"/>
        <v>SATAYAKADE</v>
      </c>
      <c r="D979" s="7"/>
      <c r="E979" s="7"/>
      <c r="F979" s="7">
        <f t="shared" si="31"/>
        <v>1</v>
      </c>
      <c r="G979" s="7"/>
      <c r="H979" s="7"/>
      <c r="I979" s="7"/>
    </row>
    <row r="980" spans="1:9" x14ac:dyDescent="0.35">
      <c r="A980" s="6" t="s">
        <v>1979</v>
      </c>
      <c r="B980" s="6" t="s">
        <v>1980</v>
      </c>
      <c r="C980" s="7" t="str">
        <f t="shared" si="30"/>
        <v>SATELI</v>
      </c>
      <c r="D980" s="7"/>
      <c r="E980" s="7"/>
      <c r="F980" s="7">
        <f t="shared" si="31"/>
        <v>1</v>
      </c>
      <c r="G980" s="7"/>
      <c r="H980" s="7"/>
      <c r="I980" s="7"/>
    </row>
    <row r="981" spans="1:9" x14ac:dyDescent="0.35">
      <c r="A981" s="6" t="s">
        <v>1981</v>
      </c>
      <c r="B981" s="6" t="s">
        <v>1982</v>
      </c>
      <c r="C981" s="7" t="str">
        <f t="shared" si="30"/>
        <v>SATERI BHAT</v>
      </c>
      <c r="D981" s="7"/>
      <c r="E981" s="7"/>
      <c r="F981" s="7">
        <f t="shared" si="31"/>
        <v>1</v>
      </c>
      <c r="G981" s="7"/>
      <c r="H981" s="7"/>
      <c r="I981" s="7"/>
    </row>
    <row r="982" spans="1:9" x14ac:dyDescent="0.35">
      <c r="A982" s="6" t="s">
        <v>1983</v>
      </c>
      <c r="B982" s="6" t="s">
        <v>1984</v>
      </c>
      <c r="C982" s="7" t="str">
        <f t="shared" si="30"/>
        <v>SATERI MOL</v>
      </c>
      <c r="D982" s="7"/>
      <c r="E982" s="7"/>
      <c r="F982" s="7">
        <f t="shared" si="31"/>
        <v>1</v>
      </c>
      <c r="G982" s="7"/>
      <c r="H982" s="7"/>
      <c r="I982" s="7"/>
    </row>
    <row r="983" spans="1:9" x14ac:dyDescent="0.35">
      <c r="A983" s="6" t="s">
        <v>1985</v>
      </c>
      <c r="B983" s="6" t="s">
        <v>1986</v>
      </c>
      <c r="C983" s="7" t="str">
        <f t="shared" si="30"/>
        <v>SATERI TMP</v>
      </c>
      <c r="D983" s="7"/>
      <c r="E983" s="7"/>
      <c r="F983" s="7">
        <f t="shared" si="31"/>
        <v>1</v>
      </c>
      <c r="G983" s="7"/>
      <c r="H983" s="7"/>
      <c r="I983" s="7"/>
    </row>
    <row r="984" spans="1:9" x14ac:dyDescent="0.35">
      <c r="A984" s="6" t="s">
        <v>1987</v>
      </c>
      <c r="B984" s="6" t="s">
        <v>1988</v>
      </c>
      <c r="C984" s="7" t="str">
        <f t="shared" si="30"/>
        <v>SATI TMPL</v>
      </c>
      <c r="D984" s="7"/>
      <c r="E984" s="7"/>
      <c r="F984" s="7">
        <f t="shared" si="31"/>
        <v>1</v>
      </c>
      <c r="G984" s="7"/>
      <c r="H984" s="7"/>
      <c r="I984" s="7"/>
    </row>
    <row r="985" spans="1:9" x14ac:dyDescent="0.35">
      <c r="A985" s="6" t="s">
        <v>1989</v>
      </c>
      <c r="B985" s="6" t="s">
        <v>1990</v>
      </c>
      <c r="C985" s="7" t="str">
        <f t="shared" si="30"/>
        <v>SATOSE</v>
      </c>
      <c r="D985" s="7"/>
      <c r="E985" s="7"/>
      <c r="F985" s="7">
        <f t="shared" si="31"/>
        <v>1</v>
      </c>
      <c r="G985" s="7"/>
      <c r="H985" s="7"/>
      <c r="I985" s="7"/>
    </row>
    <row r="986" spans="1:9" x14ac:dyDescent="0.35">
      <c r="A986" s="6" t="s">
        <v>1991</v>
      </c>
      <c r="B986" s="6" t="s">
        <v>1992</v>
      </c>
      <c r="C986" s="7" t="str">
        <f t="shared" si="30"/>
        <v>SATPAL</v>
      </c>
      <c r="D986" s="7"/>
      <c r="E986" s="7"/>
      <c r="F986" s="7">
        <f t="shared" si="31"/>
        <v>1</v>
      </c>
      <c r="G986" s="7"/>
      <c r="H986" s="7"/>
      <c r="I986" s="7"/>
    </row>
    <row r="987" spans="1:9" x14ac:dyDescent="0.35">
      <c r="A987" s="6" t="s">
        <v>1993</v>
      </c>
      <c r="B987" s="6" t="s">
        <v>1994</v>
      </c>
      <c r="C987" s="7" t="str">
        <f t="shared" si="30"/>
        <v>SATRE</v>
      </c>
      <c r="D987" s="7"/>
      <c r="E987" s="7"/>
      <c r="F987" s="7">
        <f t="shared" si="31"/>
        <v>1</v>
      </c>
      <c r="G987" s="7"/>
      <c r="H987" s="7"/>
      <c r="I987" s="7"/>
    </row>
    <row r="988" spans="1:9" x14ac:dyDescent="0.35">
      <c r="A988" s="6" t="s">
        <v>1995</v>
      </c>
      <c r="B988" s="6" t="s">
        <v>1996</v>
      </c>
      <c r="C988" s="7" t="str">
        <f t="shared" si="30"/>
        <v>SAUD</v>
      </c>
      <c r="D988" s="7"/>
      <c r="E988" s="7"/>
      <c r="F988" s="7">
        <f t="shared" si="31"/>
        <v>1</v>
      </c>
      <c r="G988" s="7"/>
      <c r="H988" s="7"/>
      <c r="I988" s="7"/>
    </row>
    <row r="989" spans="1:9" x14ac:dyDescent="0.35">
      <c r="A989" s="6" t="s">
        <v>1997</v>
      </c>
      <c r="B989" s="6" t="s">
        <v>1998</v>
      </c>
      <c r="C989" s="7" t="str">
        <f t="shared" si="30"/>
        <v>SAUD CHURCH</v>
      </c>
      <c r="D989" s="7"/>
      <c r="E989" s="7"/>
      <c r="F989" s="7">
        <f t="shared" si="31"/>
        <v>1</v>
      </c>
      <c r="G989" s="7"/>
      <c r="H989" s="7"/>
      <c r="I989" s="7"/>
    </row>
    <row r="990" spans="1:9" x14ac:dyDescent="0.35">
      <c r="A990" s="6" t="s">
        <v>1999</v>
      </c>
      <c r="B990" s="6" t="s">
        <v>2000</v>
      </c>
      <c r="C990" s="7" t="str">
        <f t="shared" si="30"/>
        <v>SAUD SCHOOL</v>
      </c>
      <c r="D990" s="7"/>
      <c r="E990" s="7"/>
      <c r="F990" s="7">
        <f t="shared" si="31"/>
        <v>1</v>
      </c>
      <c r="G990" s="7"/>
      <c r="H990" s="7"/>
      <c r="I990" s="7"/>
    </row>
    <row r="991" spans="1:9" x14ac:dyDescent="0.35">
      <c r="A991" s="6" t="s">
        <v>2001</v>
      </c>
      <c r="B991" s="6" t="s">
        <v>2002</v>
      </c>
      <c r="C991" s="7" t="str">
        <f t="shared" si="30"/>
        <v>SAUNDATTI</v>
      </c>
      <c r="D991" s="7"/>
      <c r="E991" s="7"/>
      <c r="F991" s="7">
        <f t="shared" si="31"/>
        <v>1</v>
      </c>
      <c r="G991" s="7"/>
      <c r="H991" s="7"/>
      <c r="I991" s="7"/>
    </row>
    <row r="992" spans="1:9" x14ac:dyDescent="0.35">
      <c r="A992" s="6" t="s">
        <v>2003</v>
      </c>
      <c r="B992" s="6" t="s">
        <v>2004</v>
      </c>
      <c r="C992" s="7" t="str">
        <f t="shared" si="30"/>
        <v>SAVAI</v>
      </c>
      <c r="D992" s="7"/>
      <c r="E992" s="7"/>
      <c r="F992" s="7">
        <f t="shared" si="31"/>
        <v>1</v>
      </c>
      <c r="G992" s="7"/>
      <c r="H992" s="7"/>
      <c r="I992" s="7"/>
    </row>
    <row r="993" spans="1:9" x14ac:dyDescent="0.35">
      <c r="A993" s="6" t="s">
        <v>2005</v>
      </c>
      <c r="B993" s="6" t="s">
        <v>2006</v>
      </c>
      <c r="C993" s="7" t="str">
        <f t="shared" si="30"/>
        <v>SAVARGAL</v>
      </c>
      <c r="D993" s="7"/>
      <c r="E993" s="7"/>
      <c r="F993" s="7">
        <f t="shared" si="31"/>
        <v>1</v>
      </c>
      <c r="G993" s="7"/>
      <c r="H993" s="7"/>
      <c r="I993" s="7"/>
    </row>
    <row r="994" spans="1:9" x14ac:dyDescent="0.35">
      <c r="A994" s="6" t="s">
        <v>2007</v>
      </c>
      <c r="B994" s="6" t="s">
        <v>2008</v>
      </c>
      <c r="C994" s="7" t="str">
        <f t="shared" si="30"/>
        <v>SAVARSHE</v>
      </c>
      <c r="D994" s="7"/>
      <c r="E994" s="7"/>
      <c r="F994" s="7">
        <f t="shared" si="31"/>
        <v>1</v>
      </c>
      <c r="G994" s="7"/>
      <c r="H994" s="7"/>
      <c r="I994" s="7"/>
    </row>
    <row r="995" spans="1:9" x14ac:dyDescent="0.35">
      <c r="A995" s="6" t="s">
        <v>2009</v>
      </c>
      <c r="B995" s="6" t="s">
        <v>2010</v>
      </c>
      <c r="C995" s="7" t="str">
        <f t="shared" si="30"/>
        <v>SAVERDEM</v>
      </c>
      <c r="D995" s="7"/>
      <c r="E995" s="7"/>
      <c r="F995" s="7">
        <f t="shared" si="31"/>
        <v>1</v>
      </c>
      <c r="G995" s="7"/>
      <c r="H995" s="7"/>
      <c r="I995" s="7"/>
    </row>
    <row r="996" spans="1:9" x14ac:dyDescent="0.35">
      <c r="A996" s="6" t="s">
        <v>2011</v>
      </c>
      <c r="B996" s="6" t="s">
        <v>2012</v>
      </c>
      <c r="C996" s="7" t="str">
        <f t="shared" si="30"/>
        <v>SAVORDE TSK</v>
      </c>
      <c r="D996" s="7"/>
      <c r="E996" s="7"/>
      <c r="F996" s="7">
        <f t="shared" si="31"/>
        <v>1</v>
      </c>
      <c r="G996" s="7"/>
      <c r="H996" s="7"/>
      <c r="I996" s="7"/>
    </row>
    <row r="997" spans="1:9" x14ac:dyDescent="0.35">
      <c r="A997" s="6" t="s">
        <v>2013</v>
      </c>
      <c r="B997" s="6" t="s">
        <v>2014</v>
      </c>
      <c r="C997" s="7" t="str">
        <f t="shared" si="30"/>
        <v>SAW MILL</v>
      </c>
      <c r="D997" s="7"/>
      <c r="E997" s="7"/>
      <c r="F997" s="7">
        <f t="shared" si="31"/>
        <v>1</v>
      </c>
      <c r="G997" s="7"/>
      <c r="H997" s="7"/>
      <c r="I997" s="7"/>
    </row>
    <row r="998" spans="1:9" x14ac:dyDescent="0.35">
      <c r="A998" s="6" t="s">
        <v>2015</v>
      </c>
      <c r="B998" s="6" t="s">
        <v>2016</v>
      </c>
      <c r="C998" s="7" t="str">
        <f t="shared" si="30"/>
        <v>SAWANTWADA</v>
      </c>
      <c r="D998" s="7"/>
      <c r="E998" s="7"/>
      <c r="F998" s="7">
        <f t="shared" si="31"/>
        <v>1</v>
      </c>
      <c r="G998" s="7"/>
      <c r="H998" s="7"/>
      <c r="I998" s="7"/>
    </row>
    <row r="999" spans="1:9" x14ac:dyDescent="0.35">
      <c r="A999" s="6" t="s">
        <v>2017</v>
      </c>
      <c r="B999" s="6" t="s">
        <v>2018</v>
      </c>
      <c r="C999" s="7" t="str">
        <f t="shared" si="30"/>
        <v>SAWANTWADI</v>
      </c>
      <c r="D999" s="7"/>
      <c r="E999" s="7"/>
      <c r="F999" s="7">
        <f t="shared" si="31"/>
        <v>1</v>
      </c>
      <c r="G999" s="7"/>
      <c r="H999" s="7"/>
      <c r="I999" s="7"/>
    </row>
    <row r="1000" spans="1:9" x14ac:dyDescent="0.35">
      <c r="A1000" s="6" t="s">
        <v>2019</v>
      </c>
      <c r="B1000" s="6" t="s">
        <v>2020</v>
      </c>
      <c r="C1000" s="7" t="str">
        <f t="shared" si="30"/>
        <v>SAWARKATTA</v>
      </c>
      <c r="D1000" s="7"/>
      <c r="E1000" s="7"/>
      <c r="F1000" s="7">
        <f t="shared" si="31"/>
        <v>1</v>
      </c>
      <c r="G1000" s="7"/>
      <c r="H1000" s="7"/>
      <c r="I1000" s="7"/>
    </row>
    <row r="1001" spans="1:9" x14ac:dyDescent="0.35">
      <c r="A1001" s="6" t="s">
        <v>2021</v>
      </c>
      <c r="B1001" s="6" t="s">
        <v>2022</v>
      </c>
      <c r="C1001" s="7" t="str">
        <f t="shared" si="30"/>
        <v>SAWARWAD</v>
      </c>
      <c r="D1001" s="7"/>
      <c r="E1001" s="7"/>
      <c r="F1001" s="7">
        <f t="shared" si="31"/>
        <v>1</v>
      </c>
      <c r="G1001" s="7"/>
      <c r="H1001" s="7"/>
      <c r="I1001" s="7"/>
    </row>
    <row r="1002" spans="1:9" x14ac:dyDescent="0.35">
      <c r="A1002" s="6" t="s">
        <v>2023</v>
      </c>
      <c r="B1002" s="6" t="s">
        <v>2024</v>
      </c>
      <c r="C1002" s="7" t="str">
        <f t="shared" si="30"/>
        <v>SBI COLONY</v>
      </c>
      <c r="D1002" s="7"/>
      <c r="E1002" s="7"/>
      <c r="F1002" s="7">
        <f t="shared" si="31"/>
        <v>1</v>
      </c>
      <c r="G1002" s="7"/>
      <c r="H1002" s="7"/>
      <c r="I1002" s="7"/>
    </row>
    <row r="1003" spans="1:9" x14ac:dyDescent="0.35">
      <c r="A1003" s="6" t="s">
        <v>2025</v>
      </c>
      <c r="B1003" s="6" t="s">
        <v>2026</v>
      </c>
      <c r="C1003" s="7" t="str">
        <f t="shared" si="30"/>
        <v>SCHOOL</v>
      </c>
      <c r="D1003" s="7"/>
      <c r="E1003" s="7"/>
      <c r="F1003" s="7">
        <f t="shared" si="31"/>
        <v>1</v>
      </c>
      <c r="G1003" s="7"/>
      <c r="H1003" s="7"/>
      <c r="I1003" s="7"/>
    </row>
    <row r="1004" spans="1:9" x14ac:dyDescent="0.35">
      <c r="A1004" s="6" t="s">
        <v>2027</v>
      </c>
      <c r="B1004" s="6" t="s">
        <v>2028</v>
      </c>
      <c r="C1004" s="7" t="str">
        <f t="shared" si="30"/>
        <v>SCIENCE CTR</v>
      </c>
      <c r="D1004" s="7"/>
      <c r="E1004" s="7"/>
      <c r="F1004" s="7">
        <f t="shared" si="31"/>
        <v>1</v>
      </c>
      <c r="G1004" s="7"/>
      <c r="H1004" s="7"/>
      <c r="I1004" s="7"/>
    </row>
    <row r="1005" spans="1:9" x14ac:dyDescent="0.35">
      <c r="A1005" s="6" t="s">
        <v>2029</v>
      </c>
      <c r="B1005" s="6" t="s">
        <v>2030</v>
      </c>
      <c r="C1005" s="7" t="str">
        <f t="shared" si="30"/>
        <v>SECRETARIAT</v>
      </c>
      <c r="D1005" s="7"/>
      <c r="E1005" s="7"/>
      <c r="F1005" s="7">
        <f t="shared" si="31"/>
        <v>1</v>
      </c>
      <c r="G1005" s="7"/>
      <c r="H1005" s="7"/>
      <c r="I1005" s="7"/>
    </row>
    <row r="1006" spans="1:9" x14ac:dyDescent="0.35">
      <c r="A1006" s="6" t="s">
        <v>2031</v>
      </c>
      <c r="B1006" s="6" t="s">
        <v>2032</v>
      </c>
      <c r="C1006" s="7" t="str">
        <f t="shared" si="30"/>
        <v>SEZA GATE</v>
      </c>
      <c r="D1006" s="7"/>
      <c r="E1006" s="7"/>
      <c r="F1006" s="7">
        <f t="shared" si="31"/>
        <v>1</v>
      </c>
      <c r="G1006" s="7"/>
      <c r="H1006" s="7"/>
      <c r="I1006" s="7"/>
    </row>
    <row r="1007" spans="1:9" x14ac:dyDescent="0.35">
      <c r="A1007" s="6" t="s">
        <v>2033</v>
      </c>
      <c r="B1007" s="6" t="s">
        <v>2034</v>
      </c>
      <c r="C1007" s="7" t="str">
        <f t="shared" si="30"/>
        <v>SEZA GOA</v>
      </c>
      <c r="D1007" s="7"/>
      <c r="E1007" s="7"/>
      <c r="F1007" s="7">
        <f t="shared" si="31"/>
        <v>1</v>
      </c>
      <c r="G1007" s="7"/>
      <c r="H1007" s="7"/>
      <c r="I1007" s="7"/>
    </row>
    <row r="1008" spans="1:9" x14ac:dyDescent="0.35">
      <c r="A1008" s="6" t="s">
        <v>2035</v>
      </c>
      <c r="B1008" s="6" t="s">
        <v>2036</v>
      </c>
      <c r="C1008" s="7" t="str">
        <f t="shared" si="30"/>
        <v>SFX SCHOOL</v>
      </c>
      <c r="D1008" s="7"/>
      <c r="E1008" s="7"/>
      <c r="F1008" s="7">
        <f t="shared" si="31"/>
        <v>1</v>
      </c>
      <c r="G1008" s="7"/>
      <c r="H1008" s="7"/>
      <c r="I1008" s="7"/>
    </row>
    <row r="1009" spans="1:9" x14ac:dyDescent="0.35">
      <c r="A1009" s="6" t="s">
        <v>2037</v>
      </c>
      <c r="B1009" s="6" t="s">
        <v>2038</v>
      </c>
      <c r="C1009" s="7" t="str">
        <f t="shared" si="30"/>
        <v>SHALA NO. 3</v>
      </c>
      <c r="D1009" s="7"/>
      <c r="E1009" s="7"/>
      <c r="F1009" s="7">
        <f t="shared" si="31"/>
        <v>1</v>
      </c>
      <c r="G1009" s="7"/>
      <c r="H1009" s="7"/>
      <c r="I1009" s="7"/>
    </row>
    <row r="1010" spans="1:9" x14ac:dyDescent="0.35">
      <c r="A1010" s="6" t="s">
        <v>2039</v>
      </c>
      <c r="B1010" s="6" t="s">
        <v>2040</v>
      </c>
      <c r="C1010" s="7" t="str">
        <f t="shared" si="30"/>
        <v>SHEL</v>
      </c>
      <c r="D1010" s="7"/>
      <c r="E1010" s="7"/>
      <c r="F1010" s="7">
        <f t="shared" si="31"/>
        <v>1</v>
      </c>
      <c r="G1010" s="7"/>
      <c r="H1010" s="7"/>
      <c r="I1010" s="7"/>
    </row>
    <row r="1011" spans="1:9" x14ac:dyDescent="0.35">
      <c r="A1011" s="6" t="s">
        <v>2041</v>
      </c>
      <c r="B1011" s="6" t="s">
        <v>2042</v>
      </c>
      <c r="C1011" s="7" t="str">
        <f t="shared" si="30"/>
        <v>SHEMECHADVN</v>
      </c>
      <c r="D1011" s="7"/>
      <c r="E1011" s="7"/>
      <c r="F1011" s="7">
        <f t="shared" si="31"/>
        <v>1</v>
      </c>
      <c r="G1011" s="7"/>
      <c r="H1011" s="7"/>
      <c r="I1011" s="7"/>
    </row>
    <row r="1012" spans="1:9" x14ac:dyDescent="0.35">
      <c r="A1012" s="6" t="s">
        <v>2043</v>
      </c>
      <c r="B1012" s="6" t="s">
        <v>2044</v>
      </c>
      <c r="C1012" s="7" t="str">
        <f t="shared" si="30"/>
        <v>SHERLA</v>
      </c>
      <c r="D1012" s="7"/>
      <c r="E1012" s="7"/>
      <c r="F1012" s="7">
        <f t="shared" si="31"/>
        <v>1</v>
      </c>
      <c r="G1012" s="7"/>
      <c r="H1012" s="7"/>
      <c r="I1012" s="7"/>
    </row>
    <row r="1013" spans="1:9" x14ac:dyDescent="0.35">
      <c r="A1013" s="6" t="s">
        <v>2045</v>
      </c>
      <c r="B1013" s="6" t="s">
        <v>2046</v>
      </c>
      <c r="C1013" s="7" t="str">
        <f t="shared" si="30"/>
        <v>SHIGAO</v>
      </c>
      <c r="D1013" s="7"/>
      <c r="E1013" s="7"/>
      <c r="F1013" s="7">
        <f t="shared" si="31"/>
        <v>1</v>
      </c>
      <c r="G1013" s="7"/>
      <c r="H1013" s="7"/>
      <c r="I1013" s="7"/>
    </row>
    <row r="1014" spans="1:9" x14ac:dyDescent="0.35">
      <c r="A1014" s="6" t="s">
        <v>2047</v>
      </c>
      <c r="B1014" s="6" t="s">
        <v>2048</v>
      </c>
      <c r="C1014" s="7" t="str">
        <f t="shared" si="30"/>
        <v>SHIGNE</v>
      </c>
      <c r="D1014" s="7"/>
      <c r="E1014" s="7"/>
      <c r="F1014" s="7">
        <f t="shared" si="31"/>
        <v>1</v>
      </c>
      <c r="G1014" s="7"/>
      <c r="H1014" s="7"/>
      <c r="I1014" s="7"/>
    </row>
    <row r="1015" spans="1:9" x14ac:dyDescent="0.35">
      <c r="A1015" s="6" t="s">
        <v>2049</v>
      </c>
      <c r="B1015" s="6" t="s">
        <v>2050</v>
      </c>
      <c r="C1015" s="7" t="str">
        <f t="shared" si="30"/>
        <v>SHINOLI</v>
      </c>
      <c r="D1015" s="7"/>
      <c r="E1015" s="7"/>
      <c r="F1015" s="7">
        <f t="shared" si="31"/>
        <v>1</v>
      </c>
      <c r="G1015" s="7"/>
      <c r="H1015" s="7"/>
      <c r="I1015" s="7"/>
    </row>
    <row r="1016" spans="1:9" x14ac:dyDescent="0.35">
      <c r="A1016" s="6" t="s">
        <v>2051</v>
      </c>
      <c r="B1016" s="6" t="s">
        <v>2052</v>
      </c>
      <c r="C1016" s="7" t="str">
        <f t="shared" si="30"/>
        <v>SHIPYARD</v>
      </c>
      <c r="D1016" s="7"/>
      <c r="E1016" s="7"/>
      <c r="F1016" s="7">
        <f t="shared" si="31"/>
        <v>1</v>
      </c>
      <c r="G1016" s="7"/>
      <c r="H1016" s="7"/>
      <c r="I1016" s="7"/>
    </row>
    <row r="1017" spans="1:9" x14ac:dyDescent="0.35">
      <c r="A1017" s="6" t="s">
        <v>2053</v>
      </c>
      <c r="B1017" s="6" t="s">
        <v>2054</v>
      </c>
      <c r="C1017" s="7" t="str">
        <f t="shared" si="30"/>
        <v>SHIRGAL</v>
      </c>
      <c r="D1017" s="7"/>
      <c r="E1017" s="7"/>
      <c r="F1017" s="7">
        <f t="shared" si="31"/>
        <v>1</v>
      </c>
      <c r="G1017" s="7"/>
      <c r="H1017" s="7"/>
      <c r="I1017" s="7"/>
    </row>
    <row r="1018" spans="1:9" x14ac:dyDescent="0.35">
      <c r="A1018" s="6" t="s">
        <v>2055</v>
      </c>
      <c r="B1018" s="6" t="s">
        <v>2056</v>
      </c>
      <c r="C1018" s="7" t="str">
        <f t="shared" si="30"/>
        <v>SHIRODA</v>
      </c>
      <c r="D1018" s="7"/>
      <c r="E1018" s="7"/>
      <c r="F1018" s="7">
        <f t="shared" si="31"/>
        <v>1</v>
      </c>
      <c r="G1018" s="7"/>
      <c r="H1018" s="7"/>
      <c r="I1018" s="7"/>
    </row>
    <row r="1019" spans="1:9" x14ac:dyDescent="0.35">
      <c r="A1019" s="6" t="s">
        <v>2057</v>
      </c>
      <c r="B1019" s="6" t="s">
        <v>2058</v>
      </c>
      <c r="C1019" s="7" t="str">
        <f t="shared" si="30"/>
        <v>SHIROTTI</v>
      </c>
      <c r="D1019" s="7"/>
      <c r="E1019" s="7"/>
      <c r="F1019" s="7">
        <f t="shared" si="31"/>
        <v>1</v>
      </c>
      <c r="G1019" s="7"/>
      <c r="H1019" s="7"/>
      <c r="I1019" s="7"/>
    </row>
    <row r="1020" spans="1:9" x14ac:dyDescent="0.35">
      <c r="A1020" s="6" t="s">
        <v>2059</v>
      </c>
      <c r="B1020" s="6" t="s">
        <v>2060</v>
      </c>
      <c r="C1020" s="7" t="str">
        <f t="shared" si="30"/>
        <v>SHIRSAT</v>
      </c>
      <c r="D1020" s="7"/>
      <c r="E1020" s="7"/>
      <c r="F1020" s="7">
        <f t="shared" si="31"/>
        <v>1</v>
      </c>
      <c r="G1020" s="7"/>
      <c r="H1020" s="7"/>
      <c r="I1020" s="7"/>
    </row>
    <row r="1021" spans="1:9" x14ac:dyDescent="0.35">
      <c r="A1021" s="6" t="s">
        <v>2061</v>
      </c>
      <c r="B1021" s="6" t="s">
        <v>2062</v>
      </c>
      <c r="C1021" s="7" t="str">
        <f t="shared" si="30"/>
        <v>SHIRSHIRE</v>
      </c>
      <c r="D1021" s="7"/>
      <c r="E1021" s="7"/>
      <c r="F1021" s="7">
        <f t="shared" si="31"/>
        <v>1</v>
      </c>
      <c r="G1021" s="7"/>
      <c r="H1021" s="7"/>
      <c r="I1021" s="7"/>
    </row>
    <row r="1022" spans="1:9" x14ac:dyDescent="0.35">
      <c r="A1022" s="6" t="s">
        <v>2063</v>
      </c>
      <c r="B1022" s="6" t="s">
        <v>2064</v>
      </c>
      <c r="C1022" s="7" t="str">
        <f t="shared" si="30"/>
        <v>SHIRWAL</v>
      </c>
      <c r="D1022" s="7"/>
      <c r="E1022" s="7"/>
      <c r="F1022" s="7">
        <f t="shared" si="31"/>
        <v>1</v>
      </c>
      <c r="G1022" s="7"/>
      <c r="H1022" s="7"/>
      <c r="I1022" s="7"/>
    </row>
    <row r="1023" spans="1:9" x14ac:dyDescent="0.35">
      <c r="A1023" s="6" t="s">
        <v>2065</v>
      </c>
      <c r="B1023" s="6" t="s">
        <v>2066</v>
      </c>
      <c r="C1023" s="7" t="str">
        <f t="shared" si="30"/>
        <v>SHISHEVAL</v>
      </c>
      <c r="D1023" s="7"/>
      <c r="E1023" s="7"/>
      <c r="F1023" s="7">
        <f t="shared" si="31"/>
        <v>1</v>
      </c>
      <c r="G1023" s="7"/>
      <c r="H1023" s="7"/>
      <c r="I1023" s="7"/>
    </row>
    <row r="1024" spans="1:9" x14ac:dyDescent="0.35">
      <c r="A1024" s="6" t="s">
        <v>2067</v>
      </c>
      <c r="B1024" s="6" t="s">
        <v>2068</v>
      </c>
      <c r="C1024" s="7" t="str">
        <f t="shared" si="30"/>
        <v>SHIVAJI CWK</v>
      </c>
      <c r="D1024" s="7"/>
      <c r="E1024" s="7"/>
      <c r="F1024" s="7">
        <f t="shared" si="31"/>
        <v>1</v>
      </c>
      <c r="G1024" s="7"/>
      <c r="H1024" s="7"/>
      <c r="I1024" s="7"/>
    </row>
    <row r="1025" spans="1:9" x14ac:dyDescent="0.35">
      <c r="A1025" s="6" t="s">
        <v>2069</v>
      </c>
      <c r="B1025" s="6" t="s">
        <v>2070</v>
      </c>
      <c r="C1025" s="7" t="str">
        <f t="shared" si="30"/>
        <v>SHIVAMOGGA</v>
      </c>
      <c r="D1025" s="7"/>
      <c r="E1025" s="7"/>
      <c r="F1025" s="7">
        <f t="shared" si="31"/>
        <v>1</v>
      </c>
      <c r="G1025" s="7"/>
      <c r="H1025" s="7"/>
      <c r="I1025" s="7"/>
    </row>
    <row r="1026" spans="1:9" x14ac:dyDescent="0.35">
      <c r="A1026" s="6" t="s">
        <v>2071</v>
      </c>
      <c r="B1026" s="6" t="s">
        <v>2072</v>
      </c>
      <c r="C1026" s="7" t="str">
        <f t="shared" ref="C1026:C1089" si="32">A1026</f>
        <v>SHLEP</v>
      </c>
      <c r="D1026" s="7"/>
      <c r="E1026" s="7"/>
      <c r="F1026" s="7">
        <f t="shared" ref="F1026:F1089" si="33">COUNTIF($B$2:$B$4888,B1026)</f>
        <v>1</v>
      </c>
      <c r="G1026" s="7"/>
      <c r="H1026" s="7"/>
      <c r="I1026" s="7"/>
    </row>
    <row r="1027" spans="1:9" x14ac:dyDescent="0.35">
      <c r="A1027" s="6" t="s">
        <v>2073</v>
      </c>
      <c r="B1027" s="6" t="s">
        <v>2074</v>
      </c>
      <c r="C1027" s="7" t="str">
        <f t="shared" si="32"/>
        <v>SHRIRANGPTN</v>
      </c>
      <c r="D1027" s="7"/>
      <c r="E1027" s="7"/>
      <c r="F1027" s="7">
        <f t="shared" si="33"/>
        <v>1</v>
      </c>
      <c r="G1027" s="7"/>
      <c r="H1027" s="7"/>
      <c r="I1027" s="7"/>
    </row>
    <row r="1028" spans="1:9" x14ac:dyDescent="0.35">
      <c r="A1028" s="6" t="s">
        <v>2075</v>
      </c>
      <c r="B1028" s="6" t="s">
        <v>2076</v>
      </c>
      <c r="C1028" s="7" t="str">
        <f t="shared" si="32"/>
        <v>SHRISTHAL</v>
      </c>
      <c r="D1028" s="7"/>
      <c r="E1028" s="7"/>
      <c r="F1028" s="7">
        <f t="shared" si="33"/>
        <v>1</v>
      </c>
      <c r="G1028" s="7"/>
      <c r="H1028" s="7"/>
      <c r="I1028" s="7"/>
    </row>
    <row r="1029" spans="1:9" x14ac:dyDescent="0.35">
      <c r="A1029" s="6" t="s">
        <v>2077</v>
      </c>
      <c r="B1029" s="6" t="s">
        <v>2078</v>
      </c>
      <c r="C1029" s="7" t="str">
        <f t="shared" si="32"/>
        <v>SINDHAGI</v>
      </c>
      <c r="D1029" s="7"/>
      <c r="E1029" s="7"/>
      <c r="F1029" s="7">
        <f t="shared" si="33"/>
        <v>1</v>
      </c>
      <c r="G1029" s="7"/>
      <c r="H1029" s="7"/>
      <c r="I1029" s="7"/>
    </row>
    <row r="1030" spans="1:9" x14ac:dyDescent="0.35">
      <c r="A1030" s="6" t="s">
        <v>2079</v>
      </c>
      <c r="B1030" s="6" t="s">
        <v>2080</v>
      </c>
      <c r="C1030" s="7" t="str">
        <f t="shared" si="32"/>
        <v>SINQUERIM</v>
      </c>
      <c r="D1030" s="7"/>
      <c r="E1030" s="7"/>
      <c r="F1030" s="7">
        <f t="shared" si="33"/>
        <v>1</v>
      </c>
      <c r="G1030" s="7"/>
      <c r="H1030" s="7"/>
      <c r="I1030" s="7"/>
    </row>
    <row r="1031" spans="1:9" x14ac:dyDescent="0.35">
      <c r="A1031" s="6" t="s">
        <v>2081</v>
      </c>
      <c r="B1031" s="6" t="s">
        <v>2082</v>
      </c>
      <c r="C1031" s="7" t="str">
        <f t="shared" si="32"/>
        <v>SINQUIREM</v>
      </c>
      <c r="D1031" s="7"/>
      <c r="E1031" s="7"/>
      <c r="F1031" s="7">
        <f t="shared" si="33"/>
        <v>1</v>
      </c>
      <c r="G1031" s="7"/>
      <c r="H1031" s="7"/>
      <c r="I1031" s="7"/>
    </row>
    <row r="1032" spans="1:9" x14ac:dyDescent="0.35">
      <c r="A1032" s="6" t="s">
        <v>2083</v>
      </c>
      <c r="B1032" s="6" t="s">
        <v>2084</v>
      </c>
      <c r="C1032" s="7" t="str">
        <f t="shared" si="32"/>
        <v>SIOLIM</v>
      </c>
      <c r="D1032" s="7"/>
      <c r="E1032" s="7"/>
      <c r="F1032" s="7">
        <f t="shared" si="33"/>
        <v>1</v>
      </c>
      <c r="G1032" s="7"/>
      <c r="H1032" s="7"/>
      <c r="I1032" s="7"/>
    </row>
    <row r="1033" spans="1:9" x14ac:dyDescent="0.35">
      <c r="A1033" s="6" t="s">
        <v>2085</v>
      </c>
      <c r="B1033" s="6" t="s">
        <v>2086</v>
      </c>
      <c r="C1033" s="7" t="str">
        <f t="shared" si="32"/>
        <v>SIOLIM CPL</v>
      </c>
      <c r="D1033" s="7"/>
      <c r="E1033" s="7"/>
      <c r="F1033" s="7">
        <f t="shared" si="33"/>
        <v>1</v>
      </c>
      <c r="G1033" s="7"/>
      <c r="H1033" s="7"/>
      <c r="I1033" s="7"/>
    </row>
    <row r="1034" spans="1:9" x14ac:dyDescent="0.35">
      <c r="A1034" s="6" t="s">
        <v>2087</v>
      </c>
      <c r="B1034" s="6" t="s">
        <v>2088</v>
      </c>
      <c r="C1034" s="7" t="str">
        <f t="shared" si="32"/>
        <v>SIOLIM CRCH</v>
      </c>
      <c r="D1034" s="7"/>
      <c r="E1034" s="7"/>
      <c r="F1034" s="7">
        <f t="shared" si="33"/>
        <v>1</v>
      </c>
      <c r="G1034" s="7"/>
      <c r="H1034" s="7"/>
      <c r="I1034" s="7"/>
    </row>
    <row r="1035" spans="1:9" x14ac:dyDescent="0.35">
      <c r="A1035" s="6" t="s">
        <v>2089</v>
      </c>
      <c r="B1035" s="6" t="s">
        <v>2090</v>
      </c>
      <c r="C1035" s="7" t="str">
        <f t="shared" si="32"/>
        <v>SIOLIM TAR</v>
      </c>
      <c r="D1035" s="7"/>
      <c r="E1035" s="7"/>
      <c r="F1035" s="7">
        <f t="shared" si="33"/>
        <v>1</v>
      </c>
      <c r="G1035" s="7"/>
      <c r="H1035" s="7"/>
      <c r="I1035" s="7"/>
    </row>
    <row r="1036" spans="1:9" x14ac:dyDescent="0.35">
      <c r="A1036" s="6" t="s">
        <v>2091</v>
      </c>
      <c r="B1036" s="6" t="s">
        <v>2092</v>
      </c>
      <c r="C1036" s="7" t="str">
        <f t="shared" si="32"/>
        <v>SIOLIM TMP</v>
      </c>
      <c r="D1036" s="7"/>
      <c r="E1036" s="7"/>
      <c r="F1036" s="7">
        <f t="shared" si="33"/>
        <v>1</v>
      </c>
      <c r="G1036" s="7"/>
      <c r="H1036" s="7"/>
      <c r="I1036" s="7"/>
    </row>
    <row r="1037" spans="1:9" x14ac:dyDescent="0.35">
      <c r="A1037" s="6" t="s">
        <v>2093</v>
      </c>
      <c r="B1037" s="6" t="s">
        <v>2094</v>
      </c>
      <c r="C1037" s="7" t="str">
        <f t="shared" si="32"/>
        <v>SIRDON/ZUAR</v>
      </c>
      <c r="D1037" s="7"/>
      <c r="E1037" s="7"/>
      <c r="F1037" s="7">
        <f t="shared" si="33"/>
        <v>1</v>
      </c>
      <c r="G1037" s="7"/>
      <c r="H1037" s="7"/>
      <c r="I1037" s="7"/>
    </row>
    <row r="1038" spans="1:9" x14ac:dyDescent="0.35">
      <c r="A1038" s="6" t="s">
        <v>2095</v>
      </c>
      <c r="B1038" s="6" t="s">
        <v>2096</v>
      </c>
      <c r="C1038" s="7" t="str">
        <f t="shared" si="32"/>
        <v>SIRSAI COPL</v>
      </c>
      <c r="D1038" s="7"/>
      <c r="E1038" s="7"/>
      <c r="F1038" s="7">
        <f t="shared" si="33"/>
        <v>1</v>
      </c>
      <c r="G1038" s="7"/>
      <c r="H1038" s="7"/>
      <c r="I1038" s="7"/>
    </row>
    <row r="1039" spans="1:9" x14ac:dyDescent="0.35">
      <c r="A1039" s="6" t="s">
        <v>2097</v>
      </c>
      <c r="B1039" s="6" t="s">
        <v>2098</v>
      </c>
      <c r="C1039" s="7" t="str">
        <f t="shared" si="32"/>
        <v>SIRSAI RLY</v>
      </c>
      <c r="D1039" s="7"/>
      <c r="E1039" s="7"/>
      <c r="F1039" s="7">
        <f t="shared" si="33"/>
        <v>1</v>
      </c>
      <c r="G1039" s="7"/>
      <c r="H1039" s="7"/>
      <c r="I1039" s="7"/>
    </row>
    <row r="1040" spans="1:9" x14ac:dyDescent="0.35">
      <c r="A1040" s="6" t="s">
        <v>2099</v>
      </c>
      <c r="B1040" s="6" t="s">
        <v>2100</v>
      </c>
      <c r="C1040" s="7" t="str">
        <f t="shared" si="32"/>
        <v>SIRSODE</v>
      </c>
      <c r="D1040" s="7"/>
      <c r="E1040" s="7"/>
      <c r="F1040" s="7">
        <f t="shared" si="33"/>
        <v>1</v>
      </c>
      <c r="G1040" s="7"/>
      <c r="H1040" s="7"/>
      <c r="I1040" s="7"/>
    </row>
    <row r="1041" spans="1:9" x14ac:dyDescent="0.35">
      <c r="A1041" s="6" t="s">
        <v>2101</v>
      </c>
      <c r="B1041" s="6" t="s">
        <v>2102</v>
      </c>
      <c r="C1041" s="7" t="str">
        <f t="shared" si="32"/>
        <v>SIRUR</v>
      </c>
      <c r="D1041" s="7"/>
      <c r="E1041" s="7"/>
      <c r="F1041" s="7">
        <f t="shared" si="33"/>
        <v>1</v>
      </c>
      <c r="G1041" s="7"/>
      <c r="H1041" s="7"/>
      <c r="I1041" s="7"/>
    </row>
    <row r="1042" spans="1:9" x14ac:dyDescent="0.35">
      <c r="A1042" s="6" t="s">
        <v>2103</v>
      </c>
      <c r="B1042" s="6" t="s">
        <v>2104</v>
      </c>
      <c r="C1042" s="7" t="str">
        <f t="shared" si="32"/>
        <v>SIRVOI</v>
      </c>
      <c r="D1042" s="7"/>
      <c r="E1042" s="7"/>
      <c r="F1042" s="7">
        <f t="shared" si="33"/>
        <v>1</v>
      </c>
      <c r="G1042" s="7"/>
      <c r="H1042" s="7"/>
      <c r="I1042" s="7"/>
    </row>
    <row r="1043" spans="1:9" x14ac:dyDescent="0.35">
      <c r="A1043" s="6" t="s">
        <v>2105</v>
      </c>
      <c r="B1043" s="6" t="s">
        <v>2106</v>
      </c>
      <c r="C1043" s="7" t="str">
        <f t="shared" si="32"/>
        <v>SNC BANK</v>
      </c>
      <c r="D1043" s="7"/>
      <c r="E1043" s="7"/>
      <c r="F1043" s="7">
        <f t="shared" si="33"/>
        <v>1</v>
      </c>
      <c r="G1043" s="7"/>
      <c r="H1043" s="7"/>
      <c r="I1043" s="7"/>
    </row>
    <row r="1044" spans="1:9" x14ac:dyDescent="0.35">
      <c r="A1044" s="6" t="s">
        <v>2107</v>
      </c>
      <c r="B1044" s="6" t="s">
        <v>2108</v>
      </c>
      <c r="C1044" s="7" t="str">
        <f t="shared" si="32"/>
        <v>SNC TMP/JNC</v>
      </c>
      <c r="D1044" s="7"/>
      <c r="E1044" s="7"/>
      <c r="F1044" s="7">
        <f t="shared" si="33"/>
        <v>1</v>
      </c>
      <c r="G1044" s="7"/>
      <c r="H1044" s="7"/>
      <c r="I1044" s="7"/>
    </row>
    <row r="1045" spans="1:9" x14ac:dyDescent="0.35">
      <c r="A1045" s="6" t="s">
        <v>2109</v>
      </c>
      <c r="B1045" s="6" t="s">
        <v>2110</v>
      </c>
      <c r="C1045" s="7" t="str">
        <f t="shared" si="32"/>
        <v>SNG COURT</v>
      </c>
      <c r="D1045" s="7"/>
      <c r="E1045" s="7"/>
      <c r="F1045" s="7">
        <f t="shared" si="33"/>
        <v>1</v>
      </c>
      <c r="G1045" s="7"/>
      <c r="H1045" s="7"/>
      <c r="I1045" s="7"/>
    </row>
    <row r="1046" spans="1:9" x14ac:dyDescent="0.35">
      <c r="A1046" s="6" t="s">
        <v>2111</v>
      </c>
      <c r="B1046" s="6" t="s">
        <v>2112</v>
      </c>
      <c r="C1046" s="7" t="str">
        <f t="shared" si="32"/>
        <v>SNG DANDO</v>
      </c>
      <c r="D1046" s="7"/>
      <c r="E1046" s="7"/>
      <c r="F1046" s="7">
        <f t="shared" si="33"/>
        <v>1</v>
      </c>
      <c r="G1046" s="7"/>
      <c r="H1046" s="7"/>
      <c r="I1046" s="7"/>
    </row>
    <row r="1047" spans="1:9" x14ac:dyDescent="0.35">
      <c r="A1047" s="6" t="s">
        <v>2113</v>
      </c>
      <c r="B1047" s="6" t="s">
        <v>2114</v>
      </c>
      <c r="C1047" s="7" t="str">
        <f t="shared" si="32"/>
        <v>SOARES WDO</v>
      </c>
      <c r="D1047" s="7"/>
      <c r="E1047" s="7"/>
      <c r="F1047" s="7">
        <f t="shared" si="33"/>
        <v>1</v>
      </c>
      <c r="G1047" s="7"/>
      <c r="H1047" s="7"/>
      <c r="I1047" s="7"/>
    </row>
    <row r="1048" spans="1:9" x14ac:dyDescent="0.35">
      <c r="A1048" s="6" t="s">
        <v>2115</v>
      </c>
      <c r="B1048" s="6" t="s">
        <v>2116</v>
      </c>
      <c r="C1048" s="7" t="str">
        <f t="shared" si="32"/>
        <v>SOLAPUR</v>
      </c>
      <c r="D1048" s="7"/>
      <c r="E1048" s="7"/>
      <c r="F1048" s="7">
        <f t="shared" si="33"/>
        <v>1</v>
      </c>
      <c r="G1048" s="7"/>
      <c r="H1048" s="7"/>
      <c r="I1048" s="7"/>
    </row>
    <row r="1049" spans="1:9" x14ac:dyDescent="0.35">
      <c r="A1049" s="6" t="s">
        <v>2117</v>
      </c>
      <c r="B1049" s="6" t="s">
        <v>2118</v>
      </c>
      <c r="C1049" s="7" t="str">
        <f t="shared" si="32"/>
        <v>SOLIEM</v>
      </c>
      <c r="D1049" s="7"/>
      <c r="E1049" s="7"/>
      <c r="F1049" s="7">
        <f t="shared" si="33"/>
        <v>1</v>
      </c>
      <c r="G1049" s="7"/>
      <c r="H1049" s="7"/>
      <c r="I1049" s="7"/>
    </row>
    <row r="1050" spans="1:9" x14ac:dyDescent="0.35">
      <c r="A1050" s="6" t="s">
        <v>2119</v>
      </c>
      <c r="B1050" s="6" t="s">
        <v>2120</v>
      </c>
      <c r="C1050" s="7" t="str">
        <f t="shared" si="32"/>
        <v>SOLYE TMP</v>
      </c>
      <c r="D1050" s="7"/>
      <c r="E1050" s="7"/>
      <c r="F1050" s="7">
        <f t="shared" si="33"/>
        <v>1</v>
      </c>
      <c r="G1050" s="7"/>
      <c r="H1050" s="7"/>
      <c r="I1050" s="7"/>
    </row>
    <row r="1051" spans="1:9" x14ac:dyDescent="0.35">
      <c r="A1051" s="6" t="s">
        <v>2121</v>
      </c>
      <c r="B1051" s="6" t="s">
        <v>2122</v>
      </c>
      <c r="C1051" s="7" t="str">
        <f t="shared" si="32"/>
        <v>SOMSWR TMP</v>
      </c>
      <c r="D1051" s="7"/>
      <c r="E1051" s="7"/>
      <c r="F1051" s="7">
        <f t="shared" si="33"/>
        <v>1</v>
      </c>
      <c r="G1051" s="7"/>
      <c r="H1051" s="7"/>
      <c r="I1051" s="7"/>
    </row>
    <row r="1052" spans="1:9" x14ac:dyDescent="0.35">
      <c r="A1052" s="6" t="s">
        <v>2123</v>
      </c>
      <c r="B1052" s="6" t="s">
        <v>2124</v>
      </c>
      <c r="C1052" s="7" t="str">
        <f t="shared" si="32"/>
        <v>SONAL</v>
      </c>
      <c r="D1052" s="7"/>
      <c r="E1052" s="7"/>
      <c r="F1052" s="7">
        <f t="shared" si="33"/>
        <v>1</v>
      </c>
      <c r="G1052" s="7"/>
      <c r="H1052" s="7"/>
      <c r="I1052" s="7"/>
    </row>
    <row r="1053" spans="1:9" x14ac:dyDescent="0.35">
      <c r="A1053" s="6" t="s">
        <v>2125</v>
      </c>
      <c r="B1053" s="6" t="s">
        <v>2126</v>
      </c>
      <c r="C1053" s="7" t="str">
        <f t="shared" si="32"/>
        <v>SONAL CROSS</v>
      </c>
      <c r="D1053" s="7"/>
      <c r="E1053" s="7"/>
      <c r="F1053" s="7">
        <f t="shared" si="33"/>
        <v>1</v>
      </c>
      <c r="G1053" s="7"/>
      <c r="H1053" s="7"/>
      <c r="I1053" s="7"/>
    </row>
    <row r="1054" spans="1:9" x14ac:dyDescent="0.35">
      <c r="A1054" s="6" t="s">
        <v>2127</v>
      </c>
      <c r="B1054" s="6" t="s">
        <v>2128</v>
      </c>
      <c r="C1054" s="7" t="str">
        <f t="shared" si="32"/>
        <v>SONAL TISK</v>
      </c>
      <c r="D1054" s="7"/>
      <c r="E1054" s="7"/>
      <c r="F1054" s="7">
        <f t="shared" si="33"/>
        <v>1</v>
      </c>
      <c r="G1054" s="7"/>
      <c r="H1054" s="7"/>
      <c r="I1054" s="7"/>
    </row>
    <row r="1055" spans="1:9" x14ac:dyDescent="0.35">
      <c r="A1055" s="6" t="s">
        <v>2129</v>
      </c>
      <c r="B1055" s="6" t="s">
        <v>2130</v>
      </c>
      <c r="C1055" s="7" t="str">
        <f t="shared" si="32"/>
        <v>SONAULIM</v>
      </c>
      <c r="D1055" s="7"/>
      <c r="E1055" s="7"/>
      <c r="F1055" s="7">
        <f t="shared" si="33"/>
        <v>1</v>
      </c>
      <c r="G1055" s="7"/>
      <c r="H1055" s="7"/>
      <c r="I1055" s="7"/>
    </row>
    <row r="1056" spans="1:9" x14ac:dyDescent="0.35">
      <c r="A1056" s="6" t="s">
        <v>2131</v>
      </c>
      <c r="B1056" s="6" t="s">
        <v>2132</v>
      </c>
      <c r="C1056" s="7" t="str">
        <f t="shared" si="32"/>
        <v>SONSHI</v>
      </c>
      <c r="D1056" s="7"/>
      <c r="E1056" s="7"/>
      <c r="F1056" s="7">
        <f t="shared" si="33"/>
        <v>1</v>
      </c>
      <c r="G1056" s="7"/>
      <c r="H1056" s="7"/>
      <c r="I1056" s="7"/>
    </row>
    <row r="1057" spans="1:9" x14ac:dyDescent="0.35">
      <c r="A1057" s="6" t="s">
        <v>2133</v>
      </c>
      <c r="B1057" s="6" t="s">
        <v>2134</v>
      </c>
      <c r="C1057" s="7" t="str">
        <f t="shared" si="32"/>
        <v>SONSHI TISK</v>
      </c>
      <c r="D1057" s="7"/>
      <c r="E1057" s="7"/>
      <c r="F1057" s="7">
        <f t="shared" si="33"/>
        <v>1</v>
      </c>
      <c r="G1057" s="7"/>
      <c r="H1057" s="7"/>
      <c r="I1057" s="7"/>
    </row>
    <row r="1058" spans="1:9" x14ac:dyDescent="0.35">
      <c r="A1058" s="6" t="s">
        <v>2135</v>
      </c>
      <c r="B1058" s="6" t="s">
        <v>2136</v>
      </c>
      <c r="C1058" s="7" t="str">
        <f t="shared" si="32"/>
        <v>SONSODO</v>
      </c>
      <c r="D1058" s="7"/>
      <c r="E1058" s="7"/>
      <c r="F1058" s="7">
        <f t="shared" si="33"/>
        <v>1</v>
      </c>
      <c r="G1058" s="7"/>
      <c r="H1058" s="7"/>
      <c r="I1058" s="7"/>
    </row>
    <row r="1059" spans="1:9" x14ac:dyDescent="0.35">
      <c r="A1059" s="6" t="s">
        <v>2137</v>
      </c>
      <c r="B1059" s="6" t="s">
        <v>2138</v>
      </c>
      <c r="C1059" s="7" t="str">
        <f t="shared" si="32"/>
        <v>SRI DEVSTHN</v>
      </c>
      <c r="D1059" s="7"/>
      <c r="E1059" s="7"/>
      <c r="F1059" s="7">
        <f t="shared" si="33"/>
        <v>1</v>
      </c>
      <c r="G1059" s="7"/>
      <c r="H1059" s="7"/>
      <c r="I1059" s="7"/>
    </row>
    <row r="1060" spans="1:9" x14ac:dyDescent="0.35">
      <c r="A1060" s="6" t="s">
        <v>2139</v>
      </c>
      <c r="B1060" s="6" t="s">
        <v>2140</v>
      </c>
      <c r="C1060" s="7" t="str">
        <f t="shared" si="32"/>
        <v>SRM COLLAGE</v>
      </c>
      <c r="D1060" s="7"/>
      <c r="E1060" s="7"/>
      <c r="F1060" s="7">
        <f t="shared" si="33"/>
        <v>1</v>
      </c>
      <c r="G1060" s="7"/>
      <c r="H1060" s="7"/>
      <c r="I1060" s="7"/>
    </row>
    <row r="1061" spans="1:9" x14ac:dyDescent="0.35">
      <c r="A1061" s="6" t="s">
        <v>2141</v>
      </c>
      <c r="B1061" s="6" t="s">
        <v>2142</v>
      </c>
      <c r="C1061" s="7" t="str">
        <f t="shared" si="32"/>
        <v>ST. CRUZ X</v>
      </c>
      <c r="D1061" s="7"/>
      <c r="E1061" s="7"/>
      <c r="F1061" s="7">
        <f t="shared" si="33"/>
        <v>1</v>
      </c>
      <c r="G1061" s="7"/>
      <c r="H1061" s="7"/>
      <c r="I1061" s="7"/>
    </row>
    <row r="1062" spans="1:9" x14ac:dyDescent="0.35">
      <c r="A1062" s="6" t="s">
        <v>2143</v>
      </c>
      <c r="B1062" s="6" t="s">
        <v>2144</v>
      </c>
      <c r="C1062" s="7" t="str">
        <f t="shared" si="32"/>
        <v>ST. ESTEVE</v>
      </c>
      <c r="D1062" s="7"/>
      <c r="E1062" s="7"/>
      <c r="F1062" s="7">
        <f t="shared" si="33"/>
        <v>1</v>
      </c>
      <c r="G1062" s="7"/>
      <c r="H1062" s="7"/>
      <c r="I1062" s="7"/>
    </row>
    <row r="1063" spans="1:9" x14ac:dyDescent="0.35">
      <c r="A1063" s="6" t="s">
        <v>2145</v>
      </c>
      <c r="B1063" s="6" t="s">
        <v>2146</v>
      </c>
      <c r="C1063" s="7" t="str">
        <f t="shared" si="32"/>
        <v>ST.MARRY</v>
      </c>
      <c r="D1063" s="7"/>
      <c r="E1063" s="7"/>
      <c r="F1063" s="7">
        <f t="shared" si="33"/>
        <v>1</v>
      </c>
      <c r="G1063" s="7"/>
      <c r="H1063" s="7"/>
      <c r="I1063" s="7"/>
    </row>
    <row r="1064" spans="1:9" x14ac:dyDescent="0.35">
      <c r="A1064" s="6" t="s">
        <v>2147</v>
      </c>
      <c r="B1064" s="6" t="s">
        <v>2148</v>
      </c>
      <c r="C1064" s="7" t="str">
        <f t="shared" si="32"/>
        <v>ST.PEDRO</v>
      </c>
      <c r="D1064" s="7"/>
      <c r="E1064" s="7"/>
      <c r="F1064" s="7">
        <f t="shared" si="33"/>
        <v>1</v>
      </c>
      <c r="G1064" s="7"/>
      <c r="H1064" s="7"/>
      <c r="I1064" s="7"/>
    </row>
    <row r="1065" spans="1:9" x14ac:dyDescent="0.35">
      <c r="A1065" s="6" t="s">
        <v>2149</v>
      </c>
      <c r="B1065" s="6" t="s">
        <v>2150</v>
      </c>
      <c r="C1065" s="7" t="str">
        <f t="shared" si="32"/>
        <v>STD. BRIDGE</v>
      </c>
      <c r="D1065" s="7"/>
      <c r="E1065" s="7"/>
      <c r="F1065" s="7">
        <f t="shared" si="33"/>
        <v>1</v>
      </c>
      <c r="G1065" s="7"/>
      <c r="H1065" s="7"/>
      <c r="I1065" s="7"/>
    </row>
    <row r="1066" spans="1:9" x14ac:dyDescent="0.35">
      <c r="A1066" s="6" t="s">
        <v>2151</v>
      </c>
      <c r="B1066" s="6" t="s">
        <v>2152</v>
      </c>
      <c r="C1066" s="7" t="str">
        <f t="shared" si="32"/>
        <v>SUBDALE X</v>
      </c>
      <c r="D1066" s="7"/>
      <c r="E1066" s="7"/>
      <c r="F1066" s="7">
        <f t="shared" si="33"/>
        <v>1</v>
      </c>
      <c r="G1066" s="7"/>
      <c r="H1066" s="7"/>
      <c r="I1066" s="7"/>
    </row>
    <row r="1067" spans="1:9" x14ac:dyDescent="0.35">
      <c r="A1067" s="6" t="s">
        <v>2153</v>
      </c>
      <c r="B1067" s="6" t="s">
        <v>2154</v>
      </c>
      <c r="C1067" s="7" t="str">
        <f t="shared" si="32"/>
        <v>SUBDALEM</v>
      </c>
      <c r="D1067" s="7"/>
      <c r="E1067" s="7"/>
      <c r="F1067" s="7">
        <f t="shared" si="33"/>
        <v>1</v>
      </c>
      <c r="G1067" s="7"/>
      <c r="H1067" s="7"/>
      <c r="I1067" s="7"/>
    </row>
    <row r="1068" spans="1:9" x14ac:dyDescent="0.35">
      <c r="A1068" s="6" t="s">
        <v>2155</v>
      </c>
      <c r="B1068" s="6" t="s">
        <v>2156</v>
      </c>
      <c r="C1068" s="7" t="str">
        <f t="shared" si="32"/>
        <v>SUCALDEM</v>
      </c>
      <c r="D1068" s="7"/>
      <c r="E1068" s="7"/>
      <c r="F1068" s="7">
        <f t="shared" si="33"/>
        <v>1</v>
      </c>
      <c r="G1068" s="7"/>
      <c r="H1068" s="7"/>
      <c r="I1068" s="7"/>
    </row>
    <row r="1069" spans="1:9" x14ac:dyDescent="0.35">
      <c r="A1069" s="6" t="s">
        <v>2157</v>
      </c>
      <c r="B1069" s="6" t="s">
        <v>2158</v>
      </c>
      <c r="C1069" s="7" t="str">
        <f t="shared" si="32"/>
        <v>SUCCURRO</v>
      </c>
      <c r="D1069" s="7"/>
      <c r="E1069" s="7"/>
      <c r="F1069" s="7">
        <f t="shared" si="33"/>
        <v>1</v>
      </c>
      <c r="G1069" s="7"/>
      <c r="H1069" s="7"/>
      <c r="I1069" s="7"/>
    </row>
    <row r="1070" spans="1:9" x14ac:dyDescent="0.35">
      <c r="A1070" s="6" t="s">
        <v>2159</v>
      </c>
      <c r="B1070" s="6" t="s">
        <v>2160</v>
      </c>
      <c r="C1070" s="7" t="str">
        <f t="shared" si="32"/>
        <v>SUGAR FCTRY</v>
      </c>
      <c r="D1070" s="7"/>
      <c r="E1070" s="7"/>
      <c r="F1070" s="7">
        <f t="shared" si="33"/>
        <v>1</v>
      </c>
      <c r="G1070" s="7"/>
      <c r="H1070" s="7"/>
      <c r="I1070" s="7"/>
    </row>
    <row r="1071" spans="1:9" x14ac:dyDescent="0.35">
      <c r="A1071" s="6" t="s">
        <v>2161</v>
      </c>
      <c r="B1071" s="6" t="s">
        <v>2162</v>
      </c>
      <c r="C1071" s="7" t="str">
        <f t="shared" si="32"/>
        <v>SUKALWAD</v>
      </c>
      <c r="D1071" s="7"/>
      <c r="E1071" s="7"/>
      <c r="F1071" s="7">
        <f t="shared" si="33"/>
        <v>1</v>
      </c>
      <c r="G1071" s="7"/>
      <c r="H1071" s="7"/>
      <c r="I1071" s="7"/>
    </row>
    <row r="1072" spans="1:9" x14ac:dyDescent="0.35">
      <c r="A1072" s="6" t="s">
        <v>2163</v>
      </c>
      <c r="B1072" s="6" t="s">
        <v>2164</v>
      </c>
      <c r="C1072" s="7" t="str">
        <f t="shared" si="32"/>
        <v>SUKTALEM</v>
      </c>
      <c r="D1072" s="7"/>
      <c r="E1072" s="7"/>
      <c r="F1072" s="7">
        <f t="shared" si="33"/>
        <v>1</v>
      </c>
      <c r="G1072" s="7"/>
      <c r="H1072" s="7"/>
      <c r="I1072" s="7"/>
    </row>
    <row r="1073" spans="1:9" x14ac:dyDescent="0.35">
      <c r="A1073" s="6" t="s">
        <v>2165</v>
      </c>
      <c r="B1073" s="6" t="s">
        <v>2166</v>
      </c>
      <c r="C1073" s="7" t="str">
        <f t="shared" si="32"/>
        <v>SULCORNA</v>
      </c>
      <c r="D1073" s="7"/>
      <c r="E1073" s="7"/>
      <c r="F1073" s="7">
        <f t="shared" si="33"/>
        <v>1</v>
      </c>
      <c r="G1073" s="7"/>
      <c r="H1073" s="7"/>
      <c r="I1073" s="7"/>
    </row>
    <row r="1074" spans="1:9" x14ac:dyDescent="0.35">
      <c r="A1074" s="6" t="s">
        <v>2167</v>
      </c>
      <c r="B1074" s="6" t="s">
        <v>2168</v>
      </c>
      <c r="C1074" s="7" t="str">
        <f t="shared" si="32"/>
        <v>SUPACHI PUD</v>
      </c>
      <c r="D1074" s="7"/>
      <c r="E1074" s="7"/>
      <c r="F1074" s="7">
        <f t="shared" si="33"/>
        <v>1</v>
      </c>
      <c r="G1074" s="7"/>
      <c r="H1074" s="7"/>
      <c r="I1074" s="7"/>
    </row>
    <row r="1075" spans="1:9" x14ac:dyDescent="0.35">
      <c r="A1075" s="6" t="s">
        <v>2169</v>
      </c>
      <c r="B1075" s="6" t="s">
        <v>2170</v>
      </c>
      <c r="C1075" s="7" t="str">
        <f t="shared" si="32"/>
        <v>SURLA</v>
      </c>
      <c r="D1075" s="7"/>
      <c r="E1075" s="7"/>
      <c r="F1075" s="7">
        <f t="shared" si="33"/>
        <v>1</v>
      </c>
      <c r="G1075" s="7"/>
      <c r="H1075" s="7"/>
      <c r="I1075" s="7"/>
    </row>
    <row r="1076" spans="1:9" x14ac:dyDescent="0.35">
      <c r="A1076" s="6" t="s">
        <v>2171</v>
      </c>
      <c r="B1076" s="6" t="s">
        <v>2172</v>
      </c>
      <c r="C1076" s="7" t="str">
        <f t="shared" si="32"/>
        <v>SWASTIK VDL</v>
      </c>
      <c r="D1076" s="7"/>
      <c r="E1076" s="7"/>
      <c r="F1076" s="7">
        <f t="shared" si="33"/>
        <v>1</v>
      </c>
      <c r="G1076" s="7"/>
      <c r="H1076" s="7"/>
      <c r="I1076" s="7"/>
    </row>
    <row r="1077" spans="1:9" x14ac:dyDescent="0.35">
      <c r="A1077" s="6" t="s">
        <v>2173</v>
      </c>
      <c r="B1077" s="6" t="s">
        <v>2174</v>
      </c>
      <c r="C1077" s="7" t="str">
        <f t="shared" si="32"/>
        <v>T B.HSP/DMR</v>
      </c>
      <c r="D1077" s="7"/>
      <c r="E1077" s="7"/>
      <c r="F1077" s="7">
        <f t="shared" si="33"/>
        <v>1</v>
      </c>
      <c r="G1077" s="7"/>
      <c r="H1077" s="7"/>
      <c r="I1077" s="7"/>
    </row>
    <row r="1078" spans="1:9" x14ac:dyDescent="0.35">
      <c r="A1078" s="6" t="s">
        <v>2175</v>
      </c>
      <c r="B1078" s="6" t="s">
        <v>2176</v>
      </c>
      <c r="C1078" s="7" t="str">
        <f t="shared" si="32"/>
        <v>T.B.DAM</v>
      </c>
      <c r="D1078" s="7"/>
      <c r="E1078" s="7"/>
      <c r="F1078" s="7">
        <f t="shared" si="33"/>
        <v>1</v>
      </c>
      <c r="G1078" s="7"/>
      <c r="H1078" s="7"/>
      <c r="I1078" s="7"/>
    </row>
    <row r="1079" spans="1:9" x14ac:dyDescent="0.35">
      <c r="A1079" s="6" t="s">
        <v>2177</v>
      </c>
      <c r="B1079" s="6" t="s">
        <v>2178</v>
      </c>
      <c r="C1079" s="7" t="str">
        <f t="shared" si="32"/>
        <v>T.BGWTI TMP</v>
      </c>
      <c r="D1079" s="7"/>
      <c r="E1079" s="7"/>
      <c r="F1079" s="7">
        <f t="shared" si="33"/>
        <v>1</v>
      </c>
      <c r="G1079" s="7"/>
      <c r="H1079" s="7"/>
      <c r="I1079" s="7"/>
    </row>
    <row r="1080" spans="1:9" x14ac:dyDescent="0.35">
      <c r="A1080" s="6" t="s">
        <v>2179</v>
      </c>
      <c r="B1080" s="6" t="s">
        <v>2180</v>
      </c>
      <c r="C1080" s="7" t="str">
        <f t="shared" si="32"/>
        <v>TAKAR</v>
      </c>
      <c r="D1080" s="7"/>
      <c r="E1080" s="7"/>
      <c r="F1080" s="7">
        <f t="shared" si="33"/>
        <v>1</v>
      </c>
      <c r="G1080" s="7"/>
      <c r="H1080" s="7"/>
      <c r="I1080" s="7"/>
    </row>
    <row r="1081" spans="1:9" x14ac:dyDescent="0.35">
      <c r="A1081" s="6" t="s">
        <v>2181</v>
      </c>
      <c r="B1081" s="6" t="s">
        <v>2182</v>
      </c>
      <c r="C1081" s="7" t="str">
        <f t="shared" si="32"/>
        <v>TALAGUPPA</v>
      </c>
      <c r="D1081" s="7"/>
      <c r="E1081" s="7"/>
      <c r="F1081" s="7">
        <f t="shared" si="33"/>
        <v>1</v>
      </c>
      <c r="G1081" s="7"/>
      <c r="H1081" s="7"/>
      <c r="I1081" s="7"/>
    </row>
    <row r="1082" spans="1:9" x14ac:dyDescent="0.35">
      <c r="A1082" s="6" t="s">
        <v>2183</v>
      </c>
      <c r="B1082" s="6" t="s">
        <v>2184</v>
      </c>
      <c r="C1082" s="7" t="str">
        <f t="shared" si="32"/>
        <v>TALARA</v>
      </c>
      <c r="D1082" s="7"/>
      <c r="E1082" s="7"/>
      <c r="F1082" s="7">
        <f t="shared" si="33"/>
        <v>1</v>
      </c>
      <c r="G1082" s="7"/>
      <c r="H1082" s="7"/>
      <c r="I1082" s="7"/>
    </row>
    <row r="1083" spans="1:9" x14ac:dyDescent="0.35">
      <c r="A1083" s="6" t="s">
        <v>2185</v>
      </c>
      <c r="B1083" s="6" t="s">
        <v>2186</v>
      </c>
      <c r="C1083" s="7" t="str">
        <f t="shared" si="32"/>
        <v>TALARNA</v>
      </c>
      <c r="D1083" s="7"/>
      <c r="E1083" s="7"/>
      <c r="F1083" s="7">
        <f t="shared" si="33"/>
        <v>1</v>
      </c>
      <c r="G1083" s="7"/>
      <c r="H1083" s="7"/>
      <c r="I1083" s="7"/>
    </row>
    <row r="1084" spans="1:9" x14ac:dyDescent="0.35">
      <c r="A1084" s="6" t="s">
        <v>2187</v>
      </c>
      <c r="B1084" s="6" t="s">
        <v>2188</v>
      </c>
      <c r="C1084" s="7" t="str">
        <f t="shared" si="32"/>
        <v>TALAULIM</v>
      </c>
      <c r="D1084" s="7"/>
      <c r="E1084" s="7"/>
      <c r="F1084" s="7">
        <f t="shared" si="33"/>
        <v>1</v>
      </c>
      <c r="G1084" s="7"/>
      <c r="H1084" s="7"/>
      <c r="I1084" s="7"/>
    </row>
    <row r="1085" spans="1:9" x14ac:dyDescent="0.35">
      <c r="A1085" s="6" t="s">
        <v>2189</v>
      </c>
      <c r="B1085" s="6" t="s">
        <v>2190</v>
      </c>
      <c r="C1085" s="7" t="str">
        <f t="shared" si="32"/>
        <v>TALEKHOL</v>
      </c>
      <c r="D1085" s="7"/>
      <c r="E1085" s="7"/>
      <c r="F1085" s="7">
        <f t="shared" si="33"/>
        <v>1</v>
      </c>
      <c r="G1085" s="7"/>
      <c r="H1085" s="7"/>
      <c r="I1085" s="7"/>
    </row>
    <row r="1086" spans="1:9" x14ac:dyDescent="0.35">
      <c r="A1086" s="6" t="s">
        <v>2191</v>
      </c>
      <c r="B1086" s="6" t="s">
        <v>2192</v>
      </c>
      <c r="C1086" s="7" t="str">
        <f t="shared" si="32"/>
        <v>TALPAN</v>
      </c>
      <c r="D1086" s="7"/>
      <c r="E1086" s="7"/>
      <c r="F1086" s="7">
        <f t="shared" si="33"/>
        <v>1</v>
      </c>
      <c r="G1086" s="7"/>
      <c r="H1086" s="7"/>
      <c r="I1086" s="7"/>
    </row>
    <row r="1087" spans="1:9" x14ac:dyDescent="0.35">
      <c r="A1087" s="6" t="s">
        <v>2193</v>
      </c>
      <c r="B1087" s="6" t="s">
        <v>2194</v>
      </c>
      <c r="C1087" s="7" t="str">
        <f t="shared" si="32"/>
        <v>TALRNA/TRMS</v>
      </c>
      <c r="D1087" s="7"/>
      <c r="E1087" s="7"/>
      <c r="F1087" s="7">
        <f t="shared" si="33"/>
        <v>1</v>
      </c>
      <c r="G1087" s="7"/>
      <c r="H1087" s="7"/>
      <c r="I1087" s="7"/>
    </row>
    <row r="1088" spans="1:9" x14ac:dyDescent="0.35">
      <c r="A1088" s="6" t="s">
        <v>2195</v>
      </c>
      <c r="B1088" s="6" t="s">
        <v>2196</v>
      </c>
      <c r="C1088" s="7" t="str">
        <f t="shared" si="32"/>
        <v>TALSAI</v>
      </c>
      <c r="D1088" s="7"/>
      <c r="E1088" s="7"/>
      <c r="F1088" s="7">
        <f t="shared" si="33"/>
        <v>1</v>
      </c>
      <c r="G1088" s="7"/>
      <c r="H1088" s="7"/>
      <c r="I1088" s="7"/>
    </row>
    <row r="1089" spans="1:9" x14ac:dyDescent="0.35">
      <c r="A1089" s="6" t="s">
        <v>2197</v>
      </c>
      <c r="B1089" s="6" t="s">
        <v>2198</v>
      </c>
      <c r="C1089" s="7" t="str">
        <f t="shared" si="32"/>
        <v>TALYAKADE</v>
      </c>
      <c r="D1089" s="7"/>
      <c r="E1089" s="7"/>
      <c r="F1089" s="7">
        <f t="shared" si="33"/>
        <v>1</v>
      </c>
      <c r="G1089" s="7"/>
      <c r="H1089" s="7"/>
      <c r="I1089" s="7"/>
    </row>
    <row r="1090" spans="1:9" x14ac:dyDescent="0.35">
      <c r="A1090" s="6" t="s">
        <v>2199</v>
      </c>
      <c r="B1090" s="6" t="s">
        <v>2200</v>
      </c>
      <c r="C1090" s="7" t="str">
        <f t="shared" ref="C1090:C1153" si="34">A1090</f>
        <v>TAMBOSHE</v>
      </c>
      <c r="D1090" s="7"/>
      <c r="E1090" s="7"/>
      <c r="F1090" s="7">
        <f t="shared" ref="F1090:F1153" si="35">COUNTIF($B$2:$B$4888,B1090)</f>
        <v>1</v>
      </c>
      <c r="G1090" s="7"/>
      <c r="H1090" s="7"/>
      <c r="I1090" s="7"/>
    </row>
    <row r="1091" spans="1:9" x14ac:dyDescent="0.35">
      <c r="A1091" s="6" t="s">
        <v>2201</v>
      </c>
      <c r="B1091" s="6" t="s">
        <v>2202</v>
      </c>
      <c r="C1091" s="7" t="str">
        <f t="shared" si="34"/>
        <v>TAMDI SURLA</v>
      </c>
      <c r="D1091" s="7"/>
      <c r="E1091" s="7"/>
      <c r="F1091" s="7">
        <f t="shared" si="35"/>
        <v>1</v>
      </c>
      <c r="G1091" s="7"/>
      <c r="H1091" s="7"/>
      <c r="I1091" s="7"/>
    </row>
    <row r="1092" spans="1:9" x14ac:dyDescent="0.35">
      <c r="A1092" s="6" t="s">
        <v>2203</v>
      </c>
      <c r="B1092" s="6" t="s">
        <v>2204</v>
      </c>
      <c r="C1092" s="7" t="str">
        <f t="shared" si="34"/>
        <v>TAMEDGWADI</v>
      </c>
      <c r="D1092" s="7"/>
      <c r="E1092" s="7"/>
      <c r="F1092" s="7">
        <f t="shared" si="35"/>
        <v>1</v>
      </c>
      <c r="G1092" s="7"/>
      <c r="H1092" s="7"/>
      <c r="I1092" s="7"/>
    </row>
    <row r="1093" spans="1:9" x14ac:dyDescent="0.35">
      <c r="A1093" s="6" t="s">
        <v>2205</v>
      </c>
      <c r="B1093" s="6" t="s">
        <v>2206</v>
      </c>
      <c r="C1093" s="7" t="str">
        <f t="shared" si="34"/>
        <v>TAMSHER</v>
      </c>
      <c r="D1093" s="7"/>
      <c r="E1093" s="7"/>
      <c r="F1093" s="7">
        <f t="shared" si="35"/>
        <v>1</v>
      </c>
      <c r="G1093" s="7"/>
      <c r="H1093" s="7"/>
      <c r="I1093" s="7"/>
    </row>
    <row r="1094" spans="1:9" x14ac:dyDescent="0.35">
      <c r="A1094" s="6" t="s">
        <v>2207</v>
      </c>
      <c r="B1094" s="6" t="s">
        <v>2208</v>
      </c>
      <c r="C1094" s="7" t="str">
        <f t="shared" si="34"/>
        <v>TAMSULI</v>
      </c>
      <c r="D1094" s="7"/>
      <c r="E1094" s="7"/>
      <c r="F1094" s="7">
        <f t="shared" si="35"/>
        <v>1</v>
      </c>
      <c r="G1094" s="7"/>
      <c r="H1094" s="7"/>
      <c r="I1094" s="7"/>
    </row>
    <row r="1095" spans="1:9" x14ac:dyDescent="0.35">
      <c r="A1095" s="6" t="s">
        <v>2209</v>
      </c>
      <c r="B1095" s="6" t="s">
        <v>2210</v>
      </c>
      <c r="C1095" s="7" t="str">
        <f t="shared" si="34"/>
        <v>TANKI</v>
      </c>
      <c r="D1095" s="7"/>
      <c r="E1095" s="7"/>
      <c r="F1095" s="7">
        <f t="shared" si="35"/>
        <v>1</v>
      </c>
      <c r="G1095" s="7"/>
      <c r="H1095" s="7"/>
      <c r="I1095" s="7"/>
    </row>
    <row r="1096" spans="1:9" x14ac:dyDescent="0.35">
      <c r="A1096" s="6" t="s">
        <v>2211</v>
      </c>
      <c r="B1096" s="6" t="s">
        <v>2211</v>
      </c>
      <c r="C1096" s="7" t="str">
        <f t="shared" si="34"/>
        <v>TAR</v>
      </c>
      <c r="D1096" s="7"/>
      <c r="E1096" s="7"/>
      <c r="F1096" s="7">
        <f t="shared" si="35"/>
        <v>1</v>
      </c>
      <c r="G1096" s="7"/>
      <c r="H1096" s="7"/>
      <c r="I1096" s="7"/>
    </row>
    <row r="1097" spans="1:9" x14ac:dyDescent="0.35">
      <c r="A1097" s="6" t="s">
        <v>2212</v>
      </c>
      <c r="B1097" s="6" t="s">
        <v>2213</v>
      </c>
      <c r="C1097" s="7" t="str">
        <f t="shared" si="34"/>
        <v>TARIKERI</v>
      </c>
      <c r="D1097" s="7"/>
      <c r="E1097" s="7"/>
      <c r="F1097" s="7">
        <f t="shared" si="35"/>
        <v>1</v>
      </c>
      <c r="G1097" s="7"/>
      <c r="H1097" s="7"/>
      <c r="I1097" s="7"/>
    </row>
    <row r="1098" spans="1:9" x14ac:dyDescent="0.35">
      <c r="A1098" s="6" t="s">
        <v>2214</v>
      </c>
      <c r="B1098" s="6" t="s">
        <v>2215</v>
      </c>
      <c r="C1098" s="7" t="str">
        <f t="shared" si="34"/>
        <v>TARKAL</v>
      </c>
      <c r="D1098" s="7"/>
      <c r="E1098" s="7"/>
      <c r="F1098" s="7">
        <f t="shared" si="35"/>
        <v>1</v>
      </c>
      <c r="G1098" s="7"/>
      <c r="H1098" s="7"/>
      <c r="I1098" s="7"/>
    </row>
    <row r="1099" spans="1:9" x14ac:dyDescent="0.35">
      <c r="A1099" s="6" t="s">
        <v>2216</v>
      </c>
      <c r="B1099" s="6" t="s">
        <v>2217</v>
      </c>
      <c r="C1099" s="7" t="str">
        <f t="shared" si="34"/>
        <v>TARMAS</v>
      </c>
      <c r="D1099" s="7"/>
      <c r="E1099" s="7"/>
      <c r="F1099" s="7">
        <f t="shared" si="35"/>
        <v>1</v>
      </c>
      <c r="G1099" s="7"/>
      <c r="H1099" s="7"/>
      <c r="I1099" s="7"/>
    </row>
    <row r="1100" spans="1:9" x14ac:dyDescent="0.35">
      <c r="A1100" s="6" t="s">
        <v>2218</v>
      </c>
      <c r="B1100" s="6" t="s">
        <v>2219</v>
      </c>
      <c r="C1100" s="7" t="str">
        <f t="shared" si="34"/>
        <v>TARVALEM</v>
      </c>
      <c r="D1100" s="7"/>
      <c r="E1100" s="7"/>
      <c r="F1100" s="7">
        <f t="shared" si="35"/>
        <v>1</v>
      </c>
      <c r="G1100" s="7"/>
      <c r="H1100" s="7"/>
      <c r="I1100" s="7"/>
    </row>
    <row r="1101" spans="1:9" x14ac:dyDescent="0.35">
      <c r="A1101" s="6" t="s">
        <v>2220</v>
      </c>
      <c r="B1101" s="6" t="s">
        <v>2221</v>
      </c>
      <c r="C1101" s="7" t="str">
        <f t="shared" si="34"/>
        <v>TATA METAL</v>
      </c>
      <c r="D1101" s="7"/>
      <c r="E1101" s="7"/>
      <c r="F1101" s="7">
        <f t="shared" si="35"/>
        <v>1</v>
      </c>
      <c r="G1101" s="7"/>
      <c r="H1101" s="7"/>
      <c r="I1101" s="7"/>
    </row>
    <row r="1102" spans="1:9" x14ac:dyDescent="0.35">
      <c r="A1102" s="6" t="s">
        <v>2222</v>
      </c>
      <c r="B1102" s="6" t="s">
        <v>2223</v>
      </c>
      <c r="C1102" s="7" t="str">
        <f t="shared" si="34"/>
        <v>TAVARGATTI</v>
      </c>
      <c r="D1102" s="7"/>
      <c r="E1102" s="7"/>
      <c r="F1102" s="7">
        <f t="shared" si="35"/>
        <v>1</v>
      </c>
      <c r="G1102" s="7"/>
      <c r="H1102" s="7"/>
      <c r="I1102" s="7"/>
    </row>
    <row r="1103" spans="1:9" x14ac:dyDescent="0.35">
      <c r="A1103" s="6" t="s">
        <v>2224</v>
      </c>
      <c r="B1103" s="6" t="s">
        <v>2225</v>
      </c>
      <c r="C1103" s="7" t="str">
        <f t="shared" si="34"/>
        <v>TAVARKATTI</v>
      </c>
      <c r="D1103" s="7"/>
      <c r="E1103" s="7"/>
      <c r="F1103" s="7">
        <f t="shared" si="35"/>
        <v>1</v>
      </c>
      <c r="G1103" s="7"/>
      <c r="H1103" s="7"/>
      <c r="I1103" s="7"/>
    </row>
    <row r="1104" spans="1:9" x14ac:dyDescent="0.35">
      <c r="A1104" s="6" t="s">
        <v>2226</v>
      </c>
      <c r="B1104" s="6" t="s">
        <v>2227</v>
      </c>
      <c r="C1104" s="7" t="str">
        <f t="shared" si="34"/>
        <v>TAYDE</v>
      </c>
      <c r="D1104" s="7"/>
      <c r="E1104" s="7"/>
      <c r="F1104" s="7">
        <f t="shared" si="35"/>
        <v>1</v>
      </c>
      <c r="G1104" s="7"/>
      <c r="H1104" s="7"/>
      <c r="I1104" s="7"/>
    </row>
    <row r="1105" spans="1:9" x14ac:dyDescent="0.35">
      <c r="A1105" s="6" t="s">
        <v>2228</v>
      </c>
      <c r="B1105" s="6" t="s">
        <v>2229</v>
      </c>
      <c r="C1105" s="7" t="str">
        <f t="shared" si="34"/>
        <v>TEMBER</v>
      </c>
      <c r="D1105" s="7"/>
      <c r="E1105" s="7"/>
      <c r="F1105" s="7">
        <f t="shared" si="35"/>
        <v>1</v>
      </c>
      <c r="G1105" s="7"/>
      <c r="H1105" s="7"/>
      <c r="I1105" s="7"/>
    </row>
    <row r="1106" spans="1:9" x14ac:dyDescent="0.35">
      <c r="A1106" s="6" t="s">
        <v>2230</v>
      </c>
      <c r="B1106" s="6" t="s">
        <v>2231</v>
      </c>
      <c r="C1106" s="7" t="str">
        <f t="shared" si="34"/>
        <v>TEMBI</v>
      </c>
      <c r="D1106" s="7"/>
      <c r="E1106" s="7"/>
      <c r="F1106" s="7">
        <f t="shared" si="35"/>
        <v>1</v>
      </c>
      <c r="G1106" s="7"/>
      <c r="H1106" s="7"/>
      <c r="I1106" s="7"/>
    </row>
    <row r="1107" spans="1:9" x14ac:dyDescent="0.35">
      <c r="A1107" s="6" t="s">
        <v>2232</v>
      </c>
      <c r="B1107" s="6" t="s">
        <v>2233</v>
      </c>
      <c r="C1107" s="7" t="str">
        <f t="shared" si="34"/>
        <v>TEREKHOL</v>
      </c>
      <c r="D1107" s="7"/>
      <c r="E1107" s="7"/>
      <c r="F1107" s="7">
        <f t="shared" si="35"/>
        <v>1</v>
      </c>
      <c r="G1107" s="7"/>
      <c r="H1107" s="7"/>
      <c r="I1107" s="7"/>
    </row>
    <row r="1108" spans="1:9" x14ac:dyDescent="0.35">
      <c r="A1108" s="6" t="s">
        <v>2234</v>
      </c>
      <c r="B1108" s="6" t="s">
        <v>2235</v>
      </c>
      <c r="C1108" s="7" t="str">
        <f t="shared" si="34"/>
        <v>THAKURWADI</v>
      </c>
      <c r="D1108" s="7"/>
      <c r="E1108" s="7"/>
      <c r="F1108" s="7">
        <f t="shared" si="35"/>
        <v>1</v>
      </c>
      <c r="G1108" s="7"/>
      <c r="H1108" s="7"/>
      <c r="I1108" s="7"/>
    </row>
    <row r="1109" spans="1:9" x14ac:dyDescent="0.35">
      <c r="A1109" s="6" t="s">
        <v>2236</v>
      </c>
      <c r="B1109" s="6" t="s">
        <v>2237</v>
      </c>
      <c r="C1109" s="7" t="str">
        <f t="shared" si="34"/>
        <v>THANA</v>
      </c>
      <c r="D1109" s="7"/>
      <c r="E1109" s="7"/>
      <c r="F1109" s="7">
        <f t="shared" si="35"/>
        <v>1</v>
      </c>
      <c r="G1109" s="7"/>
      <c r="H1109" s="7"/>
      <c r="I1109" s="7"/>
    </row>
    <row r="1110" spans="1:9" x14ac:dyDescent="0.35">
      <c r="A1110" s="6" t="s">
        <v>2238</v>
      </c>
      <c r="B1110" s="6" t="s">
        <v>2239</v>
      </c>
      <c r="C1110" s="7" t="str">
        <f t="shared" si="34"/>
        <v>THANE</v>
      </c>
      <c r="D1110" s="7"/>
      <c r="E1110" s="7"/>
      <c r="F1110" s="7">
        <f t="shared" si="35"/>
        <v>1</v>
      </c>
      <c r="G1110" s="7"/>
      <c r="H1110" s="7"/>
      <c r="I1110" s="7"/>
    </row>
    <row r="1111" spans="1:9" x14ac:dyDescent="0.35">
      <c r="A1111" s="6" t="s">
        <v>2240</v>
      </c>
      <c r="B1111" s="6" t="s">
        <v>2241</v>
      </c>
      <c r="C1111" s="7" t="str">
        <f t="shared" si="34"/>
        <v>TIKHAJAN</v>
      </c>
      <c r="D1111" s="7"/>
      <c r="E1111" s="7"/>
      <c r="F1111" s="7">
        <f t="shared" si="35"/>
        <v>1</v>
      </c>
      <c r="G1111" s="7"/>
      <c r="H1111" s="7"/>
      <c r="I1111" s="7"/>
    </row>
    <row r="1112" spans="1:9" x14ac:dyDescent="0.35">
      <c r="A1112" s="6" t="s">
        <v>2242</v>
      </c>
      <c r="B1112" s="6" t="s">
        <v>2243</v>
      </c>
      <c r="C1112" s="7" t="str">
        <f t="shared" si="34"/>
        <v>TIKHANE</v>
      </c>
      <c r="D1112" s="7"/>
      <c r="E1112" s="7"/>
      <c r="F1112" s="7">
        <f t="shared" si="35"/>
        <v>1</v>
      </c>
      <c r="G1112" s="7"/>
      <c r="H1112" s="7"/>
      <c r="I1112" s="7"/>
    </row>
    <row r="1113" spans="1:9" x14ac:dyDescent="0.35">
      <c r="A1113" s="6" t="s">
        <v>2244</v>
      </c>
      <c r="B1113" s="6" t="s">
        <v>2245</v>
      </c>
      <c r="C1113" s="7" t="str">
        <f t="shared" si="34"/>
        <v>TILAMOL</v>
      </c>
      <c r="D1113" s="7"/>
      <c r="E1113" s="7"/>
      <c r="F1113" s="7">
        <f t="shared" si="35"/>
        <v>1</v>
      </c>
      <c r="G1113" s="7"/>
      <c r="H1113" s="7"/>
      <c r="I1113" s="7"/>
    </row>
    <row r="1114" spans="1:9" x14ac:dyDescent="0.35">
      <c r="A1114" s="6" t="s">
        <v>2246</v>
      </c>
      <c r="B1114" s="6" t="s">
        <v>2247</v>
      </c>
      <c r="C1114" s="7" t="str">
        <f t="shared" si="34"/>
        <v>TILARI</v>
      </c>
      <c r="D1114" s="7"/>
      <c r="E1114" s="7"/>
      <c r="F1114" s="7">
        <f t="shared" si="35"/>
        <v>1</v>
      </c>
      <c r="G1114" s="7"/>
      <c r="H1114" s="7"/>
      <c r="I1114" s="7"/>
    </row>
    <row r="1115" spans="1:9" x14ac:dyDescent="0.35">
      <c r="A1115" s="6" t="s">
        <v>2248</v>
      </c>
      <c r="B1115" s="6" t="s">
        <v>2249</v>
      </c>
      <c r="C1115" s="7" t="str">
        <f t="shared" si="34"/>
        <v>TIN BLD/COL</v>
      </c>
      <c r="D1115" s="7"/>
      <c r="E1115" s="7"/>
      <c r="F1115" s="7">
        <f t="shared" si="35"/>
        <v>1</v>
      </c>
      <c r="G1115" s="7"/>
      <c r="H1115" s="7"/>
      <c r="I1115" s="7"/>
    </row>
    <row r="1116" spans="1:9" x14ac:dyDescent="0.35">
      <c r="A1116" s="6" t="s">
        <v>2250</v>
      </c>
      <c r="B1116" s="6" t="s">
        <v>2251</v>
      </c>
      <c r="C1116" s="7" t="str">
        <f t="shared" si="34"/>
        <v>TIN MAAD</v>
      </c>
      <c r="D1116" s="7"/>
      <c r="E1116" s="7"/>
      <c r="F1116" s="7">
        <f t="shared" si="35"/>
        <v>1</v>
      </c>
      <c r="G1116" s="7"/>
      <c r="H1116" s="7"/>
      <c r="I1116" s="7"/>
    </row>
    <row r="1117" spans="1:9" x14ac:dyDescent="0.35">
      <c r="A1117" s="6" t="s">
        <v>2252</v>
      </c>
      <c r="B1117" s="6" t="s">
        <v>2253</v>
      </c>
      <c r="C1117" s="7" t="str">
        <f t="shared" si="34"/>
        <v>TIN MAD/GRJ</v>
      </c>
      <c r="D1117" s="7"/>
      <c r="E1117" s="7"/>
      <c r="F1117" s="7">
        <f t="shared" si="35"/>
        <v>1</v>
      </c>
      <c r="G1117" s="7"/>
      <c r="H1117" s="7"/>
      <c r="I1117" s="7"/>
    </row>
    <row r="1118" spans="1:9" x14ac:dyDescent="0.35">
      <c r="A1118" s="6" t="s">
        <v>2254</v>
      </c>
      <c r="B1118" s="6" t="s">
        <v>2255</v>
      </c>
      <c r="C1118" s="7" t="str">
        <f t="shared" si="34"/>
        <v>TINAI GHAT</v>
      </c>
      <c r="D1118" s="7"/>
      <c r="E1118" s="7"/>
      <c r="F1118" s="7">
        <f t="shared" si="35"/>
        <v>1</v>
      </c>
      <c r="G1118" s="7"/>
      <c r="H1118" s="7"/>
      <c r="I1118" s="7"/>
    </row>
    <row r="1119" spans="1:9" x14ac:dyDescent="0.35">
      <c r="A1119" s="6" t="s">
        <v>2256</v>
      </c>
      <c r="B1119" s="6" t="s">
        <v>2257</v>
      </c>
      <c r="C1119" s="7" t="str">
        <f t="shared" si="34"/>
        <v>TIRVAL</v>
      </c>
      <c r="D1119" s="7"/>
      <c r="E1119" s="7"/>
      <c r="F1119" s="7">
        <f t="shared" si="35"/>
        <v>1</v>
      </c>
      <c r="G1119" s="7"/>
      <c r="H1119" s="7"/>
      <c r="I1119" s="7"/>
    </row>
    <row r="1120" spans="1:9" x14ac:dyDescent="0.35">
      <c r="A1120" s="6" t="s">
        <v>2258</v>
      </c>
      <c r="B1120" s="6" t="s">
        <v>2259</v>
      </c>
      <c r="C1120" s="7" t="str">
        <f t="shared" si="34"/>
        <v>TIRVAN</v>
      </c>
      <c r="D1120" s="7"/>
      <c r="E1120" s="7"/>
      <c r="F1120" s="7">
        <f t="shared" si="35"/>
        <v>1</v>
      </c>
      <c r="G1120" s="7"/>
      <c r="H1120" s="7"/>
      <c r="I1120" s="7"/>
    </row>
    <row r="1121" spans="1:9" x14ac:dyDescent="0.35">
      <c r="A1121" s="6" t="s">
        <v>2260</v>
      </c>
      <c r="B1121" s="6" t="s">
        <v>2261</v>
      </c>
      <c r="C1121" s="7" t="str">
        <f t="shared" si="34"/>
        <v>TITAN</v>
      </c>
      <c r="D1121" s="7"/>
      <c r="E1121" s="7"/>
      <c r="F1121" s="7">
        <f t="shared" si="35"/>
        <v>1</v>
      </c>
      <c r="G1121" s="7"/>
      <c r="H1121" s="7"/>
      <c r="I1121" s="7"/>
    </row>
    <row r="1122" spans="1:9" x14ac:dyDescent="0.35">
      <c r="A1122" s="6" t="s">
        <v>2262</v>
      </c>
      <c r="B1122" s="6" t="s">
        <v>2263</v>
      </c>
      <c r="C1122" s="7" t="str">
        <f t="shared" si="34"/>
        <v>TITHA</v>
      </c>
      <c r="D1122" s="7"/>
      <c r="E1122" s="7"/>
      <c r="F1122" s="7">
        <f t="shared" si="35"/>
        <v>1</v>
      </c>
      <c r="G1122" s="7"/>
      <c r="H1122" s="7"/>
      <c r="I1122" s="7"/>
    </row>
    <row r="1123" spans="1:9" x14ac:dyDescent="0.35">
      <c r="A1123" s="6" t="s">
        <v>2264</v>
      </c>
      <c r="B1123" s="6" t="s">
        <v>2265</v>
      </c>
      <c r="C1123" s="7" t="str">
        <f t="shared" si="34"/>
        <v>TIVI GROUND</v>
      </c>
      <c r="D1123" s="7"/>
      <c r="E1123" s="7"/>
      <c r="F1123" s="7">
        <f t="shared" si="35"/>
        <v>1</v>
      </c>
      <c r="G1123" s="7"/>
      <c r="H1123" s="7"/>
      <c r="I1123" s="7"/>
    </row>
    <row r="1124" spans="1:9" x14ac:dyDescent="0.35">
      <c r="A1124" s="6" t="s">
        <v>2266</v>
      </c>
      <c r="B1124" s="6" t="s">
        <v>2267</v>
      </c>
      <c r="C1124" s="7" t="str">
        <f t="shared" si="34"/>
        <v>TIVIM</v>
      </c>
      <c r="D1124" s="7"/>
      <c r="E1124" s="7"/>
      <c r="F1124" s="7">
        <f t="shared" si="35"/>
        <v>1</v>
      </c>
      <c r="G1124" s="7"/>
      <c r="H1124" s="7"/>
      <c r="I1124" s="7"/>
    </row>
    <row r="1125" spans="1:9" x14ac:dyDescent="0.35">
      <c r="A1125" s="6" t="s">
        <v>2268</v>
      </c>
      <c r="B1125" s="6" t="s">
        <v>2269</v>
      </c>
      <c r="C1125" s="7" t="str">
        <f t="shared" si="34"/>
        <v>TIVRE BUILD</v>
      </c>
      <c r="D1125" s="7"/>
      <c r="E1125" s="7"/>
      <c r="F1125" s="7">
        <f t="shared" si="35"/>
        <v>1</v>
      </c>
      <c r="G1125" s="7"/>
      <c r="H1125" s="7"/>
      <c r="I1125" s="7"/>
    </row>
    <row r="1126" spans="1:9" x14ac:dyDescent="0.35">
      <c r="A1126" s="6" t="s">
        <v>2270</v>
      </c>
      <c r="B1126" s="6" t="s">
        <v>2271</v>
      </c>
      <c r="C1126" s="7" t="str">
        <f t="shared" si="34"/>
        <v>TIVREM</v>
      </c>
      <c r="D1126" s="7"/>
      <c r="E1126" s="7"/>
      <c r="F1126" s="7">
        <f t="shared" si="35"/>
        <v>1</v>
      </c>
      <c r="G1126" s="7"/>
      <c r="H1126" s="7"/>
      <c r="I1126" s="7"/>
    </row>
    <row r="1127" spans="1:9" x14ac:dyDescent="0.35">
      <c r="A1127" s="6" t="s">
        <v>2272</v>
      </c>
      <c r="B1127" s="6" t="s">
        <v>2273</v>
      </c>
      <c r="C1127" s="7" t="str">
        <f t="shared" si="34"/>
        <v>TOLULE</v>
      </c>
      <c r="D1127" s="7"/>
      <c r="E1127" s="7"/>
      <c r="F1127" s="7">
        <f t="shared" si="35"/>
        <v>1</v>
      </c>
      <c r="G1127" s="7"/>
      <c r="H1127" s="7"/>
      <c r="I1127" s="7"/>
    </row>
    <row r="1128" spans="1:9" x14ac:dyDescent="0.35">
      <c r="A1128" s="6" t="s">
        <v>2274</v>
      </c>
      <c r="B1128" s="6" t="s">
        <v>2275</v>
      </c>
      <c r="C1128" s="7" t="str">
        <f t="shared" si="34"/>
        <v>TONCA</v>
      </c>
      <c r="D1128" s="7"/>
      <c r="E1128" s="7"/>
      <c r="F1128" s="7">
        <f t="shared" si="35"/>
        <v>1</v>
      </c>
      <c r="G1128" s="7"/>
      <c r="H1128" s="7"/>
      <c r="I1128" s="7"/>
    </row>
    <row r="1129" spans="1:9" x14ac:dyDescent="0.35">
      <c r="A1129" s="6" t="s">
        <v>2276</v>
      </c>
      <c r="B1129" s="6" t="s">
        <v>2277</v>
      </c>
      <c r="C1129" s="7" t="str">
        <f t="shared" si="34"/>
        <v>TOP COLA</v>
      </c>
      <c r="D1129" s="7"/>
      <c r="E1129" s="7"/>
      <c r="F1129" s="7">
        <f t="shared" si="35"/>
        <v>1</v>
      </c>
      <c r="G1129" s="7"/>
      <c r="H1129" s="7"/>
      <c r="I1129" s="7"/>
    </row>
    <row r="1130" spans="1:9" x14ac:dyDescent="0.35">
      <c r="A1130" s="6" t="s">
        <v>2278</v>
      </c>
      <c r="B1130" s="6" t="s">
        <v>2279</v>
      </c>
      <c r="C1130" s="7" t="str">
        <f t="shared" si="34"/>
        <v>TORDA</v>
      </c>
      <c r="D1130" s="7"/>
      <c r="E1130" s="7"/>
      <c r="F1130" s="7">
        <f t="shared" si="35"/>
        <v>1</v>
      </c>
      <c r="G1130" s="7"/>
      <c r="H1130" s="7"/>
      <c r="I1130" s="7"/>
    </row>
    <row r="1131" spans="1:9" x14ac:dyDescent="0.35">
      <c r="A1131" s="6" t="s">
        <v>2280</v>
      </c>
      <c r="B1131" s="6" t="s">
        <v>2281</v>
      </c>
      <c r="C1131" s="7" t="str">
        <f t="shared" si="34"/>
        <v>TORLA</v>
      </c>
      <c r="D1131" s="7"/>
      <c r="E1131" s="7"/>
      <c r="F1131" s="7">
        <f t="shared" si="35"/>
        <v>1</v>
      </c>
      <c r="G1131" s="7"/>
      <c r="H1131" s="7"/>
      <c r="I1131" s="7"/>
    </row>
    <row r="1132" spans="1:9" x14ac:dyDescent="0.35">
      <c r="A1132" s="6" t="s">
        <v>2282</v>
      </c>
      <c r="B1132" s="6" t="s">
        <v>2283</v>
      </c>
      <c r="C1132" s="7" t="str">
        <f t="shared" si="34"/>
        <v>TORSHE</v>
      </c>
      <c r="D1132" s="7"/>
      <c r="E1132" s="7"/>
      <c r="F1132" s="7">
        <f t="shared" si="35"/>
        <v>1</v>
      </c>
      <c r="G1132" s="7"/>
      <c r="H1132" s="7"/>
      <c r="I1132" s="7"/>
    </row>
    <row r="1133" spans="1:9" x14ac:dyDescent="0.35">
      <c r="A1133" s="6" t="s">
        <v>2284</v>
      </c>
      <c r="B1133" s="6" t="s">
        <v>2285</v>
      </c>
      <c r="C1133" s="7" t="str">
        <f t="shared" si="34"/>
        <v>TUDAL</v>
      </c>
      <c r="D1133" s="7"/>
      <c r="E1133" s="7"/>
      <c r="F1133" s="7">
        <f t="shared" si="35"/>
        <v>1</v>
      </c>
      <c r="G1133" s="7"/>
      <c r="H1133" s="7"/>
      <c r="I1133" s="7"/>
    </row>
    <row r="1134" spans="1:9" x14ac:dyDescent="0.35">
      <c r="A1134" s="6" t="s">
        <v>2286</v>
      </c>
      <c r="B1134" s="6" t="s">
        <v>2287</v>
      </c>
      <c r="C1134" s="7" t="str">
        <f t="shared" si="34"/>
        <v>TUDAV</v>
      </c>
      <c r="D1134" s="7"/>
      <c r="E1134" s="7"/>
      <c r="F1134" s="7">
        <f t="shared" si="35"/>
        <v>1</v>
      </c>
      <c r="G1134" s="7"/>
      <c r="H1134" s="7"/>
      <c r="I1134" s="7"/>
    </row>
    <row r="1135" spans="1:9" x14ac:dyDescent="0.35">
      <c r="A1135" s="6" t="s">
        <v>2288</v>
      </c>
      <c r="B1135" s="6" t="s">
        <v>2289</v>
      </c>
      <c r="C1135" s="7" t="str">
        <f t="shared" si="34"/>
        <v>TUE MANSHI</v>
      </c>
      <c r="D1135" s="7"/>
      <c r="E1135" s="7"/>
      <c r="F1135" s="7">
        <f t="shared" si="35"/>
        <v>1</v>
      </c>
      <c r="G1135" s="7"/>
      <c r="H1135" s="7"/>
      <c r="I1135" s="7"/>
    </row>
    <row r="1136" spans="1:9" x14ac:dyDescent="0.35">
      <c r="A1136" s="6" t="s">
        <v>2290</v>
      </c>
      <c r="B1136" s="6" t="s">
        <v>2291</v>
      </c>
      <c r="C1136" s="7" t="str">
        <f t="shared" si="34"/>
        <v>TUEM</v>
      </c>
      <c r="D1136" s="7"/>
      <c r="E1136" s="7"/>
      <c r="F1136" s="7">
        <f t="shared" si="35"/>
        <v>1</v>
      </c>
      <c r="G1136" s="7"/>
      <c r="H1136" s="7"/>
      <c r="I1136" s="7"/>
    </row>
    <row r="1137" spans="1:9" x14ac:dyDescent="0.35">
      <c r="A1137" s="6" t="s">
        <v>2292</v>
      </c>
      <c r="B1137" s="6" t="s">
        <v>2293</v>
      </c>
      <c r="C1137" s="7" t="str">
        <f t="shared" si="34"/>
        <v>TUEM CROSS</v>
      </c>
      <c r="D1137" s="7"/>
      <c r="E1137" s="7"/>
      <c r="F1137" s="7">
        <f t="shared" si="35"/>
        <v>1</v>
      </c>
      <c r="G1137" s="7"/>
      <c r="H1137" s="7"/>
      <c r="I1137" s="7"/>
    </row>
    <row r="1138" spans="1:9" x14ac:dyDescent="0.35">
      <c r="A1138" s="6" t="s">
        <v>2294</v>
      </c>
      <c r="B1138" s="6" t="s">
        <v>2295</v>
      </c>
      <c r="C1138" s="7" t="str">
        <f t="shared" si="34"/>
        <v>TUEM HSPTL</v>
      </c>
      <c r="D1138" s="7"/>
      <c r="E1138" s="7"/>
      <c r="F1138" s="7">
        <f t="shared" si="35"/>
        <v>1</v>
      </c>
      <c r="G1138" s="7"/>
      <c r="H1138" s="7"/>
      <c r="I1138" s="7"/>
    </row>
    <row r="1139" spans="1:9" x14ac:dyDescent="0.35">
      <c r="A1139" s="6" t="s">
        <v>2296</v>
      </c>
      <c r="B1139" s="6" t="s">
        <v>2297</v>
      </c>
      <c r="C1139" s="7" t="str">
        <f t="shared" si="34"/>
        <v>TUEM IDC</v>
      </c>
      <c r="D1139" s="7"/>
      <c r="E1139" s="7"/>
      <c r="F1139" s="7">
        <f t="shared" si="35"/>
        <v>1</v>
      </c>
      <c r="G1139" s="7"/>
      <c r="H1139" s="7"/>
      <c r="I1139" s="7"/>
    </row>
    <row r="1140" spans="1:9" x14ac:dyDescent="0.35">
      <c r="A1140" s="6" t="s">
        <v>2298</v>
      </c>
      <c r="B1140" s="6" t="s">
        <v>2299</v>
      </c>
      <c r="C1140" s="7" t="str">
        <f t="shared" si="34"/>
        <v>TUEM V.TMP</v>
      </c>
      <c r="D1140" s="7"/>
      <c r="E1140" s="7"/>
      <c r="F1140" s="7">
        <f t="shared" si="35"/>
        <v>1</v>
      </c>
      <c r="G1140" s="7"/>
      <c r="H1140" s="7"/>
      <c r="I1140" s="7"/>
    </row>
    <row r="1141" spans="1:9" x14ac:dyDescent="0.35">
      <c r="A1141" s="6" t="s">
        <v>2300</v>
      </c>
      <c r="B1141" s="6" t="s">
        <v>2301</v>
      </c>
      <c r="C1141" s="7" t="str">
        <f t="shared" si="34"/>
        <v>TULARKRWADI</v>
      </c>
      <c r="D1141" s="7"/>
      <c r="E1141" s="7"/>
      <c r="F1141" s="7">
        <f t="shared" si="35"/>
        <v>1</v>
      </c>
      <c r="G1141" s="7"/>
      <c r="H1141" s="7"/>
      <c r="I1141" s="7"/>
    </row>
    <row r="1142" spans="1:9" x14ac:dyDescent="0.35">
      <c r="A1142" s="6" t="s">
        <v>2302</v>
      </c>
      <c r="B1142" s="6" t="s">
        <v>2303</v>
      </c>
      <c r="C1142" s="7" t="str">
        <f t="shared" si="34"/>
        <v>TULSIMALA</v>
      </c>
      <c r="D1142" s="7"/>
      <c r="E1142" s="7"/>
      <c r="F1142" s="7">
        <f t="shared" si="35"/>
        <v>1</v>
      </c>
      <c r="G1142" s="7"/>
      <c r="H1142" s="7"/>
      <c r="I1142" s="7"/>
    </row>
    <row r="1143" spans="1:9" x14ac:dyDescent="0.35">
      <c r="A1143" s="6" t="s">
        <v>2304</v>
      </c>
      <c r="B1143" s="6" t="s">
        <v>2305</v>
      </c>
      <c r="C1143" s="7" t="str">
        <f t="shared" si="34"/>
        <v>TURKIWADI</v>
      </c>
      <c r="D1143" s="7"/>
      <c r="E1143" s="7"/>
      <c r="F1143" s="7">
        <f t="shared" si="35"/>
        <v>1</v>
      </c>
      <c r="G1143" s="7"/>
      <c r="H1143" s="7"/>
      <c r="I1143" s="7"/>
    </row>
    <row r="1144" spans="1:9" x14ac:dyDescent="0.35">
      <c r="A1144" s="6" t="s">
        <v>2306</v>
      </c>
      <c r="B1144" s="6" t="s">
        <v>2307</v>
      </c>
      <c r="C1144" s="7" t="str">
        <f t="shared" si="34"/>
        <v>U TITA/HSND</v>
      </c>
      <c r="D1144" s="7"/>
      <c r="E1144" s="7"/>
      <c r="F1144" s="7">
        <f t="shared" si="35"/>
        <v>1</v>
      </c>
      <c r="G1144" s="7"/>
      <c r="H1144" s="7"/>
      <c r="I1144" s="7"/>
    </row>
    <row r="1145" spans="1:9" x14ac:dyDescent="0.35">
      <c r="A1145" s="6" t="s">
        <v>2308</v>
      </c>
      <c r="B1145" s="6" t="s">
        <v>2309</v>
      </c>
      <c r="C1145" s="7" t="str">
        <f t="shared" si="34"/>
        <v>U.TISK</v>
      </c>
      <c r="D1145" s="7"/>
      <c r="E1145" s="7"/>
      <c r="F1145" s="7">
        <f t="shared" si="35"/>
        <v>1</v>
      </c>
      <c r="G1145" s="7"/>
      <c r="H1145" s="7"/>
      <c r="I1145" s="7"/>
    </row>
    <row r="1146" spans="1:9" x14ac:dyDescent="0.35">
      <c r="A1146" s="6" t="s">
        <v>2310</v>
      </c>
      <c r="B1146" s="6" t="s">
        <v>2311</v>
      </c>
      <c r="C1146" s="7" t="str">
        <f t="shared" si="34"/>
        <v>UCASSAIM</v>
      </c>
      <c r="D1146" s="7"/>
      <c r="E1146" s="7"/>
      <c r="F1146" s="7">
        <f t="shared" si="35"/>
        <v>1</v>
      </c>
      <c r="G1146" s="7"/>
      <c r="H1146" s="7"/>
      <c r="I1146" s="7"/>
    </row>
    <row r="1147" spans="1:9" x14ac:dyDescent="0.35">
      <c r="A1147" s="6" t="s">
        <v>2312</v>
      </c>
      <c r="B1147" s="6" t="s">
        <v>2313</v>
      </c>
      <c r="C1147" s="7" t="str">
        <f t="shared" si="34"/>
        <v>UDALSHE</v>
      </c>
      <c r="D1147" s="7"/>
      <c r="E1147" s="7"/>
      <c r="F1147" s="7">
        <f t="shared" si="35"/>
        <v>1</v>
      </c>
      <c r="G1147" s="7"/>
      <c r="H1147" s="7"/>
      <c r="I1147" s="7"/>
    </row>
    <row r="1148" spans="1:9" x14ac:dyDescent="0.35">
      <c r="A1148" s="6" t="s">
        <v>2314</v>
      </c>
      <c r="B1148" s="6" t="s">
        <v>2315</v>
      </c>
      <c r="C1148" s="7" t="str">
        <f t="shared" si="34"/>
        <v>UDYAM NAGAR</v>
      </c>
      <c r="D1148" s="7"/>
      <c r="E1148" s="7"/>
      <c r="F1148" s="7">
        <f t="shared" si="35"/>
        <v>1</v>
      </c>
      <c r="G1148" s="7"/>
      <c r="H1148" s="7"/>
      <c r="I1148" s="7"/>
    </row>
    <row r="1149" spans="1:9" x14ac:dyDescent="0.35">
      <c r="A1149" s="6" t="s">
        <v>2316</v>
      </c>
      <c r="B1149" s="6" t="s">
        <v>2317</v>
      </c>
      <c r="C1149" s="7" t="str">
        <f t="shared" si="34"/>
        <v>UGUEM</v>
      </c>
      <c r="D1149" s="7"/>
      <c r="E1149" s="7"/>
      <c r="F1149" s="7">
        <f t="shared" si="35"/>
        <v>1</v>
      </c>
      <c r="G1149" s="7"/>
      <c r="H1149" s="7"/>
      <c r="I1149" s="7"/>
    </row>
    <row r="1150" spans="1:9" x14ac:dyDescent="0.35">
      <c r="A1150" s="6" t="s">
        <v>2318</v>
      </c>
      <c r="B1150" s="6" t="s">
        <v>2319</v>
      </c>
      <c r="C1150" s="7" t="str">
        <f t="shared" si="34"/>
        <v>UGVE</v>
      </c>
      <c r="D1150" s="7"/>
      <c r="E1150" s="7"/>
      <c r="F1150" s="7">
        <f t="shared" si="35"/>
        <v>1</v>
      </c>
      <c r="G1150" s="7"/>
      <c r="H1150" s="7"/>
      <c r="I1150" s="7"/>
    </row>
    <row r="1151" spans="1:9" x14ac:dyDescent="0.35">
      <c r="A1151" s="6" t="s">
        <v>2320</v>
      </c>
      <c r="B1151" s="6" t="s">
        <v>2321</v>
      </c>
      <c r="C1151" s="7" t="str">
        <f t="shared" si="34"/>
        <v>UNDIR</v>
      </c>
      <c r="D1151" s="7"/>
      <c r="E1151" s="7"/>
      <c r="F1151" s="7">
        <f t="shared" si="35"/>
        <v>1</v>
      </c>
      <c r="G1151" s="7"/>
      <c r="H1151" s="7"/>
      <c r="I1151" s="7"/>
    </row>
    <row r="1152" spans="1:9" x14ac:dyDescent="0.35">
      <c r="A1152" s="6" t="s">
        <v>2322</v>
      </c>
      <c r="B1152" s="6" t="s">
        <v>2323</v>
      </c>
      <c r="C1152" s="7" t="str">
        <f t="shared" si="34"/>
        <v>UNDIR TEMPL</v>
      </c>
      <c r="D1152" s="7"/>
      <c r="E1152" s="7"/>
      <c r="F1152" s="7">
        <f t="shared" si="35"/>
        <v>1</v>
      </c>
      <c r="G1152" s="7"/>
      <c r="H1152" s="7"/>
      <c r="I1152" s="7"/>
    </row>
    <row r="1153" spans="1:9" x14ac:dyDescent="0.35">
      <c r="A1153" s="6" t="s">
        <v>2324</v>
      </c>
      <c r="B1153" s="6" t="s">
        <v>2325</v>
      </c>
      <c r="C1153" s="7" t="str">
        <f t="shared" si="34"/>
        <v>UPAS NAGAR</v>
      </c>
      <c r="D1153" s="7"/>
      <c r="E1153" s="7"/>
      <c r="F1153" s="7">
        <f t="shared" si="35"/>
        <v>1</v>
      </c>
      <c r="G1153" s="7"/>
      <c r="H1153" s="7"/>
      <c r="I1153" s="7"/>
    </row>
    <row r="1154" spans="1:9" x14ac:dyDescent="0.35">
      <c r="A1154" s="6" t="s">
        <v>2326</v>
      </c>
      <c r="B1154" s="6" t="s">
        <v>2327</v>
      </c>
      <c r="C1154" s="7" t="str">
        <f t="shared" ref="C1154:C1217" si="36">A1154</f>
        <v>UPPER BAZAR</v>
      </c>
      <c r="D1154" s="7"/>
      <c r="E1154" s="7"/>
      <c r="F1154" s="7">
        <f t="shared" ref="F1154:F1217" si="37">COUNTIF($B$2:$B$4888,B1154)</f>
        <v>1</v>
      </c>
      <c r="G1154" s="7"/>
      <c r="H1154" s="7"/>
      <c r="I1154" s="7"/>
    </row>
    <row r="1155" spans="1:9" x14ac:dyDescent="0.35">
      <c r="A1155" s="6" t="s">
        <v>2328</v>
      </c>
      <c r="B1155" s="6" t="s">
        <v>2329</v>
      </c>
      <c r="C1155" s="7" t="str">
        <f t="shared" si="36"/>
        <v>USAP</v>
      </c>
      <c r="D1155" s="7"/>
      <c r="E1155" s="7"/>
      <c r="F1155" s="7">
        <f t="shared" si="37"/>
        <v>1</v>
      </c>
      <c r="G1155" s="7"/>
      <c r="H1155" s="7"/>
      <c r="I1155" s="7"/>
    </row>
    <row r="1156" spans="1:9" x14ac:dyDescent="0.35">
      <c r="A1156" s="6" t="s">
        <v>2330</v>
      </c>
      <c r="B1156" s="6" t="s">
        <v>2331</v>
      </c>
      <c r="C1156" s="7" t="str">
        <f t="shared" si="36"/>
        <v>USAP TITA</v>
      </c>
      <c r="D1156" s="7"/>
      <c r="E1156" s="7"/>
      <c r="F1156" s="7">
        <f t="shared" si="37"/>
        <v>1</v>
      </c>
      <c r="G1156" s="7"/>
      <c r="H1156" s="7"/>
      <c r="I1156" s="7"/>
    </row>
    <row r="1157" spans="1:9" x14ac:dyDescent="0.35">
      <c r="A1157" s="6" t="s">
        <v>2332</v>
      </c>
      <c r="B1157" s="6" t="s">
        <v>2333</v>
      </c>
      <c r="C1157" s="7" t="str">
        <f t="shared" si="36"/>
        <v>USGALMAL X</v>
      </c>
      <c r="D1157" s="7"/>
      <c r="E1157" s="7"/>
      <c r="F1157" s="7">
        <f t="shared" si="37"/>
        <v>1</v>
      </c>
      <c r="G1157" s="7"/>
      <c r="H1157" s="7"/>
      <c r="I1157" s="7"/>
    </row>
    <row r="1158" spans="1:9" x14ac:dyDescent="0.35">
      <c r="A1158" s="6" t="s">
        <v>2334</v>
      </c>
      <c r="B1158" s="6" t="s">
        <v>2335</v>
      </c>
      <c r="C1158" s="7" t="str">
        <f t="shared" si="36"/>
        <v>USGAO</v>
      </c>
      <c r="D1158" s="7"/>
      <c r="E1158" s="7"/>
      <c r="F1158" s="7">
        <f t="shared" si="37"/>
        <v>1</v>
      </c>
      <c r="G1158" s="7"/>
      <c r="H1158" s="7"/>
      <c r="I1158" s="7"/>
    </row>
    <row r="1159" spans="1:9" x14ac:dyDescent="0.35">
      <c r="A1159" s="6" t="s">
        <v>2336</v>
      </c>
      <c r="B1159" s="6" t="s">
        <v>2337</v>
      </c>
      <c r="C1159" s="7" t="str">
        <f t="shared" si="36"/>
        <v>USGAO TISK</v>
      </c>
      <c r="D1159" s="7"/>
      <c r="E1159" s="7"/>
      <c r="F1159" s="7">
        <f t="shared" si="37"/>
        <v>1</v>
      </c>
      <c r="G1159" s="7"/>
      <c r="H1159" s="7"/>
      <c r="I1159" s="7"/>
    </row>
    <row r="1160" spans="1:9" x14ac:dyDescent="0.35">
      <c r="A1160" s="6" t="s">
        <v>2338</v>
      </c>
      <c r="B1160" s="6" t="s">
        <v>2339</v>
      </c>
      <c r="C1160" s="7" t="str">
        <f t="shared" si="36"/>
        <v>USTE</v>
      </c>
      <c r="D1160" s="7"/>
      <c r="E1160" s="7"/>
      <c r="F1160" s="7">
        <f t="shared" si="37"/>
        <v>1</v>
      </c>
      <c r="G1160" s="7"/>
      <c r="H1160" s="7"/>
      <c r="I1160" s="7"/>
    </row>
    <row r="1161" spans="1:9" x14ac:dyDescent="0.35">
      <c r="A1161" s="6" t="s">
        <v>2340</v>
      </c>
      <c r="B1161" s="6" t="s">
        <v>2341</v>
      </c>
      <c r="C1161" s="7" t="str">
        <f t="shared" si="36"/>
        <v>UTTORDA</v>
      </c>
      <c r="D1161" s="7"/>
      <c r="E1161" s="7"/>
      <c r="F1161" s="7">
        <f t="shared" si="37"/>
        <v>1</v>
      </c>
      <c r="G1161" s="7"/>
      <c r="H1161" s="7"/>
      <c r="I1161" s="7"/>
    </row>
    <row r="1162" spans="1:9" x14ac:dyDescent="0.35">
      <c r="A1162" s="6" t="s">
        <v>2342</v>
      </c>
      <c r="B1162" s="6" t="s">
        <v>2343</v>
      </c>
      <c r="C1162" s="7" t="str">
        <f t="shared" si="36"/>
        <v>V KERI</v>
      </c>
      <c r="D1162" s="7"/>
      <c r="E1162" s="7"/>
      <c r="F1162" s="7">
        <f t="shared" si="37"/>
        <v>1</v>
      </c>
      <c r="G1162" s="7"/>
      <c r="H1162" s="7"/>
      <c r="I1162" s="7"/>
    </row>
    <row r="1163" spans="1:9" x14ac:dyDescent="0.35">
      <c r="A1163" s="6" t="s">
        <v>2344</v>
      </c>
      <c r="B1163" s="6" t="s">
        <v>2345</v>
      </c>
      <c r="C1163" s="7" t="str">
        <f t="shared" si="36"/>
        <v>V. MAN SCOL</v>
      </c>
      <c r="D1163" s="7"/>
      <c r="E1163" s="7"/>
      <c r="F1163" s="7">
        <f t="shared" si="37"/>
        <v>1</v>
      </c>
      <c r="G1163" s="7"/>
      <c r="H1163" s="7"/>
      <c r="I1163" s="7"/>
    </row>
    <row r="1164" spans="1:9" x14ac:dyDescent="0.35">
      <c r="A1164" s="6" t="s">
        <v>2346</v>
      </c>
      <c r="B1164" s="6" t="s">
        <v>2347</v>
      </c>
      <c r="C1164" s="7" t="str">
        <f t="shared" si="36"/>
        <v>VADAKADE</v>
      </c>
      <c r="D1164" s="7"/>
      <c r="E1164" s="7"/>
      <c r="F1164" s="7">
        <f t="shared" si="37"/>
        <v>1</v>
      </c>
      <c r="G1164" s="7"/>
      <c r="H1164" s="7"/>
      <c r="I1164" s="7"/>
    </row>
    <row r="1165" spans="1:9" x14ac:dyDescent="0.35">
      <c r="A1165" s="6" t="s">
        <v>2348</v>
      </c>
      <c r="B1165" s="6" t="s">
        <v>2349</v>
      </c>
      <c r="C1165" s="7" t="str">
        <f t="shared" si="36"/>
        <v>VADAVAL</v>
      </c>
      <c r="D1165" s="7"/>
      <c r="E1165" s="7"/>
      <c r="F1165" s="7">
        <f t="shared" si="37"/>
        <v>1</v>
      </c>
      <c r="G1165" s="7"/>
      <c r="H1165" s="7"/>
      <c r="I1165" s="7"/>
    </row>
    <row r="1166" spans="1:9" x14ac:dyDescent="0.35">
      <c r="A1166" s="6" t="s">
        <v>2350</v>
      </c>
      <c r="B1166" s="6" t="s">
        <v>2351</v>
      </c>
      <c r="C1166" s="7" t="str">
        <f t="shared" si="36"/>
        <v>VADE COLONY</v>
      </c>
      <c r="D1166" s="7"/>
      <c r="E1166" s="7"/>
      <c r="F1166" s="7">
        <f t="shared" si="37"/>
        <v>1</v>
      </c>
      <c r="G1166" s="7"/>
      <c r="H1166" s="7"/>
      <c r="I1166" s="7"/>
    </row>
    <row r="1167" spans="1:9" x14ac:dyDescent="0.35">
      <c r="A1167" s="6" t="s">
        <v>2352</v>
      </c>
      <c r="B1167" s="6" t="s">
        <v>2353</v>
      </c>
      <c r="C1167" s="7" t="str">
        <f t="shared" si="36"/>
        <v>VADEM</v>
      </c>
      <c r="D1167" s="7"/>
      <c r="E1167" s="7"/>
      <c r="F1167" s="7">
        <f t="shared" si="37"/>
        <v>1</v>
      </c>
      <c r="G1167" s="7"/>
      <c r="H1167" s="7"/>
      <c r="I1167" s="7"/>
    </row>
    <row r="1168" spans="1:9" x14ac:dyDescent="0.35">
      <c r="A1168" s="6" t="s">
        <v>2354</v>
      </c>
      <c r="B1168" s="6" t="s">
        <v>2355</v>
      </c>
      <c r="C1168" s="7" t="str">
        <f t="shared" si="36"/>
        <v>VAGALI</v>
      </c>
      <c r="D1168" s="7"/>
      <c r="E1168" s="7"/>
      <c r="F1168" s="7">
        <f t="shared" si="37"/>
        <v>1</v>
      </c>
      <c r="G1168" s="7"/>
      <c r="H1168" s="7"/>
      <c r="I1168" s="7"/>
    </row>
    <row r="1169" spans="1:9" x14ac:dyDescent="0.35">
      <c r="A1169" s="6" t="s">
        <v>2356</v>
      </c>
      <c r="B1169" s="6" t="s">
        <v>2357</v>
      </c>
      <c r="C1169" s="7" t="str">
        <f t="shared" si="36"/>
        <v>VAGON</v>
      </c>
      <c r="D1169" s="7"/>
      <c r="E1169" s="7"/>
      <c r="F1169" s="7">
        <f t="shared" si="37"/>
        <v>1</v>
      </c>
      <c r="G1169" s="7"/>
      <c r="H1169" s="7"/>
      <c r="I1169" s="7"/>
    </row>
    <row r="1170" spans="1:9" x14ac:dyDescent="0.35">
      <c r="A1170" s="6" t="s">
        <v>2358</v>
      </c>
      <c r="B1170" s="6" t="s">
        <v>2359</v>
      </c>
      <c r="C1170" s="7" t="str">
        <f t="shared" si="36"/>
        <v>VAGOTAN</v>
      </c>
      <c r="D1170" s="7"/>
      <c r="E1170" s="7"/>
      <c r="F1170" s="7">
        <f t="shared" si="37"/>
        <v>1</v>
      </c>
      <c r="G1170" s="7"/>
      <c r="H1170" s="7"/>
      <c r="I1170" s="7"/>
    </row>
    <row r="1171" spans="1:9" x14ac:dyDescent="0.35">
      <c r="A1171" s="6" t="s">
        <v>2360</v>
      </c>
      <c r="B1171" s="6" t="s">
        <v>2361</v>
      </c>
      <c r="C1171" s="7" t="str">
        <f t="shared" si="36"/>
        <v>VAGURE</v>
      </c>
      <c r="D1171" s="7"/>
      <c r="E1171" s="7"/>
      <c r="F1171" s="7">
        <f t="shared" si="37"/>
        <v>1</v>
      </c>
      <c r="G1171" s="7"/>
      <c r="H1171" s="7"/>
      <c r="I1171" s="7"/>
    </row>
    <row r="1172" spans="1:9" x14ac:dyDescent="0.35">
      <c r="A1172" s="6" t="s">
        <v>2362</v>
      </c>
      <c r="B1172" s="6" t="s">
        <v>2363</v>
      </c>
      <c r="C1172" s="7" t="str">
        <f t="shared" si="36"/>
        <v>VAGURME</v>
      </c>
      <c r="D1172" s="7"/>
      <c r="E1172" s="7"/>
      <c r="F1172" s="7">
        <f t="shared" si="37"/>
        <v>1</v>
      </c>
      <c r="G1172" s="7"/>
      <c r="H1172" s="7"/>
      <c r="I1172" s="7"/>
    </row>
    <row r="1173" spans="1:9" x14ac:dyDescent="0.35">
      <c r="A1173" s="6" t="s">
        <v>2364</v>
      </c>
      <c r="B1173" s="6" t="s">
        <v>2365</v>
      </c>
      <c r="C1173" s="7" t="str">
        <f t="shared" si="36"/>
        <v>VAIBHAVWADI</v>
      </c>
      <c r="D1173" s="7"/>
      <c r="E1173" s="7"/>
      <c r="F1173" s="7">
        <f t="shared" si="37"/>
        <v>1</v>
      </c>
      <c r="G1173" s="7"/>
      <c r="H1173" s="7"/>
      <c r="I1173" s="7"/>
    </row>
    <row r="1174" spans="1:9" x14ac:dyDescent="0.35">
      <c r="A1174" s="6" t="s">
        <v>2366</v>
      </c>
      <c r="B1174" s="6" t="s">
        <v>2367</v>
      </c>
      <c r="C1174" s="7" t="str">
        <f t="shared" si="36"/>
        <v>VAIGANTAT</v>
      </c>
      <c r="D1174" s="7"/>
      <c r="E1174" s="7"/>
      <c r="F1174" s="7">
        <f t="shared" si="37"/>
        <v>1</v>
      </c>
      <c r="G1174" s="7"/>
      <c r="H1174" s="7"/>
      <c r="I1174" s="7"/>
    </row>
    <row r="1175" spans="1:9" x14ac:dyDescent="0.35">
      <c r="A1175" s="6" t="s">
        <v>2368</v>
      </c>
      <c r="B1175" s="6" t="s">
        <v>2369</v>
      </c>
      <c r="C1175" s="7" t="str">
        <f t="shared" si="36"/>
        <v>VAINGINE</v>
      </c>
      <c r="D1175" s="7"/>
      <c r="E1175" s="7"/>
      <c r="F1175" s="7">
        <f t="shared" si="37"/>
        <v>1</v>
      </c>
      <c r="G1175" s="7"/>
      <c r="H1175" s="7"/>
      <c r="I1175" s="7"/>
    </row>
    <row r="1176" spans="1:9" x14ac:dyDescent="0.35">
      <c r="A1176" s="6" t="s">
        <v>2370</v>
      </c>
      <c r="B1176" s="6" t="s">
        <v>2370</v>
      </c>
      <c r="C1176" s="7" t="str">
        <f t="shared" si="36"/>
        <v>VAL</v>
      </c>
      <c r="D1176" s="7"/>
      <c r="E1176" s="7"/>
      <c r="F1176" s="7">
        <f t="shared" si="37"/>
        <v>1</v>
      </c>
      <c r="G1176" s="7"/>
      <c r="H1176" s="7"/>
      <c r="I1176" s="7"/>
    </row>
    <row r="1177" spans="1:9" x14ac:dyDescent="0.35">
      <c r="A1177" s="6" t="s">
        <v>2371</v>
      </c>
      <c r="B1177" s="6" t="s">
        <v>2372</v>
      </c>
      <c r="C1177" s="7" t="str">
        <f t="shared" si="36"/>
        <v>VALKINI</v>
      </c>
      <c r="D1177" s="7"/>
      <c r="E1177" s="7"/>
      <c r="F1177" s="7">
        <f t="shared" si="37"/>
        <v>1</v>
      </c>
      <c r="G1177" s="7"/>
      <c r="H1177" s="7"/>
      <c r="I1177" s="7"/>
    </row>
    <row r="1178" spans="1:9" x14ac:dyDescent="0.35">
      <c r="A1178" s="6" t="s">
        <v>2373</v>
      </c>
      <c r="B1178" s="6" t="s">
        <v>2374</v>
      </c>
      <c r="C1178" s="7" t="str">
        <f t="shared" si="36"/>
        <v>VALPOI</v>
      </c>
      <c r="D1178" s="7" t="s">
        <v>193</v>
      </c>
      <c r="E1178" s="7"/>
      <c r="F1178" s="7">
        <f t="shared" si="37"/>
        <v>1</v>
      </c>
      <c r="G1178" s="7"/>
      <c r="H1178" s="7"/>
      <c r="I1178" s="7"/>
    </row>
    <row r="1179" spans="1:9" x14ac:dyDescent="0.35">
      <c r="A1179" s="6" t="s">
        <v>2375</v>
      </c>
      <c r="B1179" s="6" t="s">
        <v>2376</v>
      </c>
      <c r="C1179" s="7" t="str">
        <f t="shared" si="36"/>
        <v>VALSHI</v>
      </c>
      <c r="D1179" s="7"/>
      <c r="E1179" s="7"/>
      <c r="F1179" s="7">
        <f t="shared" si="37"/>
        <v>1</v>
      </c>
      <c r="G1179" s="7"/>
      <c r="H1179" s="7"/>
      <c r="I1179" s="7"/>
    </row>
    <row r="1180" spans="1:9" x14ac:dyDescent="0.35">
      <c r="A1180" s="6" t="s">
        <v>2377</v>
      </c>
      <c r="B1180" s="6" t="s">
        <v>2377</v>
      </c>
      <c r="C1180" s="7" t="str">
        <f t="shared" si="36"/>
        <v>VAN</v>
      </c>
      <c r="D1180" s="7"/>
      <c r="E1180" s="7"/>
      <c r="F1180" s="7">
        <f t="shared" si="37"/>
        <v>1</v>
      </c>
      <c r="G1180" s="7"/>
      <c r="H1180" s="7"/>
      <c r="I1180" s="7"/>
    </row>
    <row r="1181" spans="1:9" x14ac:dyDescent="0.35">
      <c r="A1181" s="6" t="s">
        <v>2378</v>
      </c>
      <c r="B1181" s="6" t="s">
        <v>2379</v>
      </c>
      <c r="C1181" s="7" t="str">
        <f t="shared" si="36"/>
        <v>VANTEM</v>
      </c>
      <c r="D1181" s="7"/>
      <c r="E1181" s="7"/>
      <c r="F1181" s="7">
        <f t="shared" si="37"/>
        <v>1</v>
      </c>
      <c r="G1181" s="7"/>
      <c r="H1181" s="7"/>
      <c r="I1181" s="7"/>
    </row>
    <row r="1182" spans="1:9" x14ac:dyDescent="0.35">
      <c r="A1182" s="6" t="s">
        <v>2380</v>
      </c>
      <c r="B1182" s="6" t="s">
        <v>2381</v>
      </c>
      <c r="C1182" s="7" t="str">
        <f t="shared" si="36"/>
        <v>VANXIM FERY</v>
      </c>
      <c r="D1182" s="7"/>
      <c r="E1182" s="7"/>
      <c r="F1182" s="7">
        <f t="shared" si="37"/>
        <v>1</v>
      </c>
      <c r="G1182" s="7"/>
      <c r="H1182" s="7"/>
      <c r="I1182" s="7"/>
    </row>
    <row r="1183" spans="1:9" x14ac:dyDescent="0.35">
      <c r="A1183" s="6" t="s">
        <v>2382</v>
      </c>
      <c r="B1183" s="6" t="s">
        <v>2383</v>
      </c>
      <c r="C1183" s="7" t="str">
        <f t="shared" si="36"/>
        <v>VARPAL</v>
      </c>
      <c r="D1183" s="7"/>
      <c r="E1183" s="7"/>
      <c r="F1183" s="7">
        <f t="shared" si="37"/>
        <v>1</v>
      </c>
      <c r="G1183" s="7"/>
      <c r="H1183" s="7"/>
      <c r="I1183" s="7"/>
    </row>
    <row r="1184" spans="1:9" x14ac:dyDescent="0.35">
      <c r="A1184" s="6" t="s">
        <v>2384</v>
      </c>
      <c r="B1184" s="6" t="s">
        <v>2385</v>
      </c>
      <c r="C1184" s="7" t="str">
        <f t="shared" si="36"/>
        <v>VASCO</v>
      </c>
      <c r="D1184" s="7" t="s">
        <v>193</v>
      </c>
      <c r="E1184" s="7"/>
      <c r="F1184" s="7">
        <f t="shared" si="37"/>
        <v>1</v>
      </c>
      <c r="G1184" s="7"/>
      <c r="H1184" s="7"/>
      <c r="I1184" s="7"/>
    </row>
    <row r="1185" spans="1:9" x14ac:dyDescent="0.35">
      <c r="A1185" s="6" t="s">
        <v>2386</v>
      </c>
      <c r="B1185" s="6" t="s">
        <v>2387</v>
      </c>
      <c r="C1185" s="7" t="str">
        <f t="shared" si="36"/>
        <v>VASHINAKA</v>
      </c>
      <c r="D1185" s="7"/>
      <c r="E1185" s="7"/>
      <c r="F1185" s="7">
        <f t="shared" si="37"/>
        <v>1</v>
      </c>
      <c r="G1185" s="7"/>
      <c r="H1185" s="7"/>
      <c r="I1185" s="7"/>
    </row>
    <row r="1186" spans="1:9" x14ac:dyDescent="0.35">
      <c r="A1186" s="6" t="s">
        <v>2388</v>
      </c>
      <c r="B1186" s="6" t="s">
        <v>2389</v>
      </c>
      <c r="C1186" s="7" t="str">
        <f t="shared" si="36"/>
        <v>VATHADEV</v>
      </c>
      <c r="D1186" s="7"/>
      <c r="E1186" s="7"/>
      <c r="F1186" s="7">
        <f t="shared" si="37"/>
        <v>1</v>
      </c>
      <c r="G1186" s="7"/>
      <c r="H1186" s="7"/>
      <c r="I1186" s="7"/>
    </row>
    <row r="1187" spans="1:9" x14ac:dyDescent="0.35">
      <c r="A1187" s="6" t="s">
        <v>2390</v>
      </c>
      <c r="B1187" s="6" t="s">
        <v>2391</v>
      </c>
      <c r="C1187" s="7" t="str">
        <f t="shared" si="36"/>
        <v>VATULWADI</v>
      </c>
      <c r="D1187" s="7"/>
      <c r="E1187" s="7"/>
      <c r="F1187" s="7">
        <f t="shared" si="37"/>
        <v>1</v>
      </c>
      <c r="G1187" s="7"/>
      <c r="H1187" s="7"/>
      <c r="I1187" s="7"/>
    </row>
    <row r="1188" spans="1:9" x14ac:dyDescent="0.35">
      <c r="A1188" s="6" t="s">
        <v>2392</v>
      </c>
      <c r="B1188" s="6" t="s">
        <v>2393</v>
      </c>
      <c r="C1188" s="7" t="str">
        <f t="shared" si="36"/>
        <v>VAVTI</v>
      </c>
      <c r="D1188" s="7"/>
      <c r="E1188" s="7"/>
      <c r="F1188" s="7">
        <f t="shared" si="37"/>
        <v>1</v>
      </c>
      <c r="G1188" s="7"/>
      <c r="H1188" s="7"/>
      <c r="I1188" s="7"/>
    </row>
    <row r="1189" spans="1:9" x14ac:dyDescent="0.35">
      <c r="A1189" s="6" t="s">
        <v>2394</v>
      </c>
      <c r="B1189" s="6" t="s">
        <v>2395</v>
      </c>
      <c r="C1189" s="7" t="str">
        <f t="shared" si="36"/>
        <v>VAZANGAL</v>
      </c>
      <c r="D1189" s="7"/>
      <c r="E1189" s="7"/>
      <c r="F1189" s="7">
        <f t="shared" si="37"/>
        <v>1</v>
      </c>
      <c r="G1189" s="7"/>
      <c r="H1189" s="7"/>
      <c r="I1189" s="7"/>
    </row>
    <row r="1190" spans="1:9" x14ac:dyDescent="0.35">
      <c r="A1190" s="6" t="s">
        <v>2396</v>
      </c>
      <c r="B1190" s="6" t="s">
        <v>2397</v>
      </c>
      <c r="C1190" s="7" t="str">
        <f t="shared" si="36"/>
        <v>VAZEM</v>
      </c>
      <c r="D1190" s="7"/>
      <c r="E1190" s="7"/>
      <c r="F1190" s="7">
        <f t="shared" si="37"/>
        <v>1</v>
      </c>
      <c r="G1190" s="7"/>
      <c r="H1190" s="7"/>
      <c r="I1190" s="7"/>
    </row>
    <row r="1191" spans="1:9" x14ac:dyDescent="0.35">
      <c r="A1191" s="6" t="s">
        <v>2398</v>
      </c>
      <c r="B1191" s="6" t="s">
        <v>2399</v>
      </c>
      <c r="C1191" s="7" t="str">
        <f t="shared" si="36"/>
        <v>VELGUEM</v>
      </c>
      <c r="D1191" s="7"/>
      <c r="E1191" s="7"/>
      <c r="F1191" s="7">
        <f t="shared" si="37"/>
        <v>1</v>
      </c>
      <c r="G1191" s="7"/>
      <c r="H1191" s="7"/>
      <c r="I1191" s="7"/>
    </row>
    <row r="1192" spans="1:9" x14ac:dyDescent="0.35">
      <c r="A1192" s="6" t="s">
        <v>2400</v>
      </c>
      <c r="B1192" s="6" t="s">
        <v>2401</v>
      </c>
      <c r="C1192" s="7" t="str">
        <f t="shared" si="36"/>
        <v>VELIM</v>
      </c>
      <c r="D1192" s="7"/>
      <c r="E1192" s="7"/>
      <c r="F1192" s="7">
        <f t="shared" si="37"/>
        <v>1</v>
      </c>
      <c r="G1192" s="7"/>
      <c r="H1192" s="7"/>
      <c r="I1192" s="7"/>
    </row>
    <row r="1193" spans="1:9" x14ac:dyDescent="0.35">
      <c r="A1193" s="6" t="s">
        <v>2402</v>
      </c>
      <c r="B1193" s="6" t="s">
        <v>2403</v>
      </c>
      <c r="C1193" s="7" t="str">
        <f t="shared" si="36"/>
        <v>VELIM MKT</v>
      </c>
      <c r="D1193" s="7"/>
      <c r="E1193" s="7"/>
      <c r="F1193" s="7">
        <f t="shared" si="37"/>
        <v>1</v>
      </c>
      <c r="G1193" s="7"/>
      <c r="H1193" s="7"/>
      <c r="I1193" s="7"/>
    </row>
    <row r="1194" spans="1:9" x14ac:dyDescent="0.35">
      <c r="A1194" s="6" t="s">
        <v>2404</v>
      </c>
      <c r="B1194" s="6" t="s">
        <v>2405</v>
      </c>
      <c r="C1194" s="7" t="str">
        <f t="shared" si="36"/>
        <v>VELKASI</v>
      </c>
      <c r="D1194" s="7"/>
      <c r="E1194" s="7"/>
      <c r="F1194" s="7">
        <f t="shared" si="37"/>
        <v>1</v>
      </c>
      <c r="G1194" s="7"/>
      <c r="H1194" s="7"/>
      <c r="I1194" s="7"/>
    </row>
    <row r="1195" spans="1:9" x14ac:dyDescent="0.35">
      <c r="A1195" s="6" t="s">
        <v>2406</v>
      </c>
      <c r="B1195" s="6" t="s">
        <v>2407</v>
      </c>
      <c r="C1195" s="7" t="str">
        <f t="shared" si="36"/>
        <v>VELSAO</v>
      </c>
      <c r="D1195" s="7"/>
      <c r="E1195" s="7"/>
      <c r="F1195" s="7">
        <f t="shared" si="37"/>
        <v>1</v>
      </c>
      <c r="G1195" s="7"/>
      <c r="H1195" s="7"/>
      <c r="I1195" s="7"/>
    </row>
    <row r="1196" spans="1:9" x14ac:dyDescent="0.35">
      <c r="A1196" s="6" t="s">
        <v>2408</v>
      </c>
      <c r="B1196" s="6" t="s">
        <v>2409</v>
      </c>
      <c r="C1196" s="7" t="str">
        <f t="shared" si="36"/>
        <v>VELSAO B/S</v>
      </c>
      <c r="D1196" s="7"/>
      <c r="E1196" s="7"/>
      <c r="F1196" s="7">
        <f t="shared" si="37"/>
        <v>1</v>
      </c>
      <c r="G1196" s="7"/>
      <c r="H1196" s="7"/>
      <c r="I1196" s="7"/>
    </row>
    <row r="1197" spans="1:9" x14ac:dyDescent="0.35">
      <c r="A1197" s="6" t="s">
        <v>2410</v>
      </c>
      <c r="B1197" s="6" t="s">
        <v>2411</v>
      </c>
      <c r="C1197" s="7" t="str">
        <f t="shared" si="36"/>
        <v>VELUS</v>
      </c>
      <c r="D1197" s="7"/>
      <c r="E1197" s="7"/>
      <c r="F1197" s="7">
        <f t="shared" si="37"/>
        <v>1</v>
      </c>
      <c r="G1197" s="7"/>
      <c r="H1197" s="7"/>
      <c r="I1197" s="7"/>
    </row>
    <row r="1198" spans="1:9" x14ac:dyDescent="0.35">
      <c r="A1198" s="6" t="s">
        <v>2412</v>
      </c>
      <c r="B1198" s="6" t="s">
        <v>2413</v>
      </c>
      <c r="C1198" s="7" t="str">
        <f t="shared" si="36"/>
        <v>VENGURLA</v>
      </c>
      <c r="D1198" s="7"/>
      <c r="E1198" s="7"/>
      <c r="F1198" s="7">
        <f t="shared" si="37"/>
        <v>1</v>
      </c>
      <c r="G1198" s="7"/>
      <c r="H1198" s="7"/>
      <c r="I1198" s="7"/>
    </row>
    <row r="1199" spans="1:9" x14ac:dyDescent="0.35">
      <c r="A1199" s="6" t="s">
        <v>2414</v>
      </c>
      <c r="B1199" s="6" t="s">
        <v>2415</v>
      </c>
      <c r="C1199" s="7" t="str">
        <f t="shared" si="36"/>
        <v>VEREM</v>
      </c>
      <c r="D1199" s="7"/>
      <c r="E1199" s="7"/>
      <c r="F1199" s="7">
        <f t="shared" si="37"/>
        <v>1</v>
      </c>
      <c r="G1199" s="7"/>
      <c r="H1199" s="7"/>
      <c r="I1199" s="7"/>
    </row>
    <row r="1200" spans="1:9" x14ac:dyDescent="0.35">
      <c r="A1200" s="6" t="s">
        <v>2416</v>
      </c>
      <c r="B1200" s="6" t="s">
        <v>2417</v>
      </c>
      <c r="C1200" s="7" t="str">
        <f t="shared" si="36"/>
        <v>VEREM BANK</v>
      </c>
      <c r="D1200" s="7"/>
      <c r="E1200" s="7"/>
      <c r="F1200" s="7">
        <f t="shared" si="37"/>
        <v>1</v>
      </c>
      <c r="G1200" s="7"/>
      <c r="H1200" s="7"/>
      <c r="I1200" s="7"/>
    </row>
    <row r="1201" spans="1:9" x14ac:dyDescent="0.35">
      <c r="A1201" s="6" t="s">
        <v>2418</v>
      </c>
      <c r="B1201" s="6" t="s">
        <v>2419</v>
      </c>
      <c r="C1201" s="7" t="str">
        <f t="shared" si="36"/>
        <v>VERLE</v>
      </c>
      <c r="D1201" s="7"/>
      <c r="E1201" s="7"/>
      <c r="F1201" s="7">
        <f t="shared" si="37"/>
        <v>1</v>
      </c>
      <c r="G1201" s="7"/>
      <c r="H1201" s="7"/>
      <c r="I1201" s="7"/>
    </row>
    <row r="1202" spans="1:9" x14ac:dyDescent="0.35">
      <c r="A1202" s="6" t="s">
        <v>2420</v>
      </c>
      <c r="B1202" s="6" t="s">
        <v>2421</v>
      </c>
      <c r="C1202" s="7" t="str">
        <f t="shared" si="36"/>
        <v>VERNA</v>
      </c>
      <c r="D1202" s="7"/>
      <c r="E1202" s="7"/>
      <c r="F1202" s="7">
        <f t="shared" si="37"/>
        <v>1</v>
      </c>
      <c r="G1202" s="7"/>
      <c r="H1202" s="7"/>
      <c r="I1202" s="7"/>
    </row>
    <row r="1203" spans="1:9" x14ac:dyDescent="0.35">
      <c r="A1203" s="6" t="s">
        <v>2422</v>
      </c>
      <c r="B1203" s="6" t="s">
        <v>2423</v>
      </c>
      <c r="C1203" s="7" t="str">
        <f t="shared" si="36"/>
        <v>VETAL BAMBR</v>
      </c>
      <c r="D1203" s="7"/>
      <c r="E1203" s="7"/>
      <c r="F1203" s="7">
        <f t="shared" si="37"/>
        <v>1</v>
      </c>
      <c r="G1203" s="7"/>
      <c r="H1203" s="7"/>
      <c r="I1203" s="7"/>
    </row>
    <row r="1204" spans="1:9" x14ac:dyDescent="0.35">
      <c r="A1204" s="6" t="s">
        <v>2424</v>
      </c>
      <c r="B1204" s="6" t="s">
        <v>2425</v>
      </c>
      <c r="C1204" s="7" t="str">
        <f t="shared" si="36"/>
        <v>VETOBA TMP</v>
      </c>
      <c r="D1204" s="7"/>
      <c r="E1204" s="7"/>
      <c r="F1204" s="7">
        <f t="shared" si="37"/>
        <v>1</v>
      </c>
      <c r="G1204" s="7"/>
      <c r="H1204" s="7"/>
      <c r="I1204" s="7"/>
    </row>
    <row r="1205" spans="1:9" x14ac:dyDescent="0.35">
      <c r="A1205" s="6" t="s">
        <v>2426</v>
      </c>
      <c r="B1205" s="6" t="s">
        <v>2427</v>
      </c>
      <c r="C1205" s="7" t="str">
        <f t="shared" si="36"/>
        <v>VICHUNDRE</v>
      </c>
      <c r="D1205" s="7"/>
      <c r="E1205" s="7"/>
      <c r="F1205" s="7">
        <f t="shared" si="37"/>
        <v>1</v>
      </c>
      <c r="G1205" s="7"/>
      <c r="H1205" s="7"/>
      <c r="I1205" s="7"/>
    </row>
    <row r="1206" spans="1:9" x14ac:dyDescent="0.35">
      <c r="A1206" s="6" t="s">
        <v>2428</v>
      </c>
      <c r="B1206" s="6" t="s">
        <v>2429</v>
      </c>
      <c r="C1206" s="7" t="str">
        <f t="shared" si="36"/>
        <v>VICHUNDRE X</v>
      </c>
      <c r="D1206" s="7"/>
      <c r="E1206" s="7"/>
      <c r="F1206" s="7">
        <f t="shared" si="37"/>
        <v>1</v>
      </c>
      <c r="G1206" s="7"/>
      <c r="H1206" s="7"/>
      <c r="I1206" s="7"/>
    </row>
    <row r="1207" spans="1:9" x14ac:dyDescent="0.35">
      <c r="A1207" s="6" t="s">
        <v>2430</v>
      </c>
      <c r="B1207" s="6" t="s">
        <v>2431</v>
      </c>
      <c r="C1207" s="7" t="str">
        <f t="shared" si="36"/>
        <v>VIDYA/RIGIN</v>
      </c>
      <c r="D1207" s="7"/>
      <c r="E1207" s="7"/>
      <c r="F1207" s="7">
        <f t="shared" si="37"/>
        <v>1</v>
      </c>
      <c r="G1207" s="7"/>
      <c r="H1207" s="7"/>
      <c r="I1207" s="7"/>
    </row>
    <row r="1208" spans="1:9" x14ac:dyDescent="0.35">
      <c r="A1208" s="6" t="s">
        <v>2432</v>
      </c>
      <c r="B1208" s="6" t="s">
        <v>2433</v>
      </c>
      <c r="C1208" s="7" t="str">
        <f t="shared" si="36"/>
        <v>VIDYAGIRI</v>
      </c>
      <c r="D1208" s="7"/>
      <c r="E1208" s="7"/>
      <c r="F1208" s="7">
        <f t="shared" si="37"/>
        <v>1</v>
      </c>
      <c r="G1208" s="7"/>
      <c r="H1208" s="7"/>
      <c r="I1208" s="7"/>
    </row>
    <row r="1209" spans="1:9" x14ac:dyDescent="0.35">
      <c r="A1209" s="6" t="s">
        <v>2434</v>
      </c>
      <c r="B1209" s="6" t="s">
        <v>2435</v>
      </c>
      <c r="C1209" s="7" t="str">
        <f t="shared" si="36"/>
        <v>VIJAY NAGAR</v>
      </c>
      <c r="D1209" s="7"/>
      <c r="E1209" s="7"/>
      <c r="F1209" s="7">
        <f t="shared" si="37"/>
        <v>1</v>
      </c>
      <c r="G1209" s="7"/>
      <c r="H1209" s="7"/>
      <c r="I1209" s="7"/>
    </row>
    <row r="1210" spans="1:9" x14ac:dyDescent="0.35">
      <c r="A1210" s="6" t="s">
        <v>2436</v>
      </c>
      <c r="B1210" s="6" t="s">
        <v>2437</v>
      </c>
      <c r="C1210" s="7" t="str">
        <f t="shared" si="36"/>
        <v>VIJAYDURG T</v>
      </c>
      <c r="D1210" s="7"/>
      <c r="E1210" s="7"/>
      <c r="F1210" s="7">
        <f t="shared" si="37"/>
        <v>1</v>
      </c>
      <c r="G1210" s="7"/>
      <c r="H1210" s="7"/>
      <c r="I1210" s="7"/>
    </row>
    <row r="1211" spans="1:9" x14ac:dyDescent="0.35">
      <c r="A1211" s="6" t="s">
        <v>2438</v>
      </c>
      <c r="B1211" s="6" t="s">
        <v>2439</v>
      </c>
      <c r="C1211" s="7" t="str">
        <f t="shared" si="36"/>
        <v>VIJAYDURGA</v>
      </c>
      <c r="D1211" s="7"/>
      <c r="E1211" s="7"/>
      <c r="F1211" s="7">
        <f t="shared" si="37"/>
        <v>1</v>
      </c>
      <c r="G1211" s="7"/>
      <c r="H1211" s="7"/>
      <c r="I1211" s="7"/>
    </row>
    <row r="1212" spans="1:9" x14ac:dyDescent="0.35">
      <c r="A1212" s="6" t="s">
        <v>2440</v>
      </c>
      <c r="B1212" s="6" t="s">
        <v>2441</v>
      </c>
      <c r="C1212" s="7" t="str">
        <f t="shared" si="36"/>
        <v>VILI KARMAL</v>
      </c>
      <c r="D1212" s="7"/>
      <c r="E1212" s="7"/>
      <c r="F1212" s="7">
        <f t="shared" si="37"/>
        <v>1</v>
      </c>
      <c r="G1212" s="7"/>
      <c r="H1212" s="7"/>
      <c r="I1212" s="7"/>
    </row>
    <row r="1213" spans="1:9" x14ac:dyDescent="0.35">
      <c r="A1213" s="6" t="s">
        <v>2442</v>
      </c>
      <c r="B1213" s="6" t="s">
        <v>2443</v>
      </c>
      <c r="C1213" s="7" t="str">
        <f t="shared" si="36"/>
        <v>VILLIAN</v>
      </c>
      <c r="D1213" s="7"/>
      <c r="E1213" s="7"/>
      <c r="F1213" s="7">
        <f t="shared" si="37"/>
        <v>1</v>
      </c>
      <c r="G1213" s="7"/>
      <c r="H1213" s="7"/>
      <c r="I1213" s="7"/>
    </row>
    <row r="1214" spans="1:9" x14ac:dyDescent="0.35">
      <c r="A1214" s="6" t="s">
        <v>2444</v>
      </c>
      <c r="B1214" s="6" t="s">
        <v>2445</v>
      </c>
      <c r="C1214" s="7" t="str">
        <f t="shared" si="36"/>
        <v>VIRDI</v>
      </c>
      <c r="D1214" s="7"/>
      <c r="E1214" s="7"/>
      <c r="F1214" s="7">
        <f t="shared" si="37"/>
        <v>1</v>
      </c>
      <c r="G1214" s="7"/>
      <c r="H1214" s="7"/>
      <c r="I1214" s="7"/>
    </row>
    <row r="1215" spans="1:9" x14ac:dyDescent="0.35">
      <c r="A1215" s="6" t="s">
        <v>2446</v>
      </c>
      <c r="B1215" s="6" t="s">
        <v>2447</v>
      </c>
      <c r="C1215" s="7" t="str">
        <f t="shared" si="36"/>
        <v>VIRLOSA</v>
      </c>
      <c r="D1215" s="7"/>
      <c r="E1215" s="7"/>
      <c r="F1215" s="7">
        <f t="shared" si="37"/>
        <v>1</v>
      </c>
      <c r="G1215" s="7"/>
      <c r="H1215" s="7"/>
      <c r="I1215" s="7"/>
    </row>
    <row r="1216" spans="1:9" x14ac:dyDescent="0.35">
      <c r="A1216" s="6" t="s">
        <v>2448</v>
      </c>
      <c r="B1216" s="6" t="s">
        <v>2449</v>
      </c>
      <c r="C1216" s="7" t="str">
        <f t="shared" si="36"/>
        <v>VIRNODA</v>
      </c>
      <c r="D1216" s="7"/>
      <c r="E1216" s="7"/>
      <c r="F1216" s="7">
        <f t="shared" si="37"/>
        <v>1</v>
      </c>
      <c r="G1216" s="7"/>
      <c r="H1216" s="7"/>
      <c r="I1216" s="7"/>
    </row>
    <row r="1217" spans="1:9" x14ac:dyDescent="0.35">
      <c r="A1217" s="6" t="s">
        <v>2450</v>
      </c>
      <c r="B1217" s="6" t="s">
        <v>2451</v>
      </c>
      <c r="C1217" s="7" t="str">
        <f t="shared" si="36"/>
        <v>VIRNODA TMP</v>
      </c>
      <c r="D1217" s="7"/>
      <c r="E1217" s="7"/>
      <c r="F1217" s="7">
        <f t="shared" si="37"/>
        <v>1</v>
      </c>
      <c r="G1217" s="7"/>
      <c r="H1217" s="7"/>
      <c r="I1217" s="7"/>
    </row>
    <row r="1218" spans="1:9" x14ac:dyDescent="0.35">
      <c r="A1218" s="6" t="s">
        <v>2452</v>
      </c>
      <c r="B1218" s="6" t="s">
        <v>2453</v>
      </c>
      <c r="C1218" s="7" t="str">
        <f t="shared" ref="C1218:C1254" si="38">A1218</f>
        <v>VITALA DEVI</v>
      </c>
      <c r="D1218" s="7"/>
      <c r="E1218" s="7"/>
      <c r="F1218" s="7">
        <f t="shared" ref="F1218:F1281" si="39">COUNTIF($B$2:$B$4888,B1218)</f>
        <v>1</v>
      </c>
      <c r="G1218" s="7"/>
      <c r="H1218" s="7"/>
      <c r="I1218" s="7"/>
    </row>
    <row r="1219" spans="1:9" x14ac:dyDescent="0.35">
      <c r="A1219" s="6" t="s">
        <v>2454</v>
      </c>
      <c r="B1219" s="6" t="s">
        <v>2455</v>
      </c>
      <c r="C1219" s="7" t="str">
        <f t="shared" si="38"/>
        <v>VITHAL TMPL</v>
      </c>
      <c r="D1219" s="7"/>
      <c r="E1219" s="7"/>
      <c r="F1219" s="7">
        <f t="shared" si="39"/>
        <v>1</v>
      </c>
      <c r="G1219" s="7"/>
      <c r="H1219" s="7"/>
      <c r="I1219" s="7"/>
    </row>
    <row r="1220" spans="1:9" x14ac:dyDescent="0.35">
      <c r="A1220" s="6" t="s">
        <v>2456</v>
      </c>
      <c r="B1220" s="6" t="s">
        <v>2457</v>
      </c>
      <c r="C1220" s="7" t="str">
        <f t="shared" si="38"/>
        <v>VITHOBA TMP</v>
      </c>
      <c r="D1220" s="7"/>
      <c r="E1220" s="7"/>
      <c r="F1220" s="7">
        <f t="shared" si="39"/>
        <v>1</v>
      </c>
      <c r="G1220" s="7"/>
      <c r="H1220" s="7"/>
      <c r="I1220" s="7"/>
    </row>
    <row r="1221" spans="1:9" x14ac:dyDescent="0.35">
      <c r="A1221" s="6" t="s">
        <v>2458</v>
      </c>
      <c r="B1221" s="6" t="s">
        <v>2459</v>
      </c>
      <c r="C1221" s="7" t="str">
        <f t="shared" si="38"/>
        <v>VODLE MOL</v>
      </c>
      <c r="D1221" s="7"/>
      <c r="E1221" s="7"/>
      <c r="F1221" s="7">
        <f t="shared" si="39"/>
        <v>1</v>
      </c>
      <c r="G1221" s="7"/>
      <c r="H1221" s="7"/>
      <c r="I1221" s="7"/>
    </row>
    <row r="1222" spans="1:9" x14ac:dyDescent="0.35">
      <c r="A1222" s="6" t="s">
        <v>2460</v>
      </c>
      <c r="B1222" s="6" t="s">
        <v>2461</v>
      </c>
      <c r="C1222" s="7" t="str">
        <f t="shared" si="38"/>
        <v>VODLE NEURA</v>
      </c>
      <c r="D1222" s="7"/>
      <c r="E1222" s="7"/>
      <c r="F1222" s="7">
        <f t="shared" si="39"/>
        <v>1</v>
      </c>
      <c r="G1222" s="7"/>
      <c r="H1222" s="7"/>
      <c r="I1222" s="7"/>
    </row>
    <row r="1223" spans="1:9" x14ac:dyDescent="0.35">
      <c r="A1223" s="6" t="s">
        <v>2462</v>
      </c>
      <c r="B1223" s="6" t="s">
        <v>2463</v>
      </c>
      <c r="C1223" s="7" t="str">
        <f t="shared" si="38"/>
        <v>VOILE DHAVE</v>
      </c>
      <c r="D1223" s="7"/>
      <c r="E1223" s="7"/>
      <c r="F1223" s="7">
        <f t="shared" si="39"/>
        <v>1</v>
      </c>
      <c r="G1223" s="7"/>
      <c r="H1223" s="7"/>
      <c r="I1223" s="7"/>
    </row>
    <row r="1224" spans="1:9" x14ac:dyDescent="0.35">
      <c r="A1224" s="6" t="s">
        <v>2464</v>
      </c>
      <c r="B1224" s="6" t="s">
        <v>2465</v>
      </c>
      <c r="C1224" s="7" t="str">
        <f t="shared" si="38"/>
        <v>VOLDEON</v>
      </c>
      <c r="D1224" s="7"/>
      <c r="E1224" s="7"/>
      <c r="F1224" s="7">
        <f t="shared" si="39"/>
        <v>1</v>
      </c>
      <c r="G1224" s="7"/>
      <c r="H1224" s="7"/>
      <c r="I1224" s="7"/>
    </row>
    <row r="1225" spans="1:9" x14ac:dyDescent="0.35">
      <c r="A1225" s="6" t="s">
        <v>2466</v>
      </c>
      <c r="B1225" s="6" t="s">
        <v>2467</v>
      </c>
      <c r="C1225" s="7" t="str">
        <f t="shared" si="38"/>
        <v>VOLVOI</v>
      </c>
      <c r="D1225" s="7"/>
      <c r="E1225" s="7"/>
      <c r="F1225" s="7">
        <f t="shared" si="39"/>
        <v>1</v>
      </c>
      <c r="G1225" s="7"/>
      <c r="H1225" s="7"/>
      <c r="I1225" s="7"/>
    </row>
    <row r="1226" spans="1:9" x14ac:dyDescent="0.35">
      <c r="A1226" s="6" t="s">
        <v>2468</v>
      </c>
      <c r="B1226" s="6" t="s">
        <v>2469</v>
      </c>
      <c r="C1226" s="7" t="str">
        <f t="shared" si="38"/>
        <v>VORRA</v>
      </c>
      <c r="D1226" s="7"/>
      <c r="E1226" s="7"/>
      <c r="F1226" s="7">
        <f t="shared" si="39"/>
        <v>1</v>
      </c>
      <c r="G1226" s="7"/>
      <c r="H1226" s="7"/>
      <c r="I1226" s="7"/>
    </row>
    <row r="1227" spans="1:9" x14ac:dyDescent="0.35">
      <c r="A1227" s="6" t="s">
        <v>2470</v>
      </c>
      <c r="B1227" s="6" t="s">
        <v>2471</v>
      </c>
      <c r="C1227" s="7" t="str">
        <f t="shared" si="38"/>
        <v>W.MALEWAD</v>
      </c>
      <c r="D1227" s="7"/>
      <c r="E1227" s="7"/>
      <c r="F1227" s="7">
        <f t="shared" si="39"/>
        <v>1</v>
      </c>
      <c r="G1227" s="7"/>
      <c r="H1227" s="7"/>
      <c r="I1227" s="7"/>
    </row>
    <row r="1228" spans="1:9" x14ac:dyDescent="0.35">
      <c r="A1228" s="6" t="s">
        <v>2472</v>
      </c>
      <c r="B1228" s="6" t="s">
        <v>2473</v>
      </c>
      <c r="C1228" s="7" t="str">
        <f t="shared" si="38"/>
        <v>WADDI</v>
      </c>
      <c r="D1228" s="7"/>
      <c r="E1228" s="7"/>
      <c r="F1228" s="7">
        <f t="shared" si="39"/>
        <v>1</v>
      </c>
      <c r="G1228" s="7"/>
      <c r="H1228" s="7"/>
      <c r="I1228" s="7"/>
    </row>
    <row r="1229" spans="1:9" x14ac:dyDescent="0.35">
      <c r="A1229" s="6" t="s">
        <v>2474</v>
      </c>
      <c r="B1229" s="6" t="s">
        <v>2475</v>
      </c>
      <c r="C1229" s="7" t="str">
        <f t="shared" si="38"/>
        <v>WADYAR</v>
      </c>
      <c r="D1229" s="7"/>
      <c r="E1229" s="7"/>
      <c r="F1229" s="7">
        <f t="shared" si="39"/>
        <v>1</v>
      </c>
      <c r="G1229" s="7"/>
      <c r="H1229" s="7"/>
      <c r="I1229" s="7"/>
    </row>
    <row r="1230" spans="1:9" x14ac:dyDescent="0.35">
      <c r="A1230" s="6" t="s">
        <v>2476</v>
      </c>
      <c r="B1230" s="6" t="s">
        <v>2477</v>
      </c>
      <c r="C1230" s="7" t="str">
        <f t="shared" si="38"/>
        <v>WALPE</v>
      </c>
      <c r="D1230" s="7"/>
      <c r="E1230" s="7"/>
      <c r="F1230" s="7">
        <f t="shared" si="39"/>
        <v>1</v>
      </c>
      <c r="G1230" s="7"/>
      <c r="H1230" s="7"/>
      <c r="I1230" s="7"/>
    </row>
    <row r="1231" spans="1:9" x14ac:dyDescent="0.35">
      <c r="A1231" s="6" t="s">
        <v>2478</v>
      </c>
      <c r="B1231" s="6" t="s">
        <v>2479</v>
      </c>
      <c r="C1231" s="7" t="str">
        <f t="shared" si="38"/>
        <v>WALPE COLGE</v>
      </c>
      <c r="D1231" s="7"/>
      <c r="E1231" s="7"/>
      <c r="F1231" s="7">
        <f t="shared" si="39"/>
        <v>1</v>
      </c>
      <c r="G1231" s="7"/>
      <c r="H1231" s="7"/>
      <c r="I1231" s="7"/>
    </row>
    <row r="1232" spans="1:9" x14ac:dyDescent="0.35">
      <c r="A1232" s="6" t="s">
        <v>2480</v>
      </c>
      <c r="B1232" s="6" t="s">
        <v>2481</v>
      </c>
      <c r="C1232" s="7" t="str">
        <f t="shared" si="38"/>
        <v>WARKHAND</v>
      </c>
      <c r="D1232" s="7"/>
      <c r="E1232" s="7"/>
      <c r="F1232" s="7">
        <f t="shared" si="39"/>
        <v>1</v>
      </c>
      <c r="G1232" s="7"/>
      <c r="H1232" s="7"/>
      <c r="I1232" s="7"/>
    </row>
    <row r="1233" spans="1:9" x14ac:dyDescent="0.35">
      <c r="A1233" s="6" t="s">
        <v>2482</v>
      </c>
      <c r="B1233" s="6" t="s">
        <v>2483</v>
      </c>
      <c r="C1233" s="7" t="str">
        <f t="shared" si="38"/>
        <v>WILD LIFE C</v>
      </c>
      <c r="D1233" s="7"/>
      <c r="E1233" s="7"/>
      <c r="F1233" s="7">
        <f t="shared" si="39"/>
        <v>1</v>
      </c>
      <c r="G1233" s="7"/>
      <c r="H1233" s="7"/>
      <c r="I1233" s="7"/>
    </row>
    <row r="1234" spans="1:9" x14ac:dyDescent="0.35">
      <c r="A1234" s="6" t="s">
        <v>2484</v>
      </c>
      <c r="B1234" s="6" t="s">
        <v>2485</v>
      </c>
      <c r="C1234" s="7" t="str">
        <f t="shared" si="38"/>
        <v>XEL WADAKAD</v>
      </c>
      <c r="D1234" s="7"/>
      <c r="E1234" s="7"/>
      <c r="F1234" s="7">
        <f t="shared" si="39"/>
        <v>1</v>
      </c>
      <c r="G1234" s="7"/>
      <c r="H1234" s="7"/>
      <c r="I1234" s="7"/>
    </row>
    <row r="1235" spans="1:9" x14ac:dyDescent="0.35">
      <c r="A1235" s="6" t="s">
        <v>2486</v>
      </c>
      <c r="B1235" s="6" t="s">
        <v>2487</v>
      </c>
      <c r="C1235" s="7" t="str">
        <f t="shared" si="38"/>
        <v>XELAP</v>
      </c>
      <c r="D1235" s="7"/>
      <c r="E1235" s="7"/>
      <c r="F1235" s="7">
        <f t="shared" si="39"/>
        <v>1</v>
      </c>
      <c r="G1235" s="7"/>
      <c r="H1235" s="7"/>
      <c r="I1235" s="7"/>
    </row>
    <row r="1236" spans="1:9" x14ac:dyDescent="0.35">
      <c r="A1236" s="6" t="s">
        <v>2488</v>
      </c>
      <c r="B1236" s="6" t="s">
        <v>2489</v>
      </c>
      <c r="C1236" s="7" t="str">
        <f t="shared" si="38"/>
        <v>XELDEM</v>
      </c>
      <c r="D1236" s="7"/>
      <c r="E1236" s="7"/>
      <c r="F1236" s="7">
        <f t="shared" si="39"/>
        <v>1</v>
      </c>
      <c r="G1236" s="7"/>
      <c r="H1236" s="7"/>
      <c r="I1236" s="7"/>
    </row>
    <row r="1237" spans="1:9" x14ac:dyDescent="0.35">
      <c r="A1237" s="6" t="s">
        <v>2490</v>
      </c>
      <c r="B1237" s="6" t="s">
        <v>2491</v>
      </c>
      <c r="C1237" s="7" t="str">
        <f t="shared" si="38"/>
        <v>XELIM</v>
      </c>
      <c r="D1237" s="7"/>
      <c r="E1237" s="7"/>
      <c r="F1237" s="7">
        <f t="shared" si="39"/>
        <v>1</v>
      </c>
      <c r="G1237" s="7"/>
      <c r="H1237" s="7"/>
      <c r="I1237" s="7"/>
    </row>
    <row r="1238" spans="1:9" x14ac:dyDescent="0.35">
      <c r="A1238" s="6" t="s">
        <v>2492</v>
      </c>
      <c r="B1238" s="6" t="s">
        <v>2493</v>
      </c>
      <c r="C1238" s="7" t="str">
        <f t="shared" si="38"/>
        <v>XELPE/HSPTL</v>
      </c>
      <c r="D1238" s="7"/>
      <c r="E1238" s="7"/>
      <c r="F1238" s="7">
        <f t="shared" si="39"/>
        <v>1</v>
      </c>
      <c r="G1238" s="7"/>
      <c r="H1238" s="7"/>
      <c r="I1238" s="7"/>
    </row>
    <row r="1239" spans="1:9" x14ac:dyDescent="0.35">
      <c r="A1239" s="6" t="s">
        <v>2494</v>
      </c>
      <c r="B1239" s="6" t="s">
        <v>2495</v>
      </c>
      <c r="C1239" s="7" t="str">
        <f t="shared" si="38"/>
        <v>XELVONA</v>
      </c>
      <c r="D1239" s="7"/>
      <c r="E1239" s="7"/>
      <c r="F1239" s="7">
        <f t="shared" si="39"/>
        <v>1</v>
      </c>
      <c r="G1239" s="7"/>
      <c r="H1239" s="7"/>
      <c r="I1239" s="7"/>
    </row>
    <row r="1240" spans="1:9" x14ac:dyDescent="0.35">
      <c r="A1240" s="6" t="s">
        <v>2496</v>
      </c>
      <c r="B1240" s="6" t="s">
        <v>2497</v>
      </c>
      <c r="C1240" s="7" t="str">
        <f t="shared" si="38"/>
        <v>XETRAFAL</v>
      </c>
      <c r="D1240" s="7"/>
      <c r="E1240" s="7"/>
      <c r="F1240" s="7">
        <f t="shared" si="39"/>
        <v>1</v>
      </c>
      <c r="G1240" s="7"/>
      <c r="H1240" s="7"/>
      <c r="I1240" s="7"/>
    </row>
    <row r="1241" spans="1:9" x14ac:dyDescent="0.35">
      <c r="A1241" s="6" t="s">
        <v>2498</v>
      </c>
      <c r="B1241" s="6" t="s">
        <v>2499</v>
      </c>
      <c r="C1241" s="7" t="str">
        <f t="shared" si="38"/>
        <v>YARGATTI</v>
      </c>
      <c r="D1241" s="7"/>
      <c r="E1241" s="7"/>
      <c r="F1241" s="7">
        <f t="shared" si="39"/>
        <v>1</v>
      </c>
      <c r="G1241" s="7"/>
      <c r="H1241" s="7"/>
      <c r="I1241" s="7"/>
    </row>
    <row r="1242" spans="1:9" x14ac:dyDescent="0.35">
      <c r="A1242" s="6" t="s">
        <v>2500</v>
      </c>
      <c r="B1242" s="6" t="s">
        <v>2501</v>
      </c>
      <c r="C1242" s="7" t="str">
        <f t="shared" si="38"/>
        <v>YEDA</v>
      </c>
      <c r="D1242" s="7"/>
      <c r="E1242" s="7"/>
      <c r="F1242" s="7">
        <f t="shared" si="39"/>
        <v>1</v>
      </c>
      <c r="G1242" s="7"/>
      <c r="H1242" s="7"/>
      <c r="I1242" s="7"/>
    </row>
    <row r="1243" spans="1:9" x14ac:dyDescent="0.35">
      <c r="A1243" s="6" t="s">
        <v>2502</v>
      </c>
      <c r="B1243" s="6" t="s">
        <v>2503</v>
      </c>
      <c r="C1243" s="7" t="str">
        <f t="shared" si="38"/>
        <v>ZALAREM</v>
      </c>
      <c r="D1243" s="7"/>
      <c r="E1243" s="7"/>
      <c r="F1243" s="7">
        <f t="shared" si="39"/>
        <v>1</v>
      </c>
      <c r="G1243" s="7"/>
      <c r="H1243" s="7"/>
      <c r="I1243" s="7"/>
    </row>
    <row r="1244" spans="1:9" x14ac:dyDescent="0.35">
      <c r="A1244" s="6" t="s">
        <v>2504</v>
      </c>
      <c r="B1244" s="6" t="s">
        <v>2505</v>
      </c>
      <c r="C1244" s="7" t="str">
        <f t="shared" si="38"/>
        <v>ZAMBAULIM</v>
      </c>
      <c r="D1244" s="7"/>
      <c r="E1244" s="7"/>
      <c r="F1244" s="7">
        <f t="shared" si="39"/>
        <v>1</v>
      </c>
      <c r="G1244" s="7"/>
      <c r="H1244" s="7"/>
      <c r="I1244" s="7"/>
    </row>
    <row r="1245" spans="1:9" x14ac:dyDescent="0.35">
      <c r="A1245" s="6" t="s">
        <v>2506</v>
      </c>
      <c r="B1245" s="6" t="s">
        <v>2507</v>
      </c>
      <c r="C1245" s="7" t="str">
        <f t="shared" si="38"/>
        <v>ZARAP</v>
      </c>
      <c r="D1245" s="7"/>
      <c r="E1245" s="7"/>
      <c r="F1245" s="7">
        <f t="shared" si="39"/>
        <v>1</v>
      </c>
      <c r="G1245" s="7"/>
      <c r="H1245" s="7"/>
      <c r="I1245" s="7"/>
    </row>
    <row r="1246" spans="1:9" x14ac:dyDescent="0.35">
      <c r="A1246" s="6" t="s">
        <v>2508</v>
      </c>
      <c r="B1246" s="6" t="s">
        <v>2509</v>
      </c>
      <c r="C1246" s="7" t="str">
        <f t="shared" si="38"/>
        <v>ZAREBAMBER</v>
      </c>
      <c r="D1246" s="7"/>
      <c r="E1246" s="7"/>
      <c r="F1246" s="7">
        <f t="shared" si="39"/>
        <v>1</v>
      </c>
      <c r="G1246" s="7"/>
      <c r="H1246" s="7"/>
      <c r="I1246" s="7"/>
    </row>
    <row r="1247" spans="1:9" x14ac:dyDescent="0.35">
      <c r="A1247" s="6" t="s">
        <v>2510</v>
      </c>
      <c r="B1247" s="6" t="s">
        <v>2511</v>
      </c>
      <c r="C1247" s="7" t="str">
        <f t="shared" si="38"/>
        <v>ZAREER</v>
      </c>
      <c r="D1247" s="7"/>
      <c r="E1247" s="7"/>
      <c r="F1247" s="7">
        <f t="shared" si="39"/>
        <v>1</v>
      </c>
      <c r="G1247" s="7"/>
      <c r="H1247" s="7"/>
      <c r="I1247" s="7"/>
    </row>
    <row r="1248" spans="1:9" x14ac:dyDescent="0.35">
      <c r="A1248" s="6" t="s">
        <v>2512</v>
      </c>
      <c r="B1248" s="6" t="s">
        <v>2513</v>
      </c>
      <c r="C1248" s="7" t="str">
        <f t="shared" si="38"/>
        <v>ZARME</v>
      </c>
      <c r="D1248" s="7"/>
      <c r="E1248" s="7"/>
      <c r="F1248" s="7">
        <f t="shared" si="39"/>
        <v>1</v>
      </c>
      <c r="G1248" s="7"/>
      <c r="H1248" s="7"/>
      <c r="I1248" s="7"/>
    </row>
    <row r="1249" spans="1:9" x14ac:dyDescent="0.35">
      <c r="A1249" s="6" t="s">
        <v>2514</v>
      </c>
      <c r="B1249" s="6" t="s">
        <v>2515</v>
      </c>
      <c r="C1249" s="7" t="str">
        <f t="shared" si="38"/>
        <v>ZATYE COLGE</v>
      </c>
      <c r="D1249" s="7"/>
      <c r="E1249" s="7"/>
      <c r="F1249" s="7">
        <f t="shared" si="39"/>
        <v>1</v>
      </c>
      <c r="G1249" s="7"/>
      <c r="H1249" s="7"/>
      <c r="I1249" s="7"/>
    </row>
    <row r="1250" spans="1:9" x14ac:dyDescent="0.35">
      <c r="A1250" s="6" t="s">
        <v>2516</v>
      </c>
      <c r="B1250" s="6" t="s">
        <v>2517</v>
      </c>
      <c r="C1250" s="7" t="str">
        <f t="shared" si="38"/>
        <v>ZHARI</v>
      </c>
      <c r="D1250" s="7"/>
      <c r="E1250" s="7"/>
      <c r="F1250" s="7">
        <f t="shared" si="39"/>
        <v>1</v>
      </c>
      <c r="G1250" s="7"/>
      <c r="H1250" s="7"/>
      <c r="I1250" s="7"/>
    </row>
    <row r="1251" spans="1:9" x14ac:dyDescent="0.35">
      <c r="A1251" s="6" t="s">
        <v>2518</v>
      </c>
      <c r="B1251" s="6" t="s">
        <v>2519</v>
      </c>
      <c r="C1251" s="7" t="str">
        <f t="shared" si="38"/>
        <v>ZITLEM</v>
      </c>
      <c r="D1251" s="7"/>
      <c r="E1251" s="7"/>
      <c r="F1251" s="7">
        <f t="shared" si="39"/>
        <v>1</v>
      </c>
      <c r="G1251" s="7"/>
      <c r="H1251" s="7"/>
      <c r="I1251" s="7"/>
    </row>
    <row r="1252" spans="1:9" x14ac:dyDescent="0.35">
      <c r="A1252" s="6" t="s">
        <v>2520</v>
      </c>
      <c r="B1252" s="6" t="s">
        <v>2521</v>
      </c>
      <c r="C1252" s="7" t="str">
        <f t="shared" si="38"/>
        <v>ZUARINAGAR</v>
      </c>
      <c r="D1252" s="7"/>
      <c r="E1252" s="7"/>
      <c r="F1252" s="7">
        <f t="shared" si="39"/>
        <v>1</v>
      </c>
      <c r="G1252" s="7"/>
      <c r="H1252" s="7"/>
      <c r="I1252" s="7"/>
    </row>
    <row r="1253" spans="1:9" x14ac:dyDescent="0.35">
      <c r="A1253" s="6" t="s">
        <v>2522</v>
      </c>
      <c r="B1253" s="6" t="s">
        <v>2523</v>
      </c>
      <c r="C1253" s="7" t="str">
        <f t="shared" si="38"/>
        <v>ZUARINAGR</v>
      </c>
      <c r="D1253" s="7"/>
      <c r="E1253" s="7"/>
      <c r="F1253" s="7">
        <f t="shared" si="39"/>
        <v>1</v>
      </c>
      <c r="G1253" s="7"/>
      <c r="H1253" s="7"/>
      <c r="I1253" s="7"/>
    </row>
    <row r="1254" spans="1:9" x14ac:dyDescent="0.35">
      <c r="A1254" s="6" t="s">
        <v>2524</v>
      </c>
      <c r="B1254" s="6" t="s">
        <v>2525</v>
      </c>
      <c r="C1254" s="7" t="str">
        <f t="shared" si="38"/>
        <v>ZUYAR</v>
      </c>
      <c r="D1254" s="7"/>
      <c r="E1254" s="7"/>
      <c r="F1254" s="7">
        <f t="shared" si="39"/>
        <v>1</v>
      </c>
      <c r="G1254" s="7"/>
      <c r="H1254" s="7"/>
      <c r="I1254" s="7"/>
    </row>
    <row r="1255" spans="1:9" x14ac:dyDescent="0.35">
      <c r="A1255" s="9" t="s">
        <v>2526</v>
      </c>
      <c r="B1255" s="9" t="s">
        <v>2527</v>
      </c>
      <c r="C1255" s="10" t="str">
        <f>A1255</f>
        <v>KENDRIYA VIDYALAY 1</v>
      </c>
      <c r="D1255" s="10"/>
      <c r="E1255" s="10"/>
      <c r="F1255" s="10">
        <f t="shared" si="39"/>
        <v>1</v>
      </c>
      <c r="G1255" s="10"/>
      <c r="H1255" s="7"/>
      <c r="I1255" s="7"/>
    </row>
    <row r="1256" spans="1:9" x14ac:dyDescent="0.35">
      <c r="A1256" s="9" t="s">
        <v>2528</v>
      </c>
      <c r="B1256" s="9" t="s">
        <v>2529</v>
      </c>
      <c r="C1256" s="10" t="str">
        <f>A1256</f>
        <v>KENDRIYA VIDYALAY 2</v>
      </c>
      <c r="D1256" s="10"/>
      <c r="E1256" s="10"/>
      <c r="F1256" s="10">
        <f t="shared" si="39"/>
        <v>1</v>
      </c>
      <c r="G1256" s="10"/>
      <c r="H1256" s="7"/>
      <c r="I1256" s="7"/>
    </row>
    <row r="1257" spans="1:9" x14ac:dyDescent="0.35">
      <c r="A1257" s="11" t="s">
        <v>2398</v>
      </c>
      <c r="B1257" s="11" t="s">
        <v>2530</v>
      </c>
      <c r="C1257" s="10" t="str">
        <f>A1257</f>
        <v>VELGUEM</v>
      </c>
      <c r="D1257" s="10"/>
      <c r="E1257" s="10"/>
      <c r="F1257" s="10">
        <f t="shared" si="39"/>
        <v>1</v>
      </c>
      <c r="G1257" s="10"/>
      <c r="H1257" s="7"/>
      <c r="I1257" s="7"/>
    </row>
    <row r="1258" spans="1:9" x14ac:dyDescent="0.35">
      <c r="A1258" s="12" t="s">
        <v>2531</v>
      </c>
      <c r="B1258" s="12" t="s">
        <v>2532</v>
      </c>
      <c r="C1258" s="7" t="str">
        <f t="shared" ref="C1258:C1261" si="40">A1258</f>
        <v>BETORA JUNC</v>
      </c>
      <c r="D1258" s="7"/>
      <c r="E1258" s="7"/>
      <c r="F1258" s="7">
        <f t="shared" si="39"/>
        <v>1</v>
      </c>
      <c r="G1258" s="7"/>
      <c r="H1258" s="7"/>
      <c r="I1258" s="7"/>
    </row>
    <row r="1259" spans="1:9" x14ac:dyDescent="0.35">
      <c r="A1259" s="12" t="s">
        <v>2533</v>
      </c>
      <c r="B1259" s="12" t="s">
        <v>2534</v>
      </c>
      <c r="C1259" s="7" t="str">
        <f t="shared" si="40"/>
        <v>BETORA IND</v>
      </c>
      <c r="D1259" s="7"/>
      <c r="E1259" s="7"/>
      <c r="F1259" s="7">
        <f t="shared" si="39"/>
        <v>1</v>
      </c>
      <c r="G1259" s="7"/>
      <c r="H1259" s="7"/>
      <c r="I1259" s="7"/>
    </row>
    <row r="1260" spans="1:9" x14ac:dyDescent="0.35">
      <c r="A1260" s="12" t="s">
        <v>536</v>
      </c>
      <c r="B1260" s="12" t="s">
        <v>2535</v>
      </c>
      <c r="C1260" s="7" t="str">
        <f t="shared" si="40"/>
        <v>COPARDE X</v>
      </c>
      <c r="D1260" s="7"/>
      <c r="E1260" s="7"/>
      <c r="F1260" s="7">
        <f t="shared" si="39"/>
        <v>1</v>
      </c>
      <c r="G1260" s="7"/>
      <c r="H1260" s="7"/>
      <c r="I1260" s="7"/>
    </row>
    <row r="1261" spans="1:9" x14ac:dyDescent="0.35">
      <c r="A1261" s="11" t="s">
        <v>913</v>
      </c>
      <c r="B1261" s="11" t="s">
        <v>2536</v>
      </c>
      <c r="C1261" s="10" t="str">
        <f t="shared" si="40"/>
        <v>HEDODE</v>
      </c>
      <c r="D1261" s="10"/>
      <c r="E1261" s="10"/>
      <c r="F1261" s="10">
        <f t="shared" si="39"/>
        <v>1</v>
      </c>
      <c r="G1261" s="10"/>
      <c r="H1261" s="7"/>
      <c r="I1261" s="7"/>
    </row>
    <row r="1262" spans="1:9" x14ac:dyDescent="0.35">
      <c r="A1262" s="11" t="s">
        <v>2537</v>
      </c>
      <c r="B1262" s="11" t="s">
        <v>2538</v>
      </c>
      <c r="C1262" s="10" t="str">
        <f>A1262</f>
        <v>DONGURLIM</v>
      </c>
      <c r="D1262" s="10"/>
      <c r="E1262" s="10"/>
      <c r="F1262" s="10">
        <f t="shared" si="39"/>
        <v>1</v>
      </c>
      <c r="G1262" s="10"/>
      <c r="H1262" s="7"/>
      <c r="I1262" s="7"/>
    </row>
    <row r="1263" spans="1:9" x14ac:dyDescent="0.35">
      <c r="A1263" s="11" t="s">
        <v>2539</v>
      </c>
      <c r="B1263" s="11" t="s">
        <v>2540</v>
      </c>
      <c r="C1263" s="10" t="str">
        <f>A1263</f>
        <v>ST.CRUZ MKT</v>
      </c>
      <c r="D1263" s="10"/>
      <c r="E1263" s="10"/>
      <c r="F1263" s="10">
        <f t="shared" si="39"/>
        <v>1</v>
      </c>
      <c r="G1263" s="10"/>
      <c r="H1263" s="7"/>
      <c r="I1263" s="7"/>
    </row>
    <row r="1264" spans="1:9" x14ac:dyDescent="0.35">
      <c r="A1264" s="11" t="s">
        <v>2541</v>
      </c>
      <c r="B1264" s="11" t="s">
        <v>2542</v>
      </c>
      <c r="C1264" s="10" t="str">
        <f>A1264</f>
        <v>A.MADLAWADA</v>
      </c>
      <c r="D1264" s="10"/>
      <c r="E1264" s="10"/>
      <c r="F1264" s="10">
        <f t="shared" si="39"/>
        <v>1</v>
      </c>
      <c r="G1264" s="10"/>
      <c r="H1264" s="7"/>
      <c r="I1264" s="7"/>
    </row>
    <row r="1265" spans="1:9" x14ac:dyDescent="0.35">
      <c r="A1265" s="12" t="s">
        <v>2543</v>
      </c>
      <c r="B1265" s="12" t="s">
        <v>2544</v>
      </c>
      <c r="C1265" s="7" t="str">
        <f t="shared" ref="C1265:C1273" si="41">A1265</f>
        <v>HARVALE PCH</v>
      </c>
      <c r="D1265" s="7"/>
      <c r="E1265" s="7"/>
      <c r="F1265" s="7">
        <f t="shared" si="39"/>
        <v>1</v>
      </c>
      <c r="G1265" s="7"/>
      <c r="H1265" s="7"/>
      <c r="I1265" s="7"/>
    </row>
    <row r="1266" spans="1:9" x14ac:dyDescent="0.35">
      <c r="A1266" s="12" t="s">
        <v>2545</v>
      </c>
      <c r="B1266" s="12" t="s">
        <v>2546</v>
      </c>
      <c r="C1266" s="7" t="str">
        <f t="shared" si="41"/>
        <v>HRVL SIYA G</v>
      </c>
      <c r="D1266" s="7"/>
      <c r="E1266" s="7"/>
      <c r="F1266" s="7">
        <f t="shared" si="39"/>
        <v>1</v>
      </c>
      <c r="G1266" s="7"/>
      <c r="H1266" s="7"/>
      <c r="I1266" s="7"/>
    </row>
    <row r="1267" spans="1:9" x14ac:dyDescent="0.35">
      <c r="A1267" s="12" t="s">
        <v>2547</v>
      </c>
      <c r="B1267" s="12" t="s">
        <v>2548</v>
      </c>
      <c r="C1267" s="7" t="str">
        <f t="shared" si="41"/>
        <v>KUDCHREJNC</v>
      </c>
      <c r="D1267" s="7"/>
      <c r="E1267" s="7"/>
      <c r="F1267" s="7">
        <f t="shared" si="39"/>
        <v>2</v>
      </c>
      <c r="G1267" s="7"/>
      <c r="H1267" s="7"/>
      <c r="I1267" s="7"/>
    </row>
    <row r="1268" spans="1:9" x14ac:dyDescent="0.35">
      <c r="A1268" s="12" t="s">
        <v>2549</v>
      </c>
      <c r="B1268" s="12" t="s">
        <v>2548</v>
      </c>
      <c r="C1268" s="7" t="str">
        <f t="shared" si="41"/>
        <v>KUDCHRE JNC</v>
      </c>
      <c r="D1268" s="7"/>
      <c r="E1268" s="7"/>
      <c r="F1268" s="7">
        <f t="shared" si="39"/>
        <v>2</v>
      </c>
      <c r="G1268" s="7"/>
      <c r="H1268" s="7"/>
      <c r="I1268" s="7"/>
    </row>
    <row r="1269" spans="1:9" x14ac:dyDescent="0.35">
      <c r="A1269" s="12" t="s">
        <v>2543</v>
      </c>
      <c r="B1269" s="12" t="s">
        <v>2550</v>
      </c>
      <c r="C1269" s="7" t="str">
        <f t="shared" si="41"/>
        <v>HARVALE PCH</v>
      </c>
      <c r="D1269" s="7"/>
      <c r="E1269" s="7"/>
      <c r="F1269" s="7">
        <f t="shared" si="39"/>
        <v>1</v>
      </c>
      <c r="G1269" s="7"/>
      <c r="H1269" s="7"/>
      <c r="I1269" s="7"/>
    </row>
    <row r="1270" spans="1:9" x14ac:dyDescent="0.35">
      <c r="A1270" s="12" t="s">
        <v>2551</v>
      </c>
      <c r="B1270" s="12" t="s">
        <v>2552</v>
      </c>
      <c r="C1270" s="7" t="str">
        <f t="shared" si="41"/>
        <v>AYEE C.POST</v>
      </c>
      <c r="D1270" s="7"/>
      <c r="E1270" s="7"/>
      <c r="F1270" s="7">
        <f t="shared" si="39"/>
        <v>1</v>
      </c>
      <c r="G1270" s="7"/>
      <c r="H1270" s="7"/>
      <c r="I1270" s="7"/>
    </row>
    <row r="1271" spans="1:9" x14ac:dyDescent="0.35">
      <c r="A1271" s="12" t="s">
        <v>2553</v>
      </c>
      <c r="B1271" s="12" t="s">
        <v>2554</v>
      </c>
      <c r="C1271" s="7" t="str">
        <f t="shared" si="41"/>
        <v>MATNE</v>
      </c>
      <c r="D1271" s="7"/>
      <c r="E1271" s="7"/>
      <c r="F1271" s="7">
        <f t="shared" si="39"/>
        <v>1</v>
      </c>
      <c r="G1271" s="7"/>
      <c r="H1271" s="7"/>
      <c r="I1271" s="7"/>
    </row>
    <row r="1272" spans="1:9" x14ac:dyDescent="0.35">
      <c r="A1272" s="12" t="s">
        <v>2555</v>
      </c>
      <c r="B1272" s="12" t="s">
        <v>2556</v>
      </c>
      <c r="C1272" s="7" t="str">
        <f t="shared" si="41"/>
        <v>AMBEDGAO</v>
      </c>
      <c r="D1272" s="7"/>
      <c r="E1272" s="7"/>
      <c r="F1272" s="7">
        <f t="shared" si="39"/>
        <v>1</v>
      </c>
      <c r="G1272" s="7"/>
      <c r="H1272" s="7"/>
      <c r="I1272" s="7"/>
    </row>
    <row r="1273" spans="1:9" x14ac:dyDescent="0.35">
      <c r="A1273" s="11" t="s">
        <v>2557</v>
      </c>
      <c r="B1273" s="11" t="s">
        <v>2558</v>
      </c>
      <c r="C1273" s="10" t="str">
        <f t="shared" si="41"/>
        <v>VAZRE TMP</v>
      </c>
      <c r="D1273" s="10"/>
      <c r="E1273" s="10"/>
      <c r="F1273" s="10">
        <f t="shared" si="39"/>
        <v>1</v>
      </c>
      <c r="G1273" s="10"/>
      <c r="H1273" s="7"/>
      <c r="I1273" s="7"/>
    </row>
    <row r="1274" spans="1:9" x14ac:dyDescent="0.35">
      <c r="A1274" s="11" t="s">
        <v>2559</v>
      </c>
      <c r="B1274" s="11" t="s">
        <v>2560</v>
      </c>
      <c r="C1274" s="10" t="str">
        <f>A1274</f>
        <v>O GOA XVR A</v>
      </c>
      <c r="D1274" s="10"/>
      <c r="E1274" s="10"/>
      <c r="F1274" s="10">
        <f t="shared" si="39"/>
        <v>1</v>
      </c>
      <c r="G1274" s="10"/>
      <c r="H1274" s="7"/>
      <c r="I1274" s="7"/>
    </row>
    <row r="1275" spans="1:9" x14ac:dyDescent="0.35">
      <c r="A1275" s="12" t="s">
        <v>2561</v>
      </c>
      <c r="B1275" s="12" t="s">
        <v>2562</v>
      </c>
      <c r="C1275" s="7" t="str">
        <f t="shared" ref="C1275:C1279" si="42">A1275</f>
        <v>PEDDEM</v>
      </c>
      <c r="D1275" s="7"/>
      <c r="E1275" s="7"/>
      <c r="F1275" s="7">
        <f t="shared" si="39"/>
        <v>1</v>
      </c>
      <c r="G1275" s="7"/>
      <c r="H1275" s="7"/>
      <c r="I1275" s="7"/>
    </row>
    <row r="1276" spans="1:9" x14ac:dyDescent="0.35">
      <c r="A1276" s="11" t="s">
        <v>2563</v>
      </c>
      <c r="B1276" s="11" t="s">
        <v>2564</v>
      </c>
      <c r="C1276" s="10" t="str">
        <f t="shared" si="42"/>
        <v>LENNY HOUSE</v>
      </c>
      <c r="D1276" s="10"/>
      <c r="E1276" s="10"/>
      <c r="F1276" s="10">
        <f t="shared" si="39"/>
        <v>1</v>
      </c>
      <c r="G1276" s="10"/>
      <c r="H1276" s="7"/>
      <c r="I1276" s="7"/>
    </row>
    <row r="1277" spans="1:9" x14ac:dyDescent="0.35">
      <c r="A1277" s="12" t="s">
        <v>2565</v>
      </c>
      <c r="B1277" s="12" t="s">
        <v>2566</v>
      </c>
      <c r="C1277" s="7" t="str">
        <f t="shared" si="42"/>
        <v>AKOI CLUB</v>
      </c>
      <c r="D1277" s="7"/>
      <c r="E1277" s="7"/>
      <c r="F1277" s="7">
        <f t="shared" si="39"/>
        <v>1</v>
      </c>
      <c r="G1277" s="7"/>
      <c r="H1277" s="7"/>
      <c r="I1277" s="7"/>
    </row>
    <row r="1278" spans="1:9" x14ac:dyDescent="0.35">
      <c r="A1278" s="12" t="s">
        <v>2567</v>
      </c>
      <c r="B1278" s="12" t="s">
        <v>2568</v>
      </c>
      <c r="C1278" s="7" t="str">
        <f t="shared" si="42"/>
        <v>AKOI</v>
      </c>
      <c r="D1278" s="7"/>
      <c r="E1278" s="7"/>
      <c r="F1278" s="7">
        <f t="shared" si="39"/>
        <v>1</v>
      </c>
      <c r="G1278" s="7"/>
      <c r="H1278" s="7"/>
      <c r="I1278" s="7"/>
    </row>
    <row r="1279" spans="1:9" x14ac:dyDescent="0.35">
      <c r="A1279" s="11" t="s">
        <v>817</v>
      </c>
      <c r="B1279" s="11" t="s">
        <v>2569</v>
      </c>
      <c r="C1279" s="10" t="str">
        <f t="shared" si="42"/>
        <v>GIRI CHAPEL</v>
      </c>
      <c r="D1279" s="10"/>
      <c r="E1279" s="10"/>
      <c r="F1279" s="10">
        <f t="shared" si="39"/>
        <v>1</v>
      </c>
      <c r="G1279" s="10"/>
      <c r="H1279" s="7"/>
      <c r="I1279" s="7"/>
    </row>
    <row r="1280" spans="1:9" x14ac:dyDescent="0.35">
      <c r="A1280" s="11" t="s">
        <v>2570</v>
      </c>
      <c r="B1280" s="11" t="s">
        <v>2571</v>
      </c>
      <c r="C1280" s="10" t="str">
        <f>A1280</f>
        <v>VERNA IND</v>
      </c>
      <c r="D1280" s="10"/>
      <c r="E1280" s="10"/>
      <c r="F1280" s="10">
        <f t="shared" si="39"/>
        <v>1</v>
      </c>
      <c r="G1280" s="10"/>
      <c r="H1280" s="7"/>
      <c r="I1280" s="7"/>
    </row>
    <row r="1281" spans="1:9" x14ac:dyDescent="0.35">
      <c r="A1281" s="11" t="s">
        <v>817</v>
      </c>
      <c r="B1281" s="11" t="s">
        <v>2572</v>
      </c>
      <c r="C1281" s="10" t="str">
        <f>A1281</f>
        <v>GIRI CHAPEL</v>
      </c>
      <c r="D1281" s="10"/>
      <c r="E1281" s="10"/>
      <c r="F1281" s="10">
        <f t="shared" si="39"/>
        <v>1</v>
      </c>
      <c r="G1281" s="10"/>
      <c r="H1281" s="7"/>
      <c r="I1281" s="7"/>
    </row>
    <row r="1282" spans="1:9" x14ac:dyDescent="0.35">
      <c r="A1282" s="11" t="s">
        <v>2573</v>
      </c>
      <c r="B1282" s="11" t="s">
        <v>2574</v>
      </c>
      <c r="C1282" s="10" t="str">
        <f>A1282</f>
        <v>PANARI</v>
      </c>
      <c r="D1282" s="10"/>
      <c r="E1282" s="10"/>
      <c r="F1282" s="10">
        <f t="shared" ref="F1282:F1345" si="43">COUNTIF($B$2:$B$4888,B1282)</f>
        <v>1</v>
      </c>
      <c r="G1282" s="10"/>
      <c r="H1282" s="7"/>
      <c r="I1282" s="7"/>
    </row>
    <row r="1283" spans="1:9" x14ac:dyDescent="0.35">
      <c r="A1283" s="12" t="s">
        <v>2575</v>
      </c>
      <c r="B1283" s="12" t="s">
        <v>2576</v>
      </c>
      <c r="C1283" s="7" t="str">
        <f t="shared" ref="C1283:C1285" si="44">A1283</f>
        <v>NETARDE</v>
      </c>
      <c r="D1283" s="7"/>
      <c r="E1283" s="7"/>
      <c r="F1283" s="7">
        <f t="shared" si="43"/>
        <v>1</v>
      </c>
      <c r="G1283" s="7"/>
      <c r="H1283" s="7"/>
      <c r="I1283" s="7"/>
    </row>
    <row r="1284" spans="1:9" x14ac:dyDescent="0.35">
      <c r="A1284" s="12" t="s">
        <v>2577</v>
      </c>
      <c r="B1284" s="12" t="s">
        <v>2578</v>
      </c>
      <c r="C1284" s="7" t="str">
        <f t="shared" si="44"/>
        <v>FAKIRFATA</v>
      </c>
      <c r="D1284" s="7"/>
      <c r="E1284" s="7"/>
      <c r="F1284" s="7">
        <f t="shared" si="43"/>
        <v>1</v>
      </c>
      <c r="G1284" s="7"/>
      <c r="H1284" s="7"/>
      <c r="I1284" s="7"/>
    </row>
    <row r="1285" spans="1:9" x14ac:dyDescent="0.35">
      <c r="A1285" s="11" t="s">
        <v>2579</v>
      </c>
      <c r="B1285" s="11" t="s">
        <v>2580</v>
      </c>
      <c r="C1285" s="10" t="str">
        <f t="shared" si="44"/>
        <v>KUMYACHOWAL</v>
      </c>
      <c r="D1285" s="10"/>
      <c r="E1285" s="10"/>
      <c r="F1285" s="10">
        <f t="shared" si="43"/>
        <v>1</v>
      </c>
      <c r="G1285" s="10"/>
      <c r="H1285" s="7"/>
      <c r="I1285" s="7"/>
    </row>
    <row r="1286" spans="1:9" x14ac:dyDescent="0.35">
      <c r="A1286" s="11" t="s">
        <v>2581</v>
      </c>
      <c r="B1286" s="11" t="s">
        <v>2582</v>
      </c>
      <c r="C1286" s="10" t="str">
        <f>A1286</f>
        <v>SHELIN</v>
      </c>
      <c r="D1286" s="10"/>
      <c r="E1286" s="10"/>
      <c r="F1286" s="10">
        <f t="shared" si="43"/>
        <v>1</v>
      </c>
      <c r="G1286" s="10"/>
      <c r="H1286" s="7"/>
      <c r="I1286" s="7"/>
    </row>
    <row r="1287" spans="1:9" x14ac:dyDescent="0.35">
      <c r="A1287" s="12" t="s">
        <v>2583</v>
      </c>
      <c r="B1287" s="12" t="s">
        <v>2584</v>
      </c>
      <c r="C1287" s="7" t="str">
        <f t="shared" ref="C1287:C1305" si="45">A1287</f>
        <v>DONWADO</v>
      </c>
      <c r="D1287" s="7"/>
      <c r="E1287" s="7"/>
      <c r="F1287" s="7">
        <f t="shared" si="43"/>
        <v>1</v>
      </c>
      <c r="G1287" s="7"/>
      <c r="H1287" s="7"/>
      <c r="I1287" s="7"/>
    </row>
    <row r="1288" spans="1:9" x14ac:dyDescent="0.35">
      <c r="A1288" s="11" t="s">
        <v>2585</v>
      </c>
      <c r="B1288" s="11" t="s">
        <v>2586</v>
      </c>
      <c r="C1288" s="10" t="str">
        <f t="shared" si="45"/>
        <v>QUITLA U</v>
      </c>
      <c r="D1288" s="10"/>
      <c r="E1288" s="10"/>
      <c r="F1288" s="10">
        <f t="shared" si="43"/>
        <v>1</v>
      </c>
      <c r="G1288" s="10"/>
      <c r="H1288" s="7"/>
      <c r="I1288" s="7"/>
    </row>
    <row r="1289" spans="1:9" x14ac:dyDescent="0.35">
      <c r="A1289" s="11" t="s">
        <v>967</v>
      </c>
      <c r="B1289" s="11" t="s">
        <v>2587</v>
      </c>
      <c r="C1289" s="10" t="str">
        <f t="shared" si="45"/>
        <v>JAMBLIKADE</v>
      </c>
      <c r="D1289" s="10"/>
      <c r="E1289" s="10"/>
      <c r="F1289" s="10">
        <f t="shared" si="43"/>
        <v>1</v>
      </c>
      <c r="G1289" s="10"/>
      <c r="H1289" s="7"/>
      <c r="I1289" s="7"/>
    </row>
    <row r="1290" spans="1:9" x14ac:dyDescent="0.35">
      <c r="A1290" s="11" t="s">
        <v>2588</v>
      </c>
      <c r="B1290" s="11" t="s">
        <v>2589</v>
      </c>
      <c r="C1290" s="10" t="str">
        <f t="shared" si="45"/>
        <v>ATNUR</v>
      </c>
      <c r="D1290" s="10"/>
      <c r="E1290" s="10"/>
      <c r="F1290" s="10">
        <f t="shared" si="43"/>
        <v>1</v>
      </c>
      <c r="G1290" s="10"/>
      <c r="H1290" s="7"/>
      <c r="I1290" s="7"/>
    </row>
    <row r="1291" spans="1:9" x14ac:dyDescent="0.35">
      <c r="A1291" s="11" t="s">
        <v>2590</v>
      </c>
      <c r="B1291" s="11" t="s">
        <v>2591</v>
      </c>
      <c r="C1291" s="10" t="str">
        <f t="shared" si="45"/>
        <v>CORTALI FRY</v>
      </c>
      <c r="D1291" s="10"/>
      <c r="E1291" s="10"/>
      <c r="F1291" s="10">
        <f t="shared" si="43"/>
        <v>1</v>
      </c>
      <c r="G1291" s="10"/>
      <c r="H1291" s="7"/>
      <c r="I1291" s="7"/>
    </row>
    <row r="1292" spans="1:9" x14ac:dyDescent="0.35">
      <c r="A1292" s="11" t="s">
        <v>2592</v>
      </c>
      <c r="B1292" s="11" t="s">
        <v>2593</v>
      </c>
      <c r="C1292" s="10" t="str">
        <f t="shared" si="45"/>
        <v>COMSCOPE</v>
      </c>
      <c r="D1292" s="10"/>
      <c r="E1292" s="10"/>
      <c r="F1292" s="10">
        <f t="shared" si="43"/>
        <v>1</v>
      </c>
      <c r="G1292" s="10"/>
      <c r="H1292" s="7"/>
      <c r="I1292" s="7"/>
    </row>
    <row r="1293" spans="1:9" x14ac:dyDescent="0.35">
      <c r="A1293" s="11" t="s">
        <v>857</v>
      </c>
      <c r="B1293" s="11" t="s">
        <v>2594</v>
      </c>
      <c r="C1293" s="10" t="str">
        <f t="shared" si="45"/>
        <v>GSPCB</v>
      </c>
      <c r="D1293" s="10"/>
      <c r="E1293" s="10"/>
      <c r="F1293" s="10">
        <f t="shared" si="43"/>
        <v>1</v>
      </c>
      <c r="G1293" s="10"/>
      <c r="H1293" s="7"/>
      <c r="I1293" s="7"/>
    </row>
    <row r="1294" spans="1:9" x14ac:dyDescent="0.35">
      <c r="A1294" s="11" t="s">
        <v>664</v>
      </c>
      <c r="B1294" s="11" t="s">
        <v>2595</v>
      </c>
      <c r="C1294" s="10" t="str">
        <f t="shared" si="45"/>
        <v>DHATFARM</v>
      </c>
      <c r="D1294" s="10"/>
      <c r="E1294" s="10"/>
      <c r="F1294" s="10">
        <f t="shared" si="43"/>
        <v>1</v>
      </c>
      <c r="G1294" s="10"/>
      <c r="H1294" s="7"/>
      <c r="I1294" s="7"/>
    </row>
    <row r="1295" spans="1:9" x14ac:dyDescent="0.35">
      <c r="A1295" s="11" t="s">
        <v>1961</v>
      </c>
      <c r="B1295" s="11" t="s">
        <v>2596</v>
      </c>
      <c r="C1295" s="10" t="str">
        <f t="shared" si="45"/>
        <v>SANKESHWAR</v>
      </c>
      <c r="D1295" s="10"/>
      <c r="E1295" s="10"/>
      <c r="F1295" s="10">
        <f t="shared" si="43"/>
        <v>1</v>
      </c>
      <c r="G1295" s="10"/>
      <c r="H1295" s="7"/>
      <c r="I1295" s="7"/>
    </row>
    <row r="1296" spans="1:9" x14ac:dyDescent="0.35">
      <c r="A1296" s="12" t="s">
        <v>2597</v>
      </c>
      <c r="B1296" s="12" t="s">
        <v>2598</v>
      </c>
      <c r="C1296" s="7" t="str">
        <f t="shared" si="45"/>
        <v>SECRETERIAT</v>
      </c>
      <c r="D1296" s="7"/>
      <c r="E1296" s="7"/>
      <c r="F1296" s="7">
        <f t="shared" si="43"/>
        <v>1</v>
      </c>
      <c r="G1296" s="7"/>
      <c r="H1296" s="7"/>
      <c r="I1296" s="7"/>
    </row>
    <row r="1297" spans="1:9" x14ac:dyDescent="0.35">
      <c r="A1297" s="12" t="s">
        <v>2599</v>
      </c>
      <c r="B1297" s="12" t="s">
        <v>2600</v>
      </c>
      <c r="C1297" s="7" t="str">
        <f t="shared" si="45"/>
        <v>TATODI</v>
      </c>
      <c r="D1297" s="7"/>
      <c r="E1297" s="7"/>
      <c r="F1297" s="7">
        <f t="shared" si="43"/>
        <v>1</v>
      </c>
      <c r="G1297" s="7"/>
      <c r="H1297" s="7"/>
      <c r="I1297" s="7"/>
    </row>
    <row r="1298" spans="1:9" x14ac:dyDescent="0.35">
      <c r="A1298" s="12" t="s">
        <v>2601</v>
      </c>
      <c r="B1298" s="12" t="s">
        <v>2601</v>
      </c>
      <c r="C1298" s="7" t="str">
        <f t="shared" si="45"/>
        <v>IFB</v>
      </c>
      <c r="D1298" s="7"/>
      <c r="E1298" s="7"/>
      <c r="F1298" s="7">
        <f t="shared" si="43"/>
        <v>1</v>
      </c>
      <c r="G1298" s="7"/>
      <c r="H1298" s="7"/>
      <c r="I1298" s="7"/>
    </row>
    <row r="1299" spans="1:9" x14ac:dyDescent="0.35">
      <c r="A1299" s="12" t="s">
        <v>2602</v>
      </c>
      <c r="B1299" s="12" t="s">
        <v>2603</v>
      </c>
      <c r="C1299" s="7" t="str">
        <f t="shared" si="45"/>
        <v>BOSCH</v>
      </c>
      <c r="D1299" s="7"/>
      <c r="E1299" s="7"/>
      <c r="F1299" s="7">
        <f t="shared" si="43"/>
        <v>1</v>
      </c>
      <c r="G1299" s="7"/>
      <c r="H1299" s="7"/>
      <c r="I1299" s="7"/>
    </row>
    <row r="1300" spans="1:9" x14ac:dyDescent="0.35">
      <c r="A1300" s="12" t="s">
        <v>2604</v>
      </c>
      <c r="B1300" s="12" t="s">
        <v>2605</v>
      </c>
      <c r="C1300" s="7" t="str">
        <f t="shared" si="45"/>
        <v>COMMSCOPE</v>
      </c>
      <c r="D1300" s="7"/>
      <c r="E1300" s="7"/>
      <c r="F1300" s="7">
        <f t="shared" si="43"/>
        <v>1</v>
      </c>
      <c r="G1300" s="7"/>
      <c r="H1300" s="7"/>
      <c r="I1300" s="7"/>
    </row>
    <row r="1301" spans="1:9" x14ac:dyDescent="0.35">
      <c r="A1301" s="11" t="s">
        <v>2606</v>
      </c>
      <c r="B1301" s="11" t="s">
        <v>2607</v>
      </c>
      <c r="C1301" s="10" t="str">
        <f t="shared" si="45"/>
        <v>BELGAO</v>
      </c>
      <c r="D1301" s="10"/>
      <c r="E1301" s="10"/>
      <c r="F1301" s="10">
        <f t="shared" si="43"/>
        <v>1</v>
      </c>
      <c r="G1301" s="10"/>
      <c r="H1301" s="7"/>
      <c r="I1301" s="7"/>
    </row>
    <row r="1302" spans="1:9" x14ac:dyDescent="0.35">
      <c r="A1302" s="12" t="s">
        <v>2608</v>
      </c>
      <c r="B1302" s="12" t="s">
        <v>2609</v>
      </c>
      <c r="C1302" s="7" t="str">
        <f t="shared" si="45"/>
        <v>CHORLA BOAR</v>
      </c>
      <c r="D1302" s="7"/>
      <c r="E1302" s="7"/>
      <c r="F1302" s="7">
        <f t="shared" si="43"/>
        <v>1</v>
      </c>
      <c r="G1302" s="7"/>
      <c r="H1302" s="7"/>
      <c r="I1302" s="7"/>
    </row>
    <row r="1303" spans="1:9" x14ac:dyDescent="0.35">
      <c r="A1303" s="11" t="s">
        <v>2610</v>
      </c>
      <c r="B1303" s="11" t="s">
        <v>2611</v>
      </c>
      <c r="C1303" s="10" t="str">
        <f t="shared" si="45"/>
        <v>INTERSTATE</v>
      </c>
      <c r="D1303" s="10"/>
      <c r="E1303" s="10"/>
      <c r="F1303" s="10">
        <f t="shared" si="43"/>
        <v>1</v>
      </c>
      <c r="G1303" s="10"/>
      <c r="H1303" s="7"/>
      <c r="I1303" s="7"/>
    </row>
    <row r="1304" spans="1:9" x14ac:dyDescent="0.35">
      <c r="A1304" s="12" t="s">
        <v>1409</v>
      </c>
      <c r="B1304" s="12" t="s">
        <v>2612</v>
      </c>
      <c r="C1304" s="7" t="str">
        <f t="shared" si="45"/>
        <v>MOLLEM</v>
      </c>
      <c r="D1304" s="7"/>
      <c r="E1304" s="7"/>
      <c r="F1304" s="7">
        <f t="shared" si="43"/>
        <v>1</v>
      </c>
      <c r="G1304" s="7"/>
      <c r="H1304" s="7"/>
      <c r="I1304" s="7"/>
    </row>
    <row r="1305" spans="1:9" x14ac:dyDescent="0.35">
      <c r="A1305" s="11" t="s">
        <v>2613</v>
      </c>
      <c r="B1305" s="11" t="s">
        <v>2614</v>
      </c>
      <c r="C1305" s="10" t="str">
        <f t="shared" si="45"/>
        <v>HANNEKERI</v>
      </c>
      <c r="D1305" s="10"/>
      <c r="E1305" s="10"/>
      <c r="F1305" s="10">
        <f t="shared" si="43"/>
        <v>1</v>
      </c>
      <c r="G1305" s="10"/>
      <c r="H1305" s="7"/>
      <c r="I1305" s="7"/>
    </row>
    <row r="1306" spans="1:9" x14ac:dyDescent="0.35">
      <c r="A1306" s="11" t="s">
        <v>2615</v>
      </c>
      <c r="B1306" s="11" t="s">
        <v>2616</v>
      </c>
      <c r="C1306" s="10" t="str">
        <f>A1306</f>
        <v>MANGAL</v>
      </c>
      <c r="D1306" s="10"/>
      <c r="E1306" s="10"/>
      <c r="F1306" s="10">
        <f t="shared" si="43"/>
        <v>1</v>
      </c>
      <c r="G1306" s="10"/>
      <c r="H1306" s="7"/>
      <c r="I1306" s="7"/>
    </row>
    <row r="1307" spans="1:9" x14ac:dyDescent="0.35">
      <c r="A1307" s="12" t="s">
        <v>2617</v>
      </c>
      <c r="B1307" s="12" t="s">
        <v>2618</v>
      </c>
      <c r="C1307" s="7" t="str">
        <f t="shared" ref="C1307:C1311" si="46">A1307</f>
        <v>MAN FO GATE</v>
      </c>
      <c r="D1307" s="7"/>
      <c r="E1307" s="7"/>
      <c r="F1307" s="7">
        <f t="shared" si="43"/>
        <v>2</v>
      </c>
      <c r="G1307" s="7"/>
      <c r="H1307" s="7"/>
      <c r="I1307" s="7"/>
    </row>
    <row r="1308" spans="1:9" x14ac:dyDescent="0.35">
      <c r="A1308" s="12" t="s">
        <v>2619</v>
      </c>
      <c r="B1308" s="12" t="s">
        <v>2620</v>
      </c>
      <c r="C1308" s="7" t="str">
        <f t="shared" si="46"/>
        <v>JAKEM</v>
      </c>
      <c r="D1308" s="7"/>
      <c r="E1308" s="7"/>
      <c r="F1308" s="7">
        <f t="shared" si="43"/>
        <v>1</v>
      </c>
      <c r="G1308" s="7"/>
      <c r="H1308" s="7"/>
      <c r="I1308" s="7"/>
    </row>
    <row r="1309" spans="1:9" x14ac:dyDescent="0.35">
      <c r="A1309" s="11" t="s">
        <v>1552</v>
      </c>
      <c r="B1309" s="11" t="s">
        <v>2621</v>
      </c>
      <c r="C1309" s="10" t="str">
        <f t="shared" si="46"/>
        <v>NETURLIM</v>
      </c>
      <c r="D1309" s="10"/>
      <c r="E1309" s="10"/>
      <c r="F1309" s="10">
        <f t="shared" si="43"/>
        <v>2</v>
      </c>
      <c r="G1309" s="10"/>
      <c r="H1309" s="7"/>
      <c r="I1309" s="7"/>
    </row>
    <row r="1310" spans="1:9" x14ac:dyDescent="0.35">
      <c r="A1310" s="12" t="s">
        <v>2622</v>
      </c>
      <c r="B1310" s="12" t="s">
        <v>2623</v>
      </c>
      <c r="C1310" s="7" t="str">
        <f t="shared" si="46"/>
        <v>CURPEM</v>
      </c>
      <c r="D1310" s="7"/>
      <c r="E1310" s="7"/>
      <c r="F1310" s="7">
        <f t="shared" si="43"/>
        <v>1</v>
      </c>
      <c r="G1310" s="7"/>
      <c r="H1310" s="7"/>
      <c r="I1310" s="7"/>
    </row>
    <row r="1311" spans="1:9" x14ac:dyDescent="0.35">
      <c r="A1311" s="11" t="s">
        <v>1534</v>
      </c>
      <c r="B1311" s="11" t="s">
        <v>2624</v>
      </c>
      <c r="C1311" s="10" t="str">
        <f t="shared" si="46"/>
        <v>NAVELIM</v>
      </c>
      <c r="D1311" s="10"/>
      <c r="E1311" s="10"/>
      <c r="F1311" s="10">
        <f t="shared" si="43"/>
        <v>1</v>
      </c>
      <c r="G1311" s="10"/>
      <c r="H1311" s="7"/>
      <c r="I1311" s="7"/>
    </row>
    <row r="1312" spans="1:9" x14ac:dyDescent="0.35">
      <c r="A1312" s="11" t="s">
        <v>2625</v>
      </c>
      <c r="B1312" s="11" t="s">
        <v>2626</v>
      </c>
      <c r="C1312" s="10" t="str">
        <f>A1312</f>
        <v>CAVREM TISK</v>
      </c>
      <c r="D1312" s="10"/>
      <c r="E1312" s="10"/>
      <c r="F1312" s="10">
        <f t="shared" si="43"/>
        <v>1</v>
      </c>
      <c r="G1312" s="10"/>
      <c r="H1312" s="7"/>
      <c r="I1312" s="7"/>
    </row>
    <row r="1313" spans="1:9" x14ac:dyDescent="0.35">
      <c r="A1313" s="11" t="s">
        <v>1369</v>
      </c>
      <c r="B1313" s="11" t="s">
        <v>2627</v>
      </c>
      <c r="C1313" s="10" t="str">
        <f>A1313</f>
        <v>MES COLLEGE</v>
      </c>
      <c r="D1313" s="10"/>
      <c r="E1313" s="10"/>
      <c r="F1313" s="10">
        <f t="shared" si="43"/>
        <v>1</v>
      </c>
      <c r="G1313" s="10"/>
      <c r="H1313" s="7"/>
      <c r="I1313" s="7"/>
    </row>
    <row r="1314" spans="1:9" x14ac:dyDescent="0.35">
      <c r="A1314" s="12" t="s">
        <v>2628</v>
      </c>
      <c r="B1314" s="12" t="s">
        <v>2618</v>
      </c>
      <c r="C1314" s="7" t="str">
        <f t="shared" ref="C1314:C1315" si="47">A1314</f>
        <v>MANGAL FO G</v>
      </c>
      <c r="D1314" s="7"/>
      <c r="E1314" s="7"/>
      <c r="F1314" s="7">
        <f t="shared" si="43"/>
        <v>2</v>
      </c>
      <c r="G1314" s="7"/>
      <c r="H1314" s="7"/>
      <c r="I1314" s="7"/>
    </row>
    <row r="1315" spans="1:9" x14ac:dyDescent="0.35">
      <c r="A1315" s="11" t="s">
        <v>1552</v>
      </c>
      <c r="B1315" s="11" t="s">
        <v>2629</v>
      </c>
      <c r="C1315" s="10" t="str">
        <f t="shared" si="47"/>
        <v>NETURLIM</v>
      </c>
      <c r="D1315" s="10"/>
      <c r="E1315" s="10"/>
      <c r="F1315" s="10">
        <f t="shared" si="43"/>
        <v>1</v>
      </c>
      <c r="G1315" s="10"/>
      <c r="H1315" s="7"/>
      <c r="I1315" s="7"/>
    </row>
    <row r="1316" spans="1:9" x14ac:dyDescent="0.35">
      <c r="A1316" s="11" t="s">
        <v>2630</v>
      </c>
      <c r="B1316" s="11" t="s">
        <v>2631</v>
      </c>
      <c r="C1316" s="10" t="str">
        <f>A1316</f>
        <v>VADEM COLON</v>
      </c>
      <c r="D1316" s="10"/>
      <c r="E1316" s="10"/>
      <c r="F1316" s="10">
        <f t="shared" si="43"/>
        <v>1</v>
      </c>
      <c r="G1316" s="10"/>
      <c r="H1316" s="7"/>
      <c r="I1316" s="7"/>
    </row>
    <row r="1317" spans="1:9" x14ac:dyDescent="0.35">
      <c r="A1317" s="11" t="s">
        <v>1634</v>
      </c>
      <c r="B1317" s="11" t="s">
        <v>2632</v>
      </c>
      <c r="C1317" s="10" t="str">
        <f>A1317</f>
        <v>PAJIMOL</v>
      </c>
      <c r="D1317" s="10"/>
      <c r="E1317" s="10"/>
      <c r="F1317" s="10">
        <f t="shared" si="43"/>
        <v>1</v>
      </c>
      <c r="G1317" s="10"/>
      <c r="H1317" s="7"/>
      <c r="I1317" s="7"/>
    </row>
    <row r="1318" spans="1:9" x14ac:dyDescent="0.35">
      <c r="A1318" s="12" t="s">
        <v>408</v>
      </c>
      <c r="B1318" s="12" t="s">
        <v>2633</v>
      </c>
      <c r="C1318" s="7" t="str">
        <f t="shared" ref="C1318:C1331" si="48">A1318</f>
        <v>CACORA</v>
      </c>
      <c r="D1318" s="7"/>
      <c r="E1318" s="7"/>
      <c r="F1318" s="7">
        <f t="shared" si="43"/>
        <v>1</v>
      </c>
      <c r="G1318" s="7"/>
      <c r="H1318" s="7"/>
      <c r="I1318" s="7"/>
    </row>
    <row r="1319" spans="1:9" x14ac:dyDescent="0.35">
      <c r="A1319" s="12" t="s">
        <v>2067</v>
      </c>
      <c r="B1319" s="12" t="s">
        <v>2634</v>
      </c>
      <c r="C1319" s="7" t="str">
        <f t="shared" si="48"/>
        <v>SHIVAJI CWK</v>
      </c>
      <c r="D1319" s="7"/>
      <c r="E1319" s="7"/>
      <c r="F1319" s="7">
        <f t="shared" si="43"/>
        <v>2</v>
      </c>
      <c r="G1319" s="7"/>
      <c r="H1319" s="7"/>
      <c r="I1319" s="7"/>
    </row>
    <row r="1320" spans="1:9" x14ac:dyDescent="0.35">
      <c r="A1320" s="11" t="s">
        <v>2615</v>
      </c>
      <c r="B1320" s="11" t="s">
        <v>2635</v>
      </c>
      <c r="C1320" s="10" t="str">
        <f t="shared" si="48"/>
        <v>MANGAL</v>
      </c>
      <c r="D1320" s="10"/>
      <c r="E1320" s="10"/>
      <c r="F1320" s="10">
        <f t="shared" si="43"/>
        <v>1</v>
      </c>
      <c r="G1320" s="10"/>
      <c r="H1320" s="7"/>
      <c r="I1320" s="7"/>
    </row>
    <row r="1321" spans="1:9" x14ac:dyDescent="0.35">
      <c r="A1321" s="11" t="s">
        <v>2636</v>
      </c>
      <c r="B1321" s="11" t="s">
        <v>2621</v>
      </c>
      <c r="C1321" s="10" t="str">
        <f t="shared" si="48"/>
        <v>NETURLEM</v>
      </c>
      <c r="D1321" s="10"/>
      <c r="E1321" s="10"/>
      <c r="F1321" s="10">
        <f t="shared" si="43"/>
        <v>2</v>
      </c>
      <c r="G1321" s="10"/>
      <c r="H1321" s="7"/>
      <c r="I1321" s="7"/>
    </row>
    <row r="1322" spans="1:9" x14ac:dyDescent="0.35">
      <c r="A1322" s="11" t="s">
        <v>2637</v>
      </c>
      <c r="B1322" s="11" t="s">
        <v>2638</v>
      </c>
      <c r="C1322" s="10" t="str">
        <f t="shared" si="48"/>
        <v>USGALMAL</v>
      </c>
      <c r="D1322" s="10"/>
      <c r="E1322" s="10"/>
      <c r="F1322" s="10">
        <f t="shared" si="43"/>
        <v>1</v>
      </c>
      <c r="G1322" s="10"/>
      <c r="H1322" s="7"/>
      <c r="I1322" s="7"/>
    </row>
    <row r="1323" spans="1:9" x14ac:dyDescent="0.35">
      <c r="A1323" s="11" t="s">
        <v>2639</v>
      </c>
      <c r="B1323" s="11" t="s">
        <v>2634</v>
      </c>
      <c r="C1323" s="10" t="str">
        <f t="shared" si="48"/>
        <v>SHIVAJICWK</v>
      </c>
      <c r="D1323" s="10"/>
      <c r="E1323" s="10"/>
      <c r="F1323" s="10">
        <f t="shared" si="43"/>
        <v>2</v>
      </c>
      <c r="G1323" s="10"/>
      <c r="H1323" s="7"/>
      <c r="I1323" s="7"/>
    </row>
    <row r="1324" spans="1:9" x14ac:dyDescent="0.35">
      <c r="A1324" s="11" t="s">
        <v>2640</v>
      </c>
      <c r="B1324" s="11" t="s">
        <v>2641</v>
      </c>
      <c r="C1324" s="10" t="str">
        <f t="shared" si="48"/>
        <v>NUVEM AC V</v>
      </c>
      <c r="D1324" s="10"/>
      <c r="E1324" s="10"/>
      <c r="F1324" s="10">
        <f t="shared" si="43"/>
        <v>1</v>
      </c>
      <c r="G1324" s="10"/>
      <c r="H1324" s="7"/>
      <c r="I1324" s="7"/>
    </row>
    <row r="1325" spans="1:9" x14ac:dyDescent="0.35">
      <c r="A1325" s="11" t="s">
        <v>2642</v>
      </c>
      <c r="B1325" s="11" t="s">
        <v>2643</v>
      </c>
      <c r="C1325" s="10" t="str">
        <f t="shared" si="48"/>
        <v>RAVONFOND</v>
      </c>
      <c r="D1325" s="10"/>
      <c r="E1325" s="10"/>
      <c r="F1325" s="10">
        <f t="shared" si="43"/>
        <v>1</v>
      </c>
      <c r="G1325" s="10"/>
      <c r="H1325" s="7"/>
      <c r="I1325" s="7"/>
    </row>
    <row r="1326" spans="1:9" x14ac:dyDescent="0.35">
      <c r="A1326" s="11" t="s">
        <v>2644</v>
      </c>
      <c r="B1326" s="11" t="s">
        <v>2645</v>
      </c>
      <c r="C1326" s="10" t="str">
        <f t="shared" si="48"/>
        <v>SAVERCOTTO</v>
      </c>
      <c r="D1326" s="10"/>
      <c r="E1326" s="10"/>
      <c r="F1326" s="10">
        <f t="shared" si="43"/>
        <v>2</v>
      </c>
      <c r="G1326" s="10"/>
      <c r="H1326" s="7"/>
      <c r="I1326" s="7"/>
    </row>
    <row r="1327" spans="1:9" x14ac:dyDescent="0.35">
      <c r="A1327" s="12" t="s">
        <v>1326</v>
      </c>
      <c r="B1327" s="12" t="s">
        <v>2646</v>
      </c>
      <c r="C1327" s="7" t="str">
        <f t="shared" si="48"/>
        <v>MARGAO MKT</v>
      </c>
      <c r="D1327" s="7"/>
      <c r="E1327" s="7"/>
      <c r="F1327" s="7">
        <f t="shared" si="43"/>
        <v>1</v>
      </c>
      <c r="G1327" s="7"/>
      <c r="H1327" s="7"/>
      <c r="I1327" s="7"/>
    </row>
    <row r="1328" spans="1:9" x14ac:dyDescent="0.35">
      <c r="A1328" s="12" t="s">
        <v>2647</v>
      </c>
      <c r="B1328" s="12" t="s">
        <v>2648</v>
      </c>
      <c r="C1328" s="7" t="str">
        <f t="shared" si="48"/>
        <v>PAITHWADO</v>
      </c>
      <c r="D1328" s="7"/>
      <c r="E1328" s="7"/>
      <c r="F1328" s="7">
        <f t="shared" si="43"/>
        <v>1</v>
      </c>
      <c r="G1328" s="7"/>
      <c r="H1328" s="7"/>
      <c r="I1328" s="7"/>
    </row>
    <row r="1329" spans="1:9" x14ac:dyDescent="0.35">
      <c r="A1329" s="11" t="s">
        <v>2649</v>
      </c>
      <c r="B1329" s="11" t="s">
        <v>2650</v>
      </c>
      <c r="C1329" s="10" t="str">
        <f t="shared" si="48"/>
        <v>VERODA</v>
      </c>
      <c r="D1329" s="10"/>
      <c r="E1329" s="10"/>
      <c r="F1329" s="10">
        <f t="shared" si="43"/>
        <v>1</v>
      </c>
      <c r="G1329" s="10"/>
      <c r="H1329" s="7"/>
      <c r="I1329" s="7"/>
    </row>
    <row r="1330" spans="1:9" x14ac:dyDescent="0.35">
      <c r="A1330" s="12" t="s">
        <v>2651</v>
      </c>
      <c r="B1330" s="12" t="s">
        <v>2652</v>
      </c>
      <c r="C1330" s="7" t="str">
        <f t="shared" si="48"/>
        <v>GANGOR</v>
      </c>
      <c r="D1330" s="7"/>
      <c r="E1330" s="7"/>
      <c r="F1330" s="7">
        <f t="shared" si="43"/>
        <v>1</v>
      </c>
      <c r="G1330" s="7"/>
      <c r="H1330" s="7"/>
      <c r="I1330" s="7"/>
    </row>
    <row r="1331" spans="1:9" x14ac:dyDescent="0.35">
      <c r="A1331" s="11" t="s">
        <v>2653</v>
      </c>
      <c r="B1331" s="11" t="s">
        <v>2654</v>
      </c>
      <c r="C1331" s="10" t="str">
        <f t="shared" si="48"/>
        <v>TALWADO</v>
      </c>
      <c r="D1331" s="10"/>
      <c r="E1331" s="10"/>
      <c r="F1331" s="10">
        <f t="shared" si="43"/>
        <v>1</v>
      </c>
      <c r="G1331" s="10"/>
      <c r="H1331" s="7"/>
      <c r="I1331" s="7"/>
    </row>
    <row r="1332" spans="1:9" x14ac:dyDescent="0.35">
      <c r="A1332" s="11" t="s">
        <v>2655</v>
      </c>
      <c r="B1332" s="11" t="s">
        <v>2645</v>
      </c>
      <c r="C1332" s="10" t="str">
        <f>A1332</f>
        <v>SAVARCOTTO</v>
      </c>
      <c r="D1332" s="10"/>
      <c r="E1332" s="10"/>
      <c r="F1332" s="10">
        <f t="shared" si="43"/>
        <v>2</v>
      </c>
      <c r="G1332" s="10"/>
      <c r="H1332" s="7"/>
      <c r="I1332" s="7"/>
    </row>
    <row r="1333" spans="1:9" x14ac:dyDescent="0.35">
      <c r="A1333" s="11" t="s">
        <v>2656</v>
      </c>
      <c r="B1333" s="11" t="s">
        <v>2657</v>
      </c>
      <c r="C1333" s="10" t="str">
        <f>A1333</f>
        <v>BANDOL SCHL</v>
      </c>
      <c r="D1333" s="10"/>
      <c r="E1333" s="10"/>
      <c r="F1333" s="10">
        <f t="shared" si="43"/>
        <v>1</v>
      </c>
      <c r="G1333" s="10"/>
      <c r="H1333" s="7"/>
      <c r="I1333" s="7"/>
    </row>
    <row r="1334" spans="1:9" x14ac:dyDescent="0.35">
      <c r="A1334" s="12" t="s">
        <v>2658</v>
      </c>
      <c r="B1334" s="12" t="s">
        <v>2659</v>
      </c>
      <c r="C1334" s="7" t="str">
        <f t="shared" ref="C1334:C1397" si="49">A1334</f>
        <v>MAYARGAL</v>
      </c>
      <c r="D1334" s="7"/>
      <c r="E1334" s="7"/>
      <c r="F1334" s="7">
        <f t="shared" si="43"/>
        <v>1</v>
      </c>
      <c r="G1334" s="7"/>
      <c r="H1334" s="7"/>
      <c r="I1334" s="7"/>
    </row>
    <row r="1335" spans="1:9" x14ac:dyDescent="0.35">
      <c r="A1335" s="12" t="s">
        <v>2660</v>
      </c>
      <c r="B1335" s="12" t="s">
        <v>2661</v>
      </c>
      <c r="C1335" s="7" t="str">
        <f t="shared" si="49"/>
        <v>HALLULI</v>
      </c>
      <c r="D1335" s="7"/>
      <c r="E1335" s="7"/>
      <c r="F1335" s="7">
        <f t="shared" si="43"/>
        <v>1</v>
      </c>
      <c r="G1335" s="7"/>
      <c r="H1335" s="7"/>
      <c r="I1335" s="7"/>
    </row>
    <row r="1336" spans="1:9" x14ac:dyDescent="0.35">
      <c r="A1336" s="12" t="s">
        <v>2662</v>
      </c>
      <c r="B1336" s="12" t="s">
        <v>2663</v>
      </c>
      <c r="C1336" s="7" t="str">
        <f t="shared" si="49"/>
        <v>SADGAL</v>
      </c>
      <c r="D1336" s="7"/>
      <c r="E1336" s="7"/>
      <c r="F1336" s="7">
        <f t="shared" si="43"/>
        <v>1</v>
      </c>
      <c r="G1336" s="7"/>
      <c r="H1336" s="7"/>
      <c r="I1336" s="7"/>
    </row>
    <row r="1337" spans="1:9" x14ac:dyDescent="0.35">
      <c r="A1337" s="11" t="s">
        <v>2664</v>
      </c>
      <c r="B1337" s="11" t="s">
        <v>2665</v>
      </c>
      <c r="C1337" s="10" t="str">
        <f t="shared" si="49"/>
        <v>ST.CRUZ</v>
      </c>
      <c r="D1337" s="10"/>
      <c r="E1337" s="10"/>
      <c r="F1337" s="10">
        <f t="shared" si="43"/>
        <v>1</v>
      </c>
      <c r="G1337" s="10"/>
      <c r="H1337" s="7"/>
      <c r="I1337" s="7"/>
    </row>
    <row r="1338" spans="1:9" s="16" customFormat="1" x14ac:dyDescent="0.35">
      <c r="A1338" s="13" t="s">
        <v>2666</v>
      </c>
      <c r="B1338" s="13" t="s">
        <v>2667</v>
      </c>
      <c r="C1338" s="14" t="str">
        <f t="shared" si="49"/>
        <v>PRVDPT</v>
      </c>
      <c r="D1338" s="14"/>
      <c r="E1338" s="14"/>
      <c r="F1338" s="14">
        <f t="shared" si="43"/>
        <v>1</v>
      </c>
      <c r="G1338" s="14"/>
      <c r="H1338" s="15"/>
      <c r="I1338" s="15"/>
    </row>
    <row r="1339" spans="1:9" x14ac:dyDescent="0.35">
      <c r="A1339" s="9" t="s">
        <v>2668</v>
      </c>
      <c r="B1339" s="9" t="s">
        <v>2669</v>
      </c>
      <c r="C1339" s="10" t="str">
        <f t="shared" si="49"/>
        <v>REGINA MUNDI</v>
      </c>
      <c r="D1339" s="10"/>
      <c r="E1339" s="10"/>
      <c r="F1339" s="10">
        <f t="shared" si="43"/>
        <v>1</v>
      </c>
      <c r="G1339" s="10"/>
      <c r="H1339" s="7" t="s">
        <v>2670</v>
      </c>
      <c r="I1339" s="7"/>
    </row>
    <row r="1340" spans="1:9" x14ac:dyDescent="0.35">
      <c r="A1340" s="9" t="s">
        <v>2671</v>
      </c>
      <c r="B1340" s="9" t="s">
        <v>2672</v>
      </c>
      <c r="C1340" s="10" t="str">
        <f t="shared" si="49"/>
        <v>BHUWAN HS</v>
      </c>
      <c r="D1340" s="10"/>
      <c r="E1340" s="10"/>
      <c r="F1340" s="10">
        <f t="shared" si="43"/>
        <v>1</v>
      </c>
      <c r="G1340" s="10"/>
      <c r="H1340" s="7" t="s">
        <v>2670</v>
      </c>
      <c r="I1340" s="7"/>
    </row>
    <row r="1341" spans="1:9" x14ac:dyDescent="0.35">
      <c r="A1341" s="9" t="s">
        <v>2673</v>
      </c>
      <c r="B1341" s="9" t="s">
        <v>2674</v>
      </c>
      <c r="C1341" s="10" t="str">
        <f t="shared" si="49"/>
        <v>ST. THERESA VASCO</v>
      </c>
      <c r="D1341" s="10"/>
      <c r="E1341" s="10"/>
      <c r="F1341" s="10">
        <f t="shared" si="43"/>
        <v>1</v>
      </c>
      <c r="G1341" s="10"/>
      <c r="H1341" s="7" t="s">
        <v>2670</v>
      </c>
      <c r="I1341" s="7"/>
    </row>
    <row r="1342" spans="1:9" x14ac:dyDescent="0.35">
      <c r="A1342" s="9" t="s">
        <v>2675</v>
      </c>
      <c r="B1342" s="9" t="s">
        <v>2676</v>
      </c>
      <c r="C1342" s="10" t="str">
        <f t="shared" si="49"/>
        <v>CHICOLNA</v>
      </c>
      <c r="D1342" s="10"/>
      <c r="E1342" s="10"/>
      <c r="F1342" s="10">
        <f t="shared" si="43"/>
        <v>1</v>
      </c>
      <c r="G1342" s="10"/>
      <c r="H1342" s="7" t="s">
        <v>2670</v>
      </c>
      <c r="I1342" s="7"/>
    </row>
    <row r="1343" spans="1:9" x14ac:dyDescent="0.35">
      <c r="A1343" s="9" t="s">
        <v>2677</v>
      </c>
      <c r="B1343" s="9" t="s">
        <v>2678</v>
      </c>
      <c r="C1343" s="10" t="str">
        <f t="shared" si="49"/>
        <v>BAINA</v>
      </c>
      <c r="D1343" s="10"/>
      <c r="E1343" s="10"/>
      <c r="F1343" s="10">
        <f t="shared" si="43"/>
        <v>1</v>
      </c>
      <c r="G1343" s="10"/>
      <c r="H1343" s="7"/>
      <c r="I1343" s="7"/>
    </row>
    <row r="1344" spans="1:9" x14ac:dyDescent="0.35">
      <c r="A1344" s="9" t="s">
        <v>2679</v>
      </c>
      <c r="B1344" s="9" t="s">
        <v>2680</v>
      </c>
      <c r="C1344" s="10" t="str">
        <f t="shared" si="49"/>
        <v>BOGMALO</v>
      </c>
      <c r="D1344" s="10"/>
      <c r="E1344" s="10"/>
      <c r="F1344" s="10">
        <f t="shared" si="43"/>
        <v>1</v>
      </c>
      <c r="G1344" s="10"/>
      <c r="H1344" s="7"/>
      <c r="I1344" s="7"/>
    </row>
    <row r="1345" spans="1:9" x14ac:dyDescent="0.35">
      <c r="A1345" s="9" t="s">
        <v>2681</v>
      </c>
      <c r="B1345" s="9" t="s">
        <v>2682</v>
      </c>
      <c r="C1345" s="10" t="str">
        <f t="shared" si="49"/>
        <v>NEW VADDEM</v>
      </c>
      <c r="D1345" s="10"/>
      <c r="E1345" s="10"/>
      <c r="F1345" s="10">
        <f t="shared" si="43"/>
        <v>1</v>
      </c>
      <c r="G1345" s="10"/>
      <c r="H1345" s="7"/>
      <c r="I1345" s="7"/>
    </row>
    <row r="1346" spans="1:9" x14ac:dyDescent="0.35">
      <c r="A1346" s="9" t="s">
        <v>2683</v>
      </c>
      <c r="B1346" s="9" t="s">
        <v>2684</v>
      </c>
      <c r="C1346" s="10" t="str">
        <f t="shared" si="49"/>
        <v>DEEPVIHAR</v>
      </c>
      <c r="D1346" s="10"/>
      <c r="E1346" s="10"/>
      <c r="F1346" s="10">
        <f t="shared" ref="F1346:F1404" si="50">COUNTIF($B$2:$B$4888,B1346)</f>
        <v>1</v>
      </c>
      <c r="G1346" s="10"/>
      <c r="H1346" s="7" t="s">
        <v>2670</v>
      </c>
      <c r="I1346" s="7"/>
    </row>
    <row r="1347" spans="1:9" x14ac:dyDescent="0.35">
      <c r="A1347" s="9" t="s">
        <v>2685</v>
      </c>
      <c r="B1347" s="9" t="s">
        <v>2686</v>
      </c>
      <c r="C1347" s="10" t="str">
        <f t="shared" si="49"/>
        <v>MHALSA SCHOOL</v>
      </c>
      <c r="D1347" s="10"/>
      <c r="E1347" s="10"/>
      <c r="F1347" s="10">
        <f t="shared" si="50"/>
        <v>1</v>
      </c>
      <c r="G1347" s="10"/>
      <c r="H1347" s="7" t="s">
        <v>2670</v>
      </c>
      <c r="I1347" s="7"/>
    </row>
    <row r="1348" spans="1:9" ht="29" x14ac:dyDescent="0.35">
      <c r="A1348" s="9" t="s">
        <v>2687</v>
      </c>
      <c r="B1348" s="9" t="s">
        <v>2688</v>
      </c>
      <c r="C1348" s="10" t="str">
        <f t="shared" si="49"/>
        <v>SANJAY SCHOOL VASCO</v>
      </c>
      <c r="D1348" s="10"/>
      <c r="E1348" s="10"/>
      <c r="F1348" s="10">
        <f t="shared" si="50"/>
        <v>1</v>
      </c>
      <c r="G1348" s="10"/>
      <c r="H1348" s="7" t="s">
        <v>2670</v>
      </c>
      <c r="I1348" s="7"/>
    </row>
    <row r="1349" spans="1:9" x14ac:dyDescent="0.35">
      <c r="A1349" s="9" t="s">
        <v>2689</v>
      </c>
      <c r="B1349" s="9" t="s">
        <v>2690</v>
      </c>
      <c r="C1349" s="10" t="str">
        <f t="shared" si="49"/>
        <v>AMINIA HS</v>
      </c>
      <c r="D1349" s="10"/>
      <c r="E1349" s="10"/>
      <c r="F1349" s="10">
        <f t="shared" si="50"/>
        <v>1</v>
      </c>
      <c r="G1349" s="10"/>
      <c r="H1349" s="7" t="s">
        <v>2670</v>
      </c>
      <c r="I1349" s="7"/>
    </row>
    <row r="1350" spans="1:9" ht="29" x14ac:dyDescent="0.35">
      <c r="A1350" s="9" t="s">
        <v>2691</v>
      </c>
      <c r="B1350" s="9" t="s">
        <v>2692</v>
      </c>
      <c r="C1350" s="10" t="str">
        <f t="shared" si="49"/>
        <v>NEW VADDEM SCHOOL</v>
      </c>
      <c r="D1350" s="10"/>
      <c r="E1350" s="10"/>
      <c r="F1350" s="10">
        <f t="shared" si="50"/>
        <v>1</v>
      </c>
      <c r="G1350" s="10"/>
      <c r="H1350" s="7" t="s">
        <v>2670</v>
      </c>
      <c r="I1350" s="7"/>
    </row>
    <row r="1351" spans="1:9" x14ac:dyDescent="0.35">
      <c r="A1351" s="9" t="s">
        <v>2693</v>
      </c>
      <c r="B1351" s="9" t="s">
        <v>2694</v>
      </c>
      <c r="C1351" s="10" t="str">
        <f t="shared" si="49"/>
        <v>CIFC</v>
      </c>
      <c r="D1351" s="10"/>
      <c r="E1351" s="10"/>
      <c r="F1351" s="10">
        <f t="shared" si="50"/>
        <v>1</v>
      </c>
      <c r="G1351" s="10"/>
      <c r="H1351" s="7"/>
      <c r="I1351" s="7"/>
    </row>
    <row r="1352" spans="1:9" x14ac:dyDescent="0.35">
      <c r="A1352" s="9" t="s">
        <v>2695</v>
      </c>
      <c r="B1352" s="9" t="s">
        <v>2696</v>
      </c>
      <c r="C1352" s="10" t="str">
        <f t="shared" si="49"/>
        <v>PES COLLEGE</v>
      </c>
      <c r="D1352" s="10"/>
      <c r="E1352" s="10"/>
      <c r="F1352" s="10">
        <f t="shared" si="50"/>
        <v>1</v>
      </c>
      <c r="G1352" s="10"/>
      <c r="H1352" s="7"/>
      <c r="I1352" s="7" t="s">
        <v>2670</v>
      </c>
    </row>
    <row r="1353" spans="1:9" x14ac:dyDescent="0.35">
      <c r="A1353" s="9" t="s">
        <v>2697</v>
      </c>
      <c r="B1353" s="9" t="s">
        <v>2698</v>
      </c>
      <c r="C1353" s="10" t="str">
        <f t="shared" si="49"/>
        <v>KARLI</v>
      </c>
      <c r="D1353" s="10"/>
      <c r="E1353" s="10"/>
      <c r="F1353" s="10">
        <f t="shared" si="50"/>
        <v>1</v>
      </c>
      <c r="G1353" s="10"/>
      <c r="H1353" s="7"/>
      <c r="I1353" s="7"/>
    </row>
    <row r="1354" spans="1:9" x14ac:dyDescent="0.35">
      <c r="A1354" s="9" t="s">
        <v>2699</v>
      </c>
      <c r="B1354" s="9" t="s">
        <v>2700</v>
      </c>
      <c r="C1354" s="10" t="str">
        <f t="shared" si="49"/>
        <v>BHARADE</v>
      </c>
      <c r="D1354" s="10"/>
      <c r="E1354" s="10"/>
      <c r="F1354" s="10">
        <f t="shared" si="50"/>
        <v>1</v>
      </c>
      <c r="G1354" s="10"/>
      <c r="H1354" s="7"/>
      <c r="I1354" s="7"/>
    </row>
    <row r="1355" spans="1:9" x14ac:dyDescent="0.35">
      <c r="A1355" s="17" t="s">
        <v>2701</v>
      </c>
      <c r="B1355" s="17" t="s">
        <v>2702</v>
      </c>
      <c r="C1355" s="7" t="str">
        <f>A1355</f>
        <v>BORIVLI</v>
      </c>
      <c r="D1355" s="7"/>
      <c r="E1355" s="7"/>
      <c r="F1355" s="7">
        <f t="shared" si="50"/>
        <v>1</v>
      </c>
      <c r="G1355" s="7"/>
      <c r="H1355" s="7"/>
      <c r="I1355" s="7"/>
    </row>
    <row r="1356" spans="1:9" x14ac:dyDescent="0.35">
      <c r="C1356" s="7">
        <f>A1356</f>
        <v>0</v>
      </c>
      <c r="D1356" s="7"/>
      <c r="E1356" s="7"/>
      <c r="F1356" s="7">
        <f t="shared" si="50"/>
        <v>0</v>
      </c>
      <c r="G1356" s="7"/>
      <c r="H1356" s="7"/>
      <c r="I1356" s="7"/>
    </row>
    <row r="1357" spans="1:9" x14ac:dyDescent="0.35">
      <c r="A1357" s="17" t="s">
        <v>2703</v>
      </c>
      <c r="B1357" s="17" t="s">
        <v>2704</v>
      </c>
      <c r="C1357" s="7" t="str">
        <f>A1357</f>
        <v>HYDERABAD</v>
      </c>
      <c r="D1357" s="7"/>
      <c r="E1357" s="7"/>
      <c r="F1357" s="7">
        <f t="shared" si="50"/>
        <v>1</v>
      </c>
      <c r="G1357" s="7"/>
      <c r="H1357" s="7"/>
      <c r="I1357" s="7"/>
    </row>
    <row r="1358" spans="1:9" x14ac:dyDescent="0.35">
      <c r="A1358" s="17" t="s">
        <v>2705</v>
      </c>
      <c r="B1358" s="17" t="s">
        <v>2706</v>
      </c>
      <c r="C1358" s="7" t="str">
        <f>A1358</f>
        <v>BENGALURU</v>
      </c>
      <c r="D1358" s="7"/>
      <c r="E1358" s="7"/>
      <c r="F1358" s="7">
        <f t="shared" si="50"/>
        <v>1</v>
      </c>
      <c r="G1358" s="7"/>
      <c r="H1358" s="7"/>
      <c r="I1358" s="7"/>
    </row>
    <row r="1359" spans="1:9" x14ac:dyDescent="0.35">
      <c r="A1359" s="17" t="s">
        <v>1478</v>
      </c>
      <c r="B1359" s="17" t="s">
        <v>2707</v>
      </c>
      <c r="C1359" s="7" t="str">
        <f>A1359</f>
        <v>MYSURU</v>
      </c>
      <c r="D1359" s="7"/>
      <c r="E1359" s="7"/>
      <c r="F1359" s="7">
        <f t="shared" si="50"/>
        <v>1</v>
      </c>
      <c r="G1359" s="7"/>
      <c r="H1359" s="7"/>
      <c r="I1359" s="7"/>
    </row>
    <row r="1360" spans="1:9" x14ac:dyDescent="0.35">
      <c r="A1360" s="9" t="s">
        <v>2708</v>
      </c>
      <c r="B1360" s="9" t="s">
        <v>2709</v>
      </c>
      <c r="C1360" s="10" t="str">
        <f t="shared" si="49"/>
        <v>SHIRDI</v>
      </c>
      <c r="D1360" s="10"/>
      <c r="E1360" s="10"/>
      <c r="F1360" s="10">
        <f t="shared" si="50"/>
        <v>1</v>
      </c>
      <c r="G1360" s="10"/>
      <c r="H1360" s="7"/>
      <c r="I1360" s="7"/>
    </row>
    <row r="1361" spans="1:9" x14ac:dyDescent="0.35">
      <c r="A1361" s="9" t="s">
        <v>2710</v>
      </c>
      <c r="B1361" s="9" t="s">
        <v>2711</v>
      </c>
      <c r="C1361" s="10" t="str">
        <f t="shared" si="49"/>
        <v>PUNE</v>
      </c>
      <c r="D1361" s="10"/>
      <c r="E1361" s="10"/>
      <c r="F1361" s="10">
        <f t="shared" si="50"/>
        <v>1</v>
      </c>
      <c r="G1361" s="10"/>
      <c r="H1361" s="7"/>
      <c r="I1361" s="7"/>
    </row>
    <row r="1362" spans="1:9" x14ac:dyDescent="0.35">
      <c r="A1362" s="9" t="s">
        <v>2712</v>
      </c>
      <c r="B1362" s="9" t="s">
        <v>2713</v>
      </c>
      <c r="C1362" s="10" t="str">
        <f t="shared" si="49"/>
        <v>MUMBAI</v>
      </c>
      <c r="D1362" s="10"/>
      <c r="E1362" s="10"/>
      <c r="F1362" s="10">
        <f t="shared" si="50"/>
        <v>1</v>
      </c>
      <c r="G1362" s="10"/>
      <c r="H1362" s="7"/>
      <c r="I1362" s="7"/>
    </row>
    <row r="1363" spans="1:9" x14ac:dyDescent="0.35">
      <c r="A1363" s="9" t="s">
        <v>2714</v>
      </c>
      <c r="B1363" s="9" t="s">
        <v>2715</v>
      </c>
      <c r="C1363" s="10" t="str">
        <f t="shared" si="49"/>
        <v>CHANDOR</v>
      </c>
      <c r="D1363" s="10"/>
      <c r="E1363" s="10"/>
      <c r="F1363" s="10">
        <f t="shared" si="50"/>
        <v>1</v>
      </c>
      <c r="G1363" s="10"/>
      <c r="H1363" s="7"/>
      <c r="I1363" s="7"/>
    </row>
    <row r="1364" spans="1:9" x14ac:dyDescent="0.35">
      <c r="A1364" s="9" t="s">
        <v>2716</v>
      </c>
      <c r="B1364" s="9" t="s">
        <v>2717</v>
      </c>
      <c r="C1364" s="10" t="str">
        <f t="shared" si="49"/>
        <v>S S ANGLE</v>
      </c>
      <c r="D1364" s="10"/>
      <c r="E1364" s="10"/>
      <c r="F1364" s="10">
        <f t="shared" si="50"/>
        <v>1</v>
      </c>
      <c r="G1364" s="10"/>
      <c r="H1364" s="7" t="s">
        <v>2670</v>
      </c>
      <c r="I1364" s="7"/>
    </row>
    <row r="1365" spans="1:9" ht="29" x14ac:dyDescent="0.35">
      <c r="A1365" s="9" t="s">
        <v>2718</v>
      </c>
      <c r="B1365" s="9" t="s">
        <v>2719</v>
      </c>
      <c r="C1365" s="10" t="str">
        <f t="shared" si="49"/>
        <v>PANAJI ART AND CULTURE</v>
      </c>
      <c r="D1365" s="10"/>
      <c r="E1365" s="10"/>
      <c r="F1365" s="10">
        <f t="shared" si="50"/>
        <v>1</v>
      </c>
      <c r="G1365" s="10" t="s">
        <v>2720</v>
      </c>
      <c r="H1365" s="7"/>
      <c r="I1365" s="7" t="s">
        <v>2670</v>
      </c>
    </row>
    <row r="1366" spans="1:9" x14ac:dyDescent="0.35">
      <c r="A1366" s="9" t="s">
        <v>2721</v>
      </c>
      <c r="B1366" s="9" t="s">
        <v>2722</v>
      </c>
      <c r="C1366" s="10" t="str">
        <f t="shared" si="49"/>
        <v>MANDOPA CROSS</v>
      </c>
      <c r="D1366" s="10"/>
      <c r="E1366" s="10"/>
      <c r="F1366" s="10">
        <f t="shared" si="50"/>
        <v>1</v>
      </c>
      <c r="G1366" s="10"/>
      <c r="H1366" s="10"/>
      <c r="I1366" s="10"/>
    </row>
    <row r="1367" spans="1:9" x14ac:dyDescent="0.35">
      <c r="A1367" s="9" t="s">
        <v>2723</v>
      </c>
      <c r="B1367" s="9" t="s">
        <v>2724</v>
      </c>
      <c r="C1367" s="10" t="str">
        <f t="shared" si="49"/>
        <v>AQUEM ST. JOSEPH</v>
      </c>
      <c r="D1367" s="10"/>
      <c r="E1367" s="10"/>
      <c r="F1367" s="10">
        <f t="shared" si="50"/>
        <v>1</v>
      </c>
      <c r="G1367" s="10"/>
      <c r="H1367" s="10" t="s">
        <v>2670</v>
      </c>
      <c r="I1367" s="10"/>
    </row>
    <row r="1368" spans="1:9" ht="29" x14ac:dyDescent="0.35">
      <c r="A1368" s="9" t="s">
        <v>2725</v>
      </c>
      <c r="B1368" s="9" t="s">
        <v>2726</v>
      </c>
      <c r="C1368" s="10" t="str">
        <f t="shared" si="49"/>
        <v xml:space="preserve">PRESENTATION SCHOOL </v>
      </c>
      <c r="D1368" s="10"/>
      <c r="E1368" s="10"/>
      <c r="F1368" s="10">
        <f t="shared" si="50"/>
        <v>1</v>
      </c>
      <c r="G1368" s="10" t="s">
        <v>29</v>
      </c>
      <c r="H1368" s="10" t="s">
        <v>2670</v>
      </c>
      <c r="I1368" s="10"/>
    </row>
    <row r="1369" spans="1:9" x14ac:dyDescent="0.35">
      <c r="A1369" s="9" t="s">
        <v>2727</v>
      </c>
      <c r="B1369" s="9" t="s">
        <v>2728</v>
      </c>
      <c r="C1369" s="10" t="str">
        <f t="shared" si="49"/>
        <v>COLVA</v>
      </c>
      <c r="D1369" s="10"/>
      <c r="E1369" s="10"/>
      <c r="F1369" s="10">
        <f t="shared" si="50"/>
        <v>1</v>
      </c>
      <c r="G1369" s="10"/>
      <c r="H1369" s="10"/>
      <c r="I1369" s="10"/>
    </row>
    <row r="1370" spans="1:9" x14ac:dyDescent="0.35">
      <c r="A1370" s="9" t="s">
        <v>2729</v>
      </c>
      <c r="B1370" s="9" t="s">
        <v>2730</v>
      </c>
      <c r="C1370" s="10" t="str">
        <f t="shared" si="49"/>
        <v>MUNGUL</v>
      </c>
      <c r="D1370" s="10"/>
      <c r="E1370" s="10"/>
      <c r="F1370" s="10">
        <f t="shared" si="50"/>
        <v>1</v>
      </c>
      <c r="G1370" s="10"/>
      <c r="H1370" s="10"/>
      <c r="I1370" s="10"/>
    </row>
    <row r="1371" spans="1:9" x14ac:dyDescent="0.35">
      <c r="A1371" s="9" t="s">
        <v>2731</v>
      </c>
      <c r="B1371" s="9" t="s">
        <v>2732</v>
      </c>
      <c r="C1371" s="10" t="str">
        <f t="shared" si="49"/>
        <v>CUJIRA - Dhempe</v>
      </c>
      <c r="D1371" s="10"/>
      <c r="E1371" s="10"/>
      <c r="F1371" s="10">
        <f t="shared" si="50"/>
        <v>1</v>
      </c>
      <c r="G1371" s="10" t="s">
        <v>2733</v>
      </c>
      <c r="H1371" s="10"/>
      <c r="I1371" s="10"/>
    </row>
    <row r="1372" spans="1:9" x14ac:dyDescent="0.35">
      <c r="A1372" s="18" t="s">
        <v>2734</v>
      </c>
      <c r="B1372" s="9" t="s">
        <v>2735</v>
      </c>
      <c r="C1372" s="10" t="str">
        <f t="shared" si="49"/>
        <v>Sanjay School(Porvorim)</v>
      </c>
      <c r="D1372" s="10"/>
      <c r="E1372" s="10"/>
      <c r="F1372" s="10">
        <f t="shared" si="50"/>
        <v>1</v>
      </c>
      <c r="G1372" s="10" t="s">
        <v>29</v>
      </c>
      <c r="H1372" s="10" t="s">
        <v>2670</v>
      </c>
      <c r="I1372" s="10"/>
    </row>
    <row r="1373" spans="1:9" x14ac:dyDescent="0.35">
      <c r="A1373" s="19" t="s">
        <v>2736</v>
      </c>
      <c r="B1373" s="9" t="s">
        <v>2737</v>
      </c>
      <c r="C1373" s="10" t="str">
        <f t="shared" si="49"/>
        <v>Sinquti(Margao)</v>
      </c>
      <c r="D1373" s="10"/>
      <c r="E1373" s="10"/>
      <c r="F1373" s="10">
        <f t="shared" si="50"/>
        <v>1</v>
      </c>
      <c r="G1373" s="10"/>
      <c r="H1373" s="10" t="s">
        <v>2670</v>
      </c>
      <c r="I1373" s="10"/>
    </row>
    <row r="1374" spans="1:9" x14ac:dyDescent="0.35">
      <c r="A1374" s="20" t="s">
        <v>2738</v>
      </c>
      <c r="B1374" s="9" t="s">
        <v>2739</v>
      </c>
      <c r="C1374" s="10" t="str">
        <f t="shared" si="49"/>
        <v>DALVI School (Ponda)</v>
      </c>
      <c r="D1374" s="10"/>
      <c r="E1374" s="10"/>
      <c r="F1374" s="10">
        <f t="shared" si="50"/>
        <v>1</v>
      </c>
      <c r="G1374" s="10"/>
      <c r="H1374" s="10" t="s">
        <v>2670</v>
      </c>
      <c r="I1374" s="10"/>
    </row>
    <row r="1375" spans="1:9" x14ac:dyDescent="0.35">
      <c r="A1375" s="21" t="s">
        <v>2740</v>
      </c>
      <c r="B1375" s="9" t="s">
        <v>2741</v>
      </c>
      <c r="C1375" s="10" t="str">
        <f t="shared" si="49"/>
        <v>POPULAR HS (Margao)</v>
      </c>
      <c r="D1375" s="10"/>
      <c r="E1375" s="10"/>
      <c r="F1375" s="10">
        <f t="shared" si="50"/>
        <v>1</v>
      </c>
      <c r="G1375" s="10"/>
      <c r="H1375" s="10" t="s">
        <v>2670</v>
      </c>
      <c r="I1375" s="10"/>
    </row>
    <row r="1376" spans="1:9" x14ac:dyDescent="0.35">
      <c r="A1376" s="9" t="s">
        <v>2742</v>
      </c>
      <c r="B1376" s="9" t="s">
        <v>2743</v>
      </c>
      <c r="C1376" s="10" t="str">
        <f t="shared" si="49"/>
        <v>Dharmapur HS</v>
      </c>
      <c r="D1376" s="10"/>
      <c r="E1376" s="10"/>
      <c r="F1376" s="10">
        <f t="shared" si="50"/>
        <v>1</v>
      </c>
      <c r="G1376" s="10"/>
      <c r="H1376" s="10" t="s">
        <v>2670</v>
      </c>
      <c r="I1376" s="10"/>
    </row>
    <row r="1377" spans="1:9" x14ac:dyDescent="0.35">
      <c r="A1377" s="9" t="s">
        <v>2744</v>
      </c>
      <c r="B1377" s="9" t="s">
        <v>2745</v>
      </c>
      <c r="C1377" s="10" t="str">
        <f t="shared" si="49"/>
        <v>SOLYE School</v>
      </c>
      <c r="D1377" s="10"/>
      <c r="E1377" s="10"/>
      <c r="F1377" s="10">
        <f t="shared" si="50"/>
        <v>1</v>
      </c>
      <c r="G1377" s="10"/>
      <c r="H1377" s="10" t="s">
        <v>2670</v>
      </c>
      <c r="I1377" s="10"/>
    </row>
    <row r="1378" spans="1:9" x14ac:dyDescent="0.35">
      <c r="A1378" s="9" t="s">
        <v>2746</v>
      </c>
      <c r="B1378" s="9" t="s">
        <v>2747</v>
      </c>
      <c r="C1378" s="10" t="str">
        <f t="shared" si="49"/>
        <v>GPSCB</v>
      </c>
      <c r="D1378" s="10"/>
      <c r="E1378" s="10"/>
      <c r="F1378" s="10">
        <f t="shared" si="50"/>
        <v>1</v>
      </c>
      <c r="G1378" s="10"/>
      <c r="H1378" s="10"/>
      <c r="I1378" s="10" t="s">
        <v>2670</v>
      </c>
    </row>
    <row r="1379" spans="1:9" x14ac:dyDescent="0.35">
      <c r="A1379" s="9" t="s">
        <v>2055</v>
      </c>
      <c r="B1379" s="9" t="s">
        <v>2748</v>
      </c>
      <c r="C1379" s="10" t="str">
        <f t="shared" si="49"/>
        <v>SHIRODA</v>
      </c>
      <c r="D1379" s="10"/>
      <c r="E1379" s="10" t="s">
        <v>2749</v>
      </c>
      <c r="F1379" s="10">
        <f t="shared" si="50"/>
        <v>1</v>
      </c>
      <c r="G1379" s="10"/>
      <c r="H1379" s="10"/>
      <c r="I1379" s="10"/>
    </row>
    <row r="1380" spans="1:9" ht="29" x14ac:dyDescent="0.35">
      <c r="A1380" s="9" t="s">
        <v>2750</v>
      </c>
      <c r="B1380" s="9" t="s">
        <v>2751</v>
      </c>
      <c r="C1380" s="10" t="str">
        <f t="shared" si="49"/>
        <v>Directorate of Education</v>
      </c>
      <c r="D1380" s="10"/>
      <c r="E1380" s="10"/>
      <c r="F1380" s="10">
        <f t="shared" si="50"/>
        <v>1</v>
      </c>
      <c r="G1380" s="10" t="s">
        <v>2720</v>
      </c>
      <c r="H1380" s="10"/>
      <c r="I1380" s="10"/>
    </row>
    <row r="1381" spans="1:9" x14ac:dyDescent="0.35">
      <c r="A1381" s="9" t="s">
        <v>2752</v>
      </c>
      <c r="B1381" s="9" t="s">
        <v>2753</v>
      </c>
      <c r="C1381" s="10" t="str">
        <f t="shared" si="49"/>
        <v>TALEIGAO</v>
      </c>
      <c r="D1381" s="10"/>
      <c r="E1381" s="10"/>
      <c r="F1381" s="10">
        <f t="shared" si="50"/>
        <v>1</v>
      </c>
      <c r="G1381" s="10"/>
      <c r="H1381" s="10"/>
      <c r="I1381" s="10"/>
    </row>
    <row r="1382" spans="1:9" x14ac:dyDescent="0.35">
      <c r="A1382" s="9" t="s">
        <v>2754</v>
      </c>
      <c r="B1382" s="9" t="s">
        <v>2755</v>
      </c>
      <c r="C1382" s="10" t="str">
        <f t="shared" si="49"/>
        <v>Merces School</v>
      </c>
      <c r="D1382" s="10"/>
      <c r="E1382" s="10"/>
      <c r="F1382" s="10">
        <f t="shared" si="50"/>
        <v>1</v>
      </c>
      <c r="G1382" s="10" t="s">
        <v>29</v>
      </c>
      <c r="H1382" s="10"/>
      <c r="I1382" s="10"/>
    </row>
    <row r="1383" spans="1:9" x14ac:dyDescent="0.35">
      <c r="A1383" s="9" t="s">
        <v>2756</v>
      </c>
      <c r="B1383" s="9" t="s">
        <v>2757</v>
      </c>
      <c r="C1383" s="10" t="str">
        <f t="shared" si="49"/>
        <v>People's HS</v>
      </c>
      <c r="D1383" s="10"/>
      <c r="E1383" s="10"/>
      <c r="F1383" s="10">
        <f t="shared" si="50"/>
        <v>1</v>
      </c>
      <c r="G1383" s="10" t="s">
        <v>29</v>
      </c>
      <c r="H1383" s="10"/>
      <c r="I1383" s="10"/>
    </row>
    <row r="1384" spans="1:9" x14ac:dyDescent="0.35">
      <c r="A1384" s="9" t="s">
        <v>2758</v>
      </c>
      <c r="B1384" s="9" t="s">
        <v>2759</v>
      </c>
      <c r="C1384" s="10" t="str">
        <f t="shared" si="49"/>
        <v>AITD Assagao</v>
      </c>
      <c r="D1384" s="10"/>
      <c r="E1384" s="10"/>
      <c r="F1384" s="10">
        <f t="shared" si="50"/>
        <v>1</v>
      </c>
      <c r="G1384" s="10" t="s">
        <v>2733</v>
      </c>
      <c r="H1384" s="10"/>
      <c r="I1384" s="10"/>
    </row>
    <row r="1385" spans="1:9" x14ac:dyDescent="0.35">
      <c r="A1385" s="9" t="s">
        <v>2760</v>
      </c>
      <c r="B1385" s="9" t="s">
        <v>2761</v>
      </c>
      <c r="C1385" s="10" t="str">
        <f t="shared" si="49"/>
        <v>L.D. SMNT</v>
      </c>
      <c r="D1385" s="10"/>
      <c r="E1385" s="10"/>
      <c r="F1385" s="10">
        <f t="shared" si="50"/>
        <v>1</v>
      </c>
      <c r="G1385" s="10"/>
      <c r="H1385" s="10"/>
      <c r="I1385" s="10"/>
    </row>
    <row r="1386" spans="1:9" ht="29" x14ac:dyDescent="0.35">
      <c r="A1386" s="9" t="s">
        <v>2762</v>
      </c>
      <c r="B1386" s="9"/>
      <c r="C1386" s="10" t="str">
        <f t="shared" si="49"/>
        <v>Green Rosary(Dona Paula)</v>
      </c>
      <c r="D1386" s="10"/>
      <c r="E1386" s="10"/>
      <c r="F1386" s="10">
        <f t="shared" si="50"/>
        <v>0</v>
      </c>
      <c r="G1386" s="10" t="s">
        <v>29</v>
      </c>
      <c r="H1386" s="10"/>
      <c r="I1386" s="10"/>
    </row>
    <row r="1387" spans="1:9" x14ac:dyDescent="0.35">
      <c r="A1387" s="9" t="s">
        <v>2763</v>
      </c>
      <c r="B1387" s="9"/>
      <c r="C1387" s="10" t="str">
        <f t="shared" si="49"/>
        <v>INS(VEREM)</v>
      </c>
      <c r="D1387" s="10"/>
      <c r="E1387" s="10"/>
      <c r="F1387" s="10">
        <f t="shared" si="50"/>
        <v>0</v>
      </c>
      <c r="G1387" s="10" t="s">
        <v>29</v>
      </c>
      <c r="H1387" s="10"/>
      <c r="I1387" s="10"/>
    </row>
    <row r="1388" spans="1:9" x14ac:dyDescent="0.35">
      <c r="A1388" s="9" t="s">
        <v>2764</v>
      </c>
      <c r="B1388" s="9"/>
      <c r="C1388" s="10" t="str">
        <f t="shared" si="49"/>
        <v>Hedgewar(Cujira)</v>
      </c>
      <c r="D1388" s="10"/>
      <c r="E1388" s="10"/>
      <c r="F1388" s="10">
        <f t="shared" si="50"/>
        <v>0</v>
      </c>
      <c r="G1388" s="10" t="s">
        <v>29</v>
      </c>
      <c r="H1388" s="10"/>
      <c r="I1388" s="10"/>
    </row>
    <row r="1389" spans="1:9" x14ac:dyDescent="0.35">
      <c r="A1389" s="9" t="s">
        <v>2765</v>
      </c>
      <c r="B1389" s="9"/>
      <c r="C1389" s="10" t="str">
        <f t="shared" si="49"/>
        <v>Rosary(Cujira)</v>
      </c>
      <c r="D1389" s="10"/>
      <c r="E1389" s="10"/>
      <c r="F1389" s="10">
        <f t="shared" si="50"/>
        <v>0</v>
      </c>
      <c r="G1389" s="10"/>
      <c r="H1389" s="10"/>
      <c r="I1389" s="10"/>
    </row>
    <row r="1390" spans="1:9" x14ac:dyDescent="0.35">
      <c r="A1390" s="9" t="s">
        <v>2766</v>
      </c>
      <c r="B1390" s="9"/>
      <c r="C1390" s="10" t="str">
        <f t="shared" si="49"/>
        <v>Mushtifund(Cujira)</v>
      </c>
      <c r="D1390" s="10"/>
      <c r="E1390" s="10"/>
      <c r="F1390" s="10">
        <f t="shared" si="50"/>
        <v>0</v>
      </c>
      <c r="G1390" s="10"/>
      <c r="H1390" s="10"/>
      <c r="I1390" s="10"/>
    </row>
    <row r="1391" spans="1:9" x14ac:dyDescent="0.35">
      <c r="A1391" s="9" t="s">
        <v>2767</v>
      </c>
      <c r="B1391" s="9"/>
      <c r="C1391" s="10" t="str">
        <f t="shared" si="49"/>
        <v>Don Bosco(Panjim)</v>
      </c>
      <c r="D1391" s="10"/>
      <c r="E1391" s="10"/>
      <c r="F1391" s="10">
        <f t="shared" si="50"/>
        <v>0</v>
      </c>
      <c r="G1391" s="10"/>
      <c r="H1391" s="10"/>
      <c r="I1391" s="10"/>
    </row>
    <row r="1392" spans="1:9" ht="29" x14ac:dyDescent="0.35">
      <c r="A1392" s="9" t="s">
        <v>2768</v>
      </c>
      <c r="B1392" s="9"/>
      <c r="C1392" s="10" t="str">
        <f t="shared" si="49"/>
        <v>Masan De Amorio(Panjim)</v>
      </c>
      <c r="D1392" s="10"/>
      <c r="E1392" s="10"/>
      <c r="F1392" s="10">
        <f t="shared" si="50"/>
        <v>0</v>
      </c>
      <c r="G1392" s="10"/>
      <c r="H1392" s="10"/>
      <c r="I1392" s="10"/>
    </row>
    <row r="1393" spans="1:9" x14ac:dyDescent="0.35">
      <c r="A1393" s="9" t="s">
        <v>2769</v>
      </c>
      <c r="B1393" s="9"/>
      <c r="C1393" s="10" t="str">
        <f t="shared" si="49"/>
        <v>Tapobhumi</v>
      </c>
      <c r="D1393" s="10"/>
      <c r="E1393" s="10"/>
      <c r="F1393" s="10">
        <f t="shared" si="50"/>
        <v>0</v>
      </c>
      <c r="G1393" s="10" t="s">
        <v>29</v>
      </c>
      <c r="H1393" s="10"/>
      <c r="I1393" s="10"/>
    </row>
    <row r="1394" spans="1:9" x14ac:dyDescent="0.35">
      <c r="A1394" s="9" t="s">
        <v>2770</v>
      </c>
      <c r="B1394" s="9" t="s">
        <v>2771</v>
      </c>
      <c r="C1394" s="10" t="str">
        <f t="shared" si="49"/>
        <v>CUJIRA</v>
      </c>
      <c r="D1394" s="10"/>
      <c r="E1394" s="10"/>
      <c r="F1394" s="10">
        <f t="shared" si="50"/>
        <v>1</v>
      </c>
      <c r="G1394" s="10"/>
      <c r="H1394" s="10"/>
      <c r="I1394" s="10"/>
    </row>
    <row r="1395" spans="1:9" x14ac:dyDescent="0.35">
      <c r="A1395" s="9" t="s">
        <v>2772</v>
      </c>
      <c r="B1395" s="9"/>
      <c r="C1395" s="10" t="str">
        <f t="shared" si="49"/>
        <v>Kasturba HS</v>
      </c>
      <c r="D1395" s="10"/>
      <c r="E1395" s="10"/>
      <c r="F1395" s="10">
        <f t="shared" si="50"/>
        <v>0</v>
      </c>
      <c r="G1395" s="10"/>
      <c r="H1395" s="10"/>
      <c r="I1395" s="10"/>
    </row>
    <row r="1396" spans="1:9" x14ac:dyDescent="0.35">
      <c r="A1396" s="9" t="s">
        <v>2773</v>
      </c>
      <c r="B1396" s="9"/>
      <c r="C1396" s="10" t="str">
        <f t="shared" si="49"/>
        <v>Chopdekar HS</v>
      </c>
      <c r="D1396" s="10"/>
      <c r="E1396" s="10"/>
      <c r="F1396" s="10">
        <f t="shared" si="50"/>
        <v>0</v>
      </c>
      <c r="G1396" s="10"/>
      <c r="H1396" s="10"/>
      <c r="I1396" s="10"/>
    </row>
    <row r="1397" spans="1:9" x14ac:dyDescent="0.35">
      <c r="A1397" s="9" t="s">
        <v>2774</v>
      </c>
      <c r="B1397" s="9"/>
      <c r="C1397" s="10" t="str">
        <f t="shared" si="49"/>
        <v>DMC HS</v>
      </c>
      <c r="D1397" s="10"/>
      <c r="E1397" s="10"/>
      <c r="F1397" s="10">
        <f t="shared" si="50"/>
        <v>0</v>
      </c>
      <c r="G1397" s="10"/>
      <c r="H1397" s="10"/>
      <c r="I1397" s="10"/>
    </row>
    <row r="1398" spans="1:9" x14ac:dyDescent="0.35">
      <c r="A1398" s="9" t="s">
        <v>2775</v>
      </c>
      <c r="B1398" s="9"/>
      <c r="C1398" s="10" t="str">
        <f t="shared" ref="C1398:C1399" si="51">A1398</f>
        <v>Vidya Probodhini</v>
      </c>
      <c r="D1398" s="10"/>
      <c r="E1398" s="10"/>
      <c r="F1398" s="10">
        <f t="shared" si="50"/>
        <v>0</v>
      </c>
      <c r="G1398" s="10"/>
      <c r="H1398" s="10"/>
      <c r="I1398" s="10"/>
    </row>
    <row r="1399" spans="1:9" x14ac:dyDescent="0.35">
      <c r="A1399" s="9" t="s">
        <v>2776</v>
      </c>
      <c r="B1399" s="9"/>
      <c r="C1399" s="10" t="str">
        <f t="shared" si="51"/>
        <v>Homeopathy(Shiroda)</v>
      </c>
      <c r="D1399" s="10"/>
      <c r="E1399" s="10"/>
      <c r="F1399" s="10">
        <f t="shared" si="50"/>
        <v>0</v>
      </c>
      <c r="G1399" s="10"/>
      <c r="H1399" s="10"/>
      <c r="I1399" s="10"/>
    </row>
    <row r="1400" spans="1:9" x14ac:dyDescent="0.35">
      <c r="A1400" s="25" t="s">
        <v>2931</v>
      </c>
      <c r="B1400" s="25" t="s">
        <v>2932</v>
      </c>
      <c r="C1400" s="10" t="str">
        <f>A1400</f>
        <v>BATIM</v>
      </c>
      <c r="D1400" s="10"/>
      <c r="E1400" s="10"/>
      <c r="F1400" s="10">
        <f t="shared" si="50"/>
        <v>1</v>
      </c>
      <c r="G1400" s="10"/>
      <c r="H1400" s="10"/>
      <c r="I1400" s="10"/>
    </row>
    <row r="1401" spans="1:9" x14ac:dyDescent="0.35">
      <c r="A1401" s="25" t="s">
        <v>2933</v>
      </c>
      <c r="B1401" s="25" t="s">
        <v>2934</v>
      </c>
      <c r="C1401" s="10" t="str">
        <f>A1401</f>
        <v>MERCES</v>
      </c>
      <c r="D1401" s="10"/>
      <c r="E1401" s="10"/>
      <c r="F1401" s="10">
        <f t="shared" si="50"/>
        <v>1</v>
      </c>
      <c r="G1401" s="10"/>
      <c r="H1401" s="10"/>
      <c r="I1401" s="10"/>
    </row>
    <row r="1402" spans="1:9" x14ac:dyDescent="0.35">
      <c r="A1402" s="25" t="s">
        <v>2935</v>
      </c>
      <c r="B1402" s="25" t="s">
        <v>2936</v>
      </c>
      <c r="C1402" s="10" t="str">
        <f>A1402</f>
        <v>Chimbel</v>
      </c>
      <c r="D1402" s="10"/>
      <c r="E1402" s="10"/>
      <c r="F1402" s="10">
        <f t="shared" si="50"/>
        <v>1</v>
      </c>
      <c r="G1402" s="10"/>
      <c r="H1402" s="10"/>
      <c r="I1402" s="10"/>
    </row>
    <row r="1403" spans="1:9" x14ac:dyDescent="0.35">
      <c r="A1403" s="25" t="s">
        <v>2937</v>
      </c>
      <c r="B1403" s="25" t="s">
        <v>2938</v>
      </c>
      <c r="C1403" s="10" t="str">
        <f>A1403</f>
        <v>Kumbharjua Gawant</v>
      </c>
      <c r="D1403" s="10"/>
      <c r="E1403" s="10"/>
      <c r="F1403" s="10">
        <f t="shared" si="50"/>
        <v>1</v>
      </c>
      <c r="G1403" s="10"/>
      <c r="H1403" s="10"/>
      <c r="I1403" s="10"/>
    </row>
    <row r="1404" spans="1:9" x14ac:dyDescent="0.35">
      <c r="A1404" s="25" t="s">
        <v>2939</v>
      </c>
      <c r="B1404" s="25" t="s">
        <v>2940</v>
      </c>
      <c r="C1404" s="10" t="str">
        <f>A1404</f>
        <v>Khandola</v>
      </c>
      <c r="D1404" s="10"/>
      <c r="E1404" s="10"/>
      <c r="F1404" s="10">
        <f t="shared" si="50"/>
        <v>1</v>
      </c>
      <c r="G1404" s="10"/>
      <c r="H1404" s="10"/>
      <c r="I1404" s="10"/>
    </row>
    <row r="1405" spans="1:9" x14ac:dyDescent="0.35">
      <c r="A1405" s="25" t="s">
        <v>2946</v>
      </c>
      <c r="B1405" s="25" t="s">
        <v>2945</v>
      </c>
      <c r="C1405" s="30" t="s">
        <v>2946</v>
      </c>
      <c r="D1405" s="10"/>
      <c r="E1405" s="10"/>
      <c r="F1405" s="10">
        <v>1</v>
      </c>
      <c r="G1405" s="10"/>
      <c r="H1405" s="10"/>
      <c r="I1405" s="10"/>
    </row>
    <row r="1406" spans="1:9" x14ac:dyDescent="0.35">
      <c r="A1406" s="9" t="s">
        <v>3842</v>
      </c>
      <c r="B1406" s="9" t="s">
        <v>3841</v>
      </c>
      <c r="C1406" s="10" t="str">
        <f t="shared" ref="C1406:C1412" si="52">A1406</f>
        <v>Khandola Ferry</v>
      </c>
      <c r="D1406" s="10"/>
      <c r="E1406" s="10"/>
      <c r="F1406" s="10">
        <f t="shared" ref="F1406:F1412" si="53">COUNTIF($B$2:$B$4888,B1406)</f>
        <v>1</v>
      </c>
      <c r="G1406" s="10"/>
      <c r="H1406" s="10"/>
      <c r="I1406" s="10"/>
    </row>
    <row r="1407" spans="1:9" x14ac:dyDescent="0.35">
      <c r="A1407" s="25" t="s">
        <v>3845</v>
      </c>
      <c r="B1407" s="25" t="s">
        <v>3846</v>
      </c>
      <c r="C1407" s="10" t="str">
        <f t="shared" si="52"/>
        <v>Nagali</v>
      </c>
      <c r="D1407" s="10"/>
      <c r="E1407" s="10"/>
      <c r="F1407" s="10">
        <f t="shared" si="53"/>
        <v>1</v>
      </c>
      <c r="G1407" s="10"/>
      <c r="H1407" s="10"/>
      <c r="I1407" s="10"/>
    </row>
    <row r="1408" spans="1:9" x14ac:dyDescent="0.35">
      <c r="A1408" s="25" t="s">
        <v>3847</v>
      </c>
      <c r="B1408" s="25" t="s">
        <v>3848</v>
      </c>
      <c r="C1408" s="10" t="str">
        <f t="shared" si="52"/>
        <v>Kevnem</v>
      </c>
      <c r="D1408" s="10"/>
      <c r="E1408" s="10"/>
      <c r="F1408" s="10">
        <f t="shared" si="53"/>
        <v>1</v>
      </c>
      <c r="G1408" s="10"/>
      <c r="H1408" s="10"/>
      <c r="I1408" s="10"/>
    </row>
    <row r="1409" spans="1:9" x14ac:dyDescent="0.35">
      <c r="A1409" s="9" t="s">
        <v>3899</v>
      </c>
      <c r="B1409" s="9" t="s">
        <v>3898</v>
      </c>
      <c r="C1409" s="10" t="str">
        <f t="shared" si="52"/>
        <v>Cupa</v>
      </c>
      <c r="D1409" s="10"/>
      <c r="E1409" s="10"/>
      <c r="F1409" s="10">
        <f t="shared" si="53"/>
        <v>1</v>
      </c>
      <c r="G1409" s="10"/>
      <c r="H1409" s="10"/>
      <c r="I1409" s="10"/>
    </row>
    <row r="1410" spans="1:9" x14ac:dyDescent="0.35">
      <c r="A1410" s="9" t="s">
        <v>3916</v>
      </c>
      <c r="B1410" s="9" t="s">
        <v>3917</v>
      </c>
      <c r="C1410" s="10" t="str">
        <f t="shared" si="52"/>
        <v>Aradi Bandh</v>
      </c>
      <c r="D1410" s="10"/>
      <c r="E1410" s="10"/>
      <c r="F1410" s="10">
        <f t="shared" si="53"/>
        <v>1</v>
      </c>
      <c r="G1410" s="10"/>
      <c r="H1410" s="10"/>
      <c r="I1410" s="10"/>
    </row>
    <row r="1411" spans="1:9" ht="29" x14ac:dyDescent="0.35">
      <c r="A1411" s="9" t="s">
        <v>3950</v>
      </c>
      <c r="B1411" s="9" t="s">
        <v>3951</v>
      </c>
      <c r="C1411" s="10" t="str">
        <f t="shared" si="52"/>
        <v>Khandola Govt. College</v>
      </c>
      <c r="D1411" s="10"/>
      <c r="E1411" s="10"/>
      <c r="F1411" s="10">
        <f t="shared" si="53"/>
        <v>1</v>
      </c>
      <c r="G1411" s="10"/>
      <c r="H1411" s="10"/>
      <c r="I1411" s="10"/>
    </row>
    <row r="1412" spans="1:9" x14ac:dyDescent="0.35">
      <c r="A1412" s="9" t="s">
        <v>3952</v>
      </c>
      <c r="B1412" s="9" t="s">
        <v>3953</v>
      </c>
      <c r="C1412" s="10" t="str">
        <f t="shared" si="52"/>
        <v>Bethoda</v>
      </c>
      <c r="D1412" s="10"/>
      <c r="E1412" s="10"/>
      <c r="F1412" s="10">
        <f t="shared" si="53"/>
        <v>1</v>
      </c>
      <c r="G1412" s="10"/>
      <c r="H1412" s="10"/>
      <c r="I1412" s="10"/>
    </row>
    <row r="1413" spans="1:9" x14ac:dyDescent="0.35">
      <c r="A1413" s="9" t="s">
        <v>4025</v>
      </c>
      <c r="B1413" s="9" t="s">
        <v>4026</v>
      </c>
      <c r="C1413" s="10" t="str">
        <f t="shared" ref="C1413:C1419" si="54">A1413</f>
        <v>Moula</v>
      </c>
      <c r="D1413" s="10"/>
      <c r="E1413" s="10"/>
      <c r="F1413" s="10">
        <f t="shared" ref="F1413:F1419" si="55">COUNTIF($B$2:$B$4888,B1413)</f>
        <v>1</v>
      </c>
      <c r="G1413" s="10"/>
      <c r="H1413" s="10"/>
      <c r="I1413" s="10"/>
    </row>
    <row r="1414" spans="1:9" x14ac:dyDescent="0.35">
      <c r="A1414" s="9" t="s">
        <v>4027</v>
      </c>
      <c r="B1414" s="9" t="s">
        <v>4028</v>
      </c>
      <c r="C1414" s="10" t="str">
        <f t="shared" si="54"/>
        <v>Wadwad</v>
      </c>
      <c r="D1414" s="10"/>
      <c r="E1414" s="10"/>
      <c r="F1414" s="10">
        <f t="shared" si="55"/>
        <v>1</v>
      </c>
      <c r="G1414" s="10"/>
      <c r="H1414" s="10"/>
      <c r="I1414" s="10"/>
    </row>
    <row r="1415" spans="1:9" x14ac:dyDescent="0.35">
      <c r="A1415" s="9" t="s">
        <v>4037</v>
      </c>
      <c r="B1415" s="9" t="s">
        <v>4038</v>
      </c>
      <c r="C1415" s="10" t="str">
        <f t="shared" si="54"/>
        <v>Diwar Ferry</v>
      </c>
      <c r="D1415" s="10"/>
      <c r="E1415" s="10"/>
      <c r="F1415" s="10">
        <f t="shared" si="55"/>
        <v>1</v>
      </c>
      <c r="G1415" s="10"/>
      <c r="H1415" s="10"/>
      <c r="I1415" s="10"/>
    </row>
    <row r="1416" spans="1:9" x14ac:dyDescent="0.35">
      <c r="A1416" s="9" t="s">
        <v>4039</v>
      </c>
      <c r="B1416" s="9" t="s">
        <v>4040</v>
      </c>
      <c r="C1416" s="10" t="str">
        <f t="shared" si="54"/>
        <v>Kundai Dharjewado</v>
      </c>
      <c r="D1416" s="10"/>
      <c r="E1416" s="10"/>
      <c r="F1416" s="10">
        <f t="shared" si="55"/>
        <v>1</v>
      </c>
      <c r="G1416" s="10"/>
      <c r="H1416" s="10"/>
      <c r="I1416" s="10"/>
    </row>
    <row r="1417" spans="1:9" ht="29" x14ac:dyDescent="0.35">
      <c r="A1417" s="9" t="s">
        <v>4042</v>
      </c>
      <c r="B1417" s="9" t="s">
        <v>4043</v>
      </c>
      <c r="C1417" s="10" t="str">
        <f t="shared" si="54"/>
        <v>Kundai Industrial Estate</v>
      </c>
      <c r="D1417" s="10"/>
      <c r="E1417" s="10"/>
      <c r="F1417" s="10">
        <f t="shared" si="55"/>
        <v>1</v>
      </c>
      <c r="G1417" s="10"/>
      <c r="H1417" s="10"/>
      <c r="I1417" s="10"/>
    </row>
    <row r="1418" spans="1:9" x14ac:dyDescent="0.35">
      <c r="A1418" s="9" t="s">
        <v>4044</v>
      </c>
      <c r="B1418" s="9" t="s">
        <v>4045</v>
      </c>
      <c r="C1418" s="10" t="str">
        <f t="shared" si="54"/>
        <v>Caranzalem</v>
      </c>
      <c r="D1418" s="10"/>
      <c r="E1418" s="10"/>
      <c r="F1418" s="10">
        <f t="shared" si="55"/>
        <v>1</v>
      </c>
      <c r="G1418" s="10"/>
      <c r="H1418" s="10"/>
      <c r="I1418" s="10"/>
    </row>
    <row r="1419" spans="1:9" x14ac:dyDescent="0.35">
      <c r="A1419" s="9" t="s">
        <v>4160</v>
      </c>
      <c r="B1419" s="9" t="s">
        <v>4161</v>
      </c>
      <c r="C1419" s="10" t="str">
        <f t="shared" si="54"/>
        <v>Pomporpa Ferry</v>
      </c>
      <c r="D1419" s="10"/>
      <c r="E1419" s="10"/>
      <c r="F1419" s="10">
        <f t="shared" si="55"/>
        <v>1</v>
      </c>
      <c r="G1419" s="10"/>
      <c r="H1419" s="10"/>
      <c r="I1419" s="10"/>
    </row>
  </sheetData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D92"/>
  <sheetViews>
    <sheetView workbookViewId="0">
      <selection activeCell="A8" sqref="A8"/>
    </sheetView>
  </sheetViews>
  <sheetFormatPr defaultRowHeight="14.5" x14ac:dyDescent="0.35"/>
  <cols>
    <col min="1" max="1" width="24.1796875" bestFit="1" customWidth="1"/>
    <col min="2" max="2" width="61.453125" bestFit="1" customWidth="1"/>
    <col min="3" max="3" width="10.81640625" bestFit="1" customWidth="1"/>
    <col min="4" max="4" width="11" bestFit="1" customWidth="1"/>
    <col min="5" max="5" width="26.453125" bestFit="1" customWidth="1"/>
  </cols>
  <sheetData>
    <row r="1" spans="1:4" x14ac:dyDescent="0.35">
      <c r="A1" t="s">
        <v>3010</v>
      </c>
      <c r="B1" t="s">
        <v>2928</v>
      </c>
      <c r="C1" t="s">
        <v>2811</v>
      </c>
      <c r="D1" t="s">
        <v>2806</v>
      </c>
    </row>
    <row r="2" spans="1:4" x14ac:dyDescent="0.35">
      <c r="A2" t="s">
        <v>2989</v>
      </c>
      <c r="B2" t="s">
        <v>3025</v>
      </c>
    </row>
    <row r="3" spans="1:4" x14ac:dyDescent="0.35">
      <c r="A3" t="s">
        <v>4029</v>
      </c>
      <c r="B3" t="s">
        <v>4030</v>
      </c>
    </row>
    <row r="4" spans="1:4" x14ac:dyDescent="0.35">
      <c r="A4" t="s">
        <v>4035</v>
      </c>
      <c r="B4" t="s">
        <v>4036</v>
      </c>
    </row>
    <row r="5" spans="1:4" x14ac:dyDescent="0.35">
      <c r="A5" t="s">
        <v>4096</v>
      </c>
      <c r="B5" t="s">
        <v>4097</v>
      </c>
      <c r="C5">
        <v>5</v>
      </c>
      <c r="D5">
        <v>20</v>
      </c>
    </row>
    <row r="6" spans="1:4" x14ac:dyDescent="0.35">
      <c r="A6" t="s">
        <v>4102</v>
      </c>
      <c r="B6" t="s">
        <v>4103</v>
      </c>
    </row>
    <row r="7" spans="1:4" x14ac:dyDescent="0.35">
      <c r="A7" t="s">
        <v>3833</v>
      </c>
      <c r="B7" t="s">
        <v>3834</v>
      </c>
      <c r="D7">
        <v>35</v>
      </c>
    </row>
    <row r="8" spans="1:4" x14ac:dyDescent="0.35">
      <c r="A8" t="s">
        <v>4092</v>
      </c>
      <c r="B8" t="s">
        <v>4093</v>
      </c>
      <c r="D8">
        <v>60</v>
      </c>
    </row>
    <row r="9" spans="1:4" x14ac:dyDescent="0.35">
      <c r="A9" t="s">
        <v>4142</v>
      </c>
      <c r="B9" t="s">
        <v>4143</v>
      </c>
    </row>
    <row r="10" spans="1:4" x14ac:dyDescent="0.35">
      <c r="A10" t="s">
        <v>3000</v>
      </c>
      <c r="B10" t="s">
        <v>3026</v>
      </c>
    </row>
    <row r="11" spans="1:4" x14ac:dyDescent="0.35">
      <c r="A11" t="s">
        <v>3001</v>
      </c>
      <c r="B11" t="s">
        <v>3027</v>
      </c>
    </row>
    <row r="12" spans="1:4" x14ac:dyDescent="0.35">
      <c r="A12" t="s">
        <v>3966</v>
      </c>
      <c r="B12" t="s">
        <v>3967</v>
      </c>
    </row>
    <row r="13" spans="1:4" x14ac:dyDescent="0.35">
      <c r="A13" t="s">
        <v>4156</v>
      </c>
      <c r="B13" t="s">
        <v>4157</v>
      </c>
    </row>
    <row r="14" spans="1:4" x14ac:dyDescent="0.35">
      <c r="A14" t="s">
        <v>4134</v>
      </c>
      <c r="B14" t="s">
        <v>4135</v>
      </c>
    </row>
    <row r="15" spans="1:4" x14ac:dyDescent="0.35">
      <c r="A15" t="s">
        <v>4074</v>
      </c>
      <c r="B15" t="s">
        <v>4075</v>
      </c>
    </row>
    <row r="16" spans="1:4" x14ac:dyDescent="0.35">
      <c r="A16" t="s">
        <v>3920</v>
      </c>
      <c r="B16" t="s">
        <v>3921</v>
      </c>
    </row>
    <row r="17" spans="1:4" x14ac:dyDescent="0.35">
      <c r="A17" t="s">
        <v>3002</v>
      </c>
      <c r="B17" t="s">
        <v>3028</v>
      </c>
    </row>
    <row r="18" spans="1:4" x14ac:dyDescent="0.35">
      <c r="A18" t="s">
        <v>3910</v>
      </c>
      <c r="B18" t="s">
        <v>3911</v>
      </c>
    </row>
    <row r="19" spans="1:4" x14ac:dyDescent="0.35">
      <c r="A19" t="s">
        <v>3908</v>
      </c>
      <c r="B19" t="s">
        <v>3909</v>
      </c>
    </row>
    <row r="20" spans="1:4" x14ac:dyDescent="0.35">
      <c r="A20" t="s">
        <v>3900</v>
      </c>
      <c r="B20" t="s">
        <v>3901</v>
      </c>
    </row>
    <row r="21" spans="1:4" x14ac:dyDescent="0.35">
      <c r="A21" t="s">
        <v>3910</v>
      </c>
      <c r="B21" t="s">
        <v>3911</v>
      </c>
    </row>
    <row r="22" spans="1:4" x14ac:dyDescent="0.35">
      <c r="A22" t="s">
        <v>4132</v>
      </c>
      <c r="B22" t="s">
        <v>4133</v>
      </c>
    </row>
    <row r="23" spans="1:4" x14ac:dyDescent="0.35">
      <c r="A23" t="s">
        <v>4048</v>
      </c>
      <c r="B23" t="s">
        <v>4049</v>
      </c>
    </row>
    <row r="24" spans="1:4" x14ac:dyDescent="0.35">
      <c r="A24" t="s">
        <v>4158</v>
      </c>
      <c r="B24" t="s">
        <v>4159</v>
      </c>
    </row>
    <row r="25" spans="1:4" x14ac:dyDescent="0.35">
      <c r="A25" t="s">
        <v>4122</v>
      </c>
      <c r="B25" t="s">
        <v>4123</v>
      </c>
    </row>
    <row r="26" spans="1:4" x14ac:dyDescent="0.35">
      <c r="A26" t="s">
        <v>3003</v>
      </c>
      <c r="B26" t="s">
        <v>3029</v>
      </c>
    </row>
    <row r="27" spans="1:4" x14ac:dyDescent="0.35">
      <c r="A27" t="s">
        <v>2899</v>
      </c>
      <c r="B27" t="s">
        <v>3030</v>
      </c>
      <c r="C27">
        <v>9</v>
      </c>
      <c r="D27">
        <v>35</v>
      </c>
    </row>
    <row r="28" spans="1:4" x14ac:dyDescent="0.35">
      <c r="A28" t="s">
        <v>3933</v>
      </c>
      <c r="B28" t="s">
        <v>3934</v>
      </c>
    </row>
    <row r="29" spans="1:4" x14ac:dyDescent="0.35">
      <c r="A29" t="s">
        <v>3926</v>
      </c>
      <c r="B29" t="s">
        <v>3927</v>
      </c>
    </row>
    <row r="30" spans="1:4" x14ac:dyDescent="0.35">
      <c r="A30" t="s">
        <v>4130</v>
      </c>
      <c r="B30" t="s">
        <v>4131</v>
      </c>
      <c r="D30">
        <v>40</v>
      </c>
    </row>
    <row r="31" spans="1:4" x14ac:dyDescent="0.35">
      <c r="A31" t="s">
        <v>4052</v>
      </c>
      <c r="B31" t="s">
        <v>4053</v>
      </c>
    </row>
    <row r="32" spans="1:4" x14ac:dyDescent="0.35">
      <c r="A32" t="s">
        <v>4118</v>
      </c>
      <c r="B32" t="s">
        <v>4119</v>
      </c>
    </row>
    <row r="33" spans="1:4" x14ac:dyDescent="0.35">
      <c r="A33" t="s">
        <v>4106</v>
      </c>
      <c r="B33" t="s">
        <v>4107</v>
      </c>
    </row>
    <row r="34" spans="1:4" x14ac:dyDescent="0.35">
      <c r="A34" t="s">
        <v>4078</v>
      </c>
      <c r="B34" t="s">
        <v>4079</v>
      </c>
    </row>
    <row r="35" spans="1:4" x14ac:dyDescent="0.35">
      <c r="A35" t="s">
        <v>4104</v>
      </c>
      <c r="B35" t="s">
        <v>4105</v>
      </c>
    </row>
    <row r="36" spans="1:4" x14ac:dyDescent="0.35">
      <c r="A36" t="s">
        <v>4060</v>
      </c>
      <c r="B36" t="s">
        <v>4061</v>
      </c>
    </row>
    <row r="37" spans="1:4" x14ac:dyDescent="0.35">
      <c r="A37" t="s">
        <v>3962</v>
      </c>
      <c r="B37" t="s">
        <v>3963</v>
      </c>
    </row>
    <row r="38" spans="1:4" x14ac:dyDescent="0.35">
      <c r="A38" t="s">
        <v>3968</v>
      </c>
      <c r="B38" t="s">
        <v>3969</v>
      </c>
    </row>
    <row r="39" spans="1:4" x14ac:dyDescent="0.35">
      <c r="A39" t="s">
        <v>3005</v>
      </c>
      <c r="B39" t="s">
        <v>3031</v>
      </c>
      <c r="D39">
        <v>40</v>
      </c>
    </row>
    <row r="40" spans="1:4" x14ac:dyDescent="0.35">
      <c r="A40" t="s">
        <v>3988</v>
      </c>
      <c r="B40" t="s">
        <v>3989</v>
      </c>
    </row>
    <row r="41" spans="1:4" x14ac:dyDescent="0.35">
      <c r="A41" t="s">
        <v>3876</v>
      </c>
      <c r="B41" t="s">
        <v>3877</v>
      </c>
    </row>
    <row r="42" spans="1:4" x14ac:dyDescent="0.35">
      <c r="A42" t="s">
        <v>3878</v>
      </c>
      <c r="B42" t="s">
        <v>3879</v>
      </c>
    </row>
    <row r="43" spans="1:4" x14ac:dyDescent="0.35">
      <c r="A43" t="s">
        <v>3991</v>
      </c>
      <c r="B43" t="s">
        <v>3992</v>
      </c>
    </row>
    <row r="44" spans="1:4" x14ac:dyDescent="0.35">
      <c r="A44" t="s">
        <v>3996</v>
      </c>
      <c r="B44" t="s">
        <v>3997</v>
      </c>
    </row>
    <row r="45" spans="1:4" x14ac:dyDescent="0.35">
      <c r="A45" t="s">
        <v>4011</v>
      </c>
      <c r="B45" t="s">
        <v>4012</v>
      </c>
    </row>
    <row r="46" spans="1:4" x14ac:dyDescent="0.35">
      <c r="A46" t="s">
        <v>3999</v>
      </c>
      <c r="B46" t="s">
        <v>4000</v>
      </c>
    </row>
    <row r="47" spans="1:4" x14ac:dyDescent="0.35">
      <c r="A47" t="s">
        <v>4004</v>
      </c>
      <c r="B47" t="s">
        <v>4005</v>
      </c>
    </row>
    <row r="48" spans="1:4" x14ac:dyDescent="0.35">
      <c r="A48" t="s">
        <v>4098</v>
      </c>
      <c r="B48" t="s">
        <v>4099</v>
      </c>
    </row>
    <row r="49" spans="1:2" x14ac:dyDescent="0.35">
      <c r="A49" t="s">
        <v>4088</v>
      </c>
      <c r="B49" t="s">
        <v>4089</v>
      </c>
    </row>
    <row r="50" spans="1:2" x14ac:dyDescent="0.35">
      <c r="A50" t="s">
        <v>4169</v>
      </c>
      <c r="B50" t="s">
        <v>4170</v>
      </c>
    </row>
    <row r="51" spans="1:2" x14ac:dyDescent="0.35">
      <c r="A51" t="s">
        <v>4100</v>
      </c>
      <c r="B51" t="s">
        <v>4101</v>
      </c>
    </row>
    <row r="52" spans="1:2" x14ac:dyDescent="0.35">
      <c r="A52" t="s">
        <v>3825</v>
      </c>
      <c r="B52" t="s">
        <v>3826</v>
      </c>
    </row>
    <row r="53" spans="1:2" x14ac:dyDescent="0.35">
      <c r="A53" t="s">
        <v>3835</v>
      </c>
      <c r="B53" t="s">
        <v>3836</v>
      </c>
    </row>
    <row r="54" spans="1:2" x14ac:dyDescent="0.35">
      <c r="A54" t="s">
        <v>4054</v>
      </c>
      <c r="B54" t="s">
        <v>4055</v>
      </c>
    </row>
    <row r="55" spans="1:2" x14ac:dyDescent="0.35">
      <c r="A55" t="s">
        <v>3837</v>
      </c>
      <c r="B55" t="s">
        <v>3838</v>
      </c>
    </row>
    <row r="56" spans="1:2" x14ac:dyDescent="0.35">
      <c r="A56" t="s">
        <v>4110</v>
      </c>
      <c r="B56" t="s">
        <v>4111</v>
      </c>
    </row>
    <row r="57" spans="1:2" x14ac:dyDescent="0.35">
      <c r="A57" t="s">
        <v>4068</v>
      </c>
      <c r="B57" t="s">
        <v>4069</v>
      </c>
    </row>
    <row r="58" spans="1:2" x14ac:dyDescent="0.35">
      <c r="A58" t="s">
        <v>3006</v>
      </c>
      <c r="B58" t="s">
        <v>3032</v>
      </c>
    </row>
    <row r="59" spans="1:2" x14ac:dyDescent="0.35">
      <c r="A59" t="s">
        <v>3870</v>
      </c>
      <c r="B59" t="s">
        <v>3871</v>
      </c>
    </row>
    <row r="60" spans="1:2" x14ac:dyDescent="0.35">
      <c r="A60" t="s">
        <v>2996</v>
      </c>
      <c r="B60" t="s">
        <v>3020</v>
      </c>
    </row>
    <row r="61" spans="1:2" x14ac:dyDescent="0.35">
      <c r="A61" t="s">
        <v>3007</v>
      </c>
      <c r="B61" t="s">
        <v>3033</v>
      </c>
    </row>
    <row r="62" spans="1:2" x14ac:dyDescent="0.35">
      <c r="A62" t="s">
        <v>3872</v>
      </c>
      <c r="B62" t="s">
        <v>3873</v>
      </c>
    </row>
    <row r="63" spans="1:2" x14ac:dyDescent="0.35">
      <c r="A63" t="s">
        <v>3874</v>
      </c>
      <c r="B63" t="s">
        <v>3875</v>
      </c>
    </row>
    <row r="64" spans="1:2" x14ac:dyDescent="0.35">
      <c r="A64" t="s">
        <v>4060</v>
      </c>
      <c r="B64" t="s">
        <v>4061</v>
      </c>
    </row>
    <row r="65" spans="1:4" x14ac:dyDescent="0.35">
      <c r="A65" t="s">
        <v>4062</v>
      </c>
      <c r="B65" t="s">
        <v>4063</v>
      </c>
    </row>
    <row r="66" spans="1:4" x14ac:dyDescent="0.35">
      <c r="A66" t="s">
        <v>4094</v>
      </c>
      <c r="B66" t="s">
        <v>4095</v>
      </c>
    </row>
    <row r="67" spans="1:4" x14ac:dyDescent="0.35">
      <c r="A67" t="s">
        <v>4108</v>
      </c>
      <c r="B67" t="s">
        <v>4109</v>
      </c>
    </row>
    <row r="68" spans="1:4" x14ac:dyDescent="0.35">
      <c r="A68" t="s">
        <v>4058</v>
      </c>
      <c r="B68" t="s">
        <v>4059</v>
      </c>
    </row>
    <row r="69" spans="1:4" x14ac:dyDescent="0.35">
      <c r="A69" t="s">
        <v>3007</v>
      </c>
      <c r="B69" t="s">
        <v>3033</v>
      </c>
    </row>
    <row r="70" spans="1:4" x14ac:dyDescent="0.35">
      <c r="A70" t="s">
        <v>3008</v>
      </c>
      <c r="B70" t="s">
        <v>3034</v>
      </c>
    </row>
    <row r="71" spans="1:4" x14ac:dyDescent="0.35">
      <c r="A71" t="s">
        <v>3865</v>
      </c>
      <c r="B71" t="s">
        <v>3866</v>
      </c>
    </row>
    <row r="72" spans="1:4" x14ac:dyDescent="0.35">
      <c r="A72" t="s">
        <v>3859</v>
      </c>
      <c r="B72" t="s">
        <v>3860</v>
      </c>
    </row>
    <row r="73" spans="1:4" x14ac:dyDescent="0.35">
      <c r="A73" t="s">
        <v>3863</v>
      </c>
      <c r="B73" t="s">
        <v>3864</v>
      </c>
    </row>
    <row r="74" spans="1:4" x14ac:dyDescent="0.35">
      <c r="A74" t="s">
        <v>4167</v>
      </c>
      <c r="B74" t="s">
        <v>4168</v>
      </c>
    </row>
    <row r="75" spans="1:4" x14ac:dyDescent="0.35">
      <c r="A75" t="s">
        <v>3904</v>
      </c>
      <c r="B75" t="s">
        <v>3905</v>
      </c>
    </row>
    <row r="76" spans="1:4" x14ac:dyDescent="0.35">
      <c r="A76" t="s">
        <v>3906</v>
      </c>
      <c r="B76" t="s">
        <v>3907</v>
      </c>
    </row>
    <row r="77" spans="1:4" x14ac:dyDescent="0.35">
      <c r="A77" t="s">
        <v>3888</v>
      </c>
      <c r="B77" t="s">
        <v>3889</v>
      </c>
    </row>
    <row r="78" spans="1:4" x14ac:dyDescent="0.35">
      <c r="A78" t="s">
        <v>3974</v>
      </c>
      <c r="B78" t="s">
        <v>4166</v>
      </c>
    </row>
    <row r="79" spans="1:4" x14ac:dyDescent="0.35">
      <c r="A79" t="s">
        <v>2950</v>
      </c>
      <c r="B79" t="s">
        <v>3035</v>
      </c>
      <c r="D79">
        <v>30</v>
      </c>
    </row>
    <row r="80" spans="1:4" x14ac:dyDescent="0.35">
      <c r="A80" t="s">
        <v>3890</v>
      </c>
      <c r="B80" t="s">
        <v>3891</v>
      </c>
    </row>
    <row r="81" spans="1:4" x14ac:dyDescent="0.35">
      <c r="A81" t="s">
        <v>3894</v>
      </c>
      <c r="B81" t="s">
        <v>3895</v>
      </c>
    </row>
    <row r="82" spans="1:4" x14ac:dyDescent="0.35">
      <c r="A82" t="s">
        <v>3947</v>
      </c>
      <c r="B82" t="s">
        <v>3948</v>
      </c>
    </row>
    <row r="83" spans="1:4" x14ac:dyDescent="0.35">
      <c r="A83" t="s">
        <v>3945</v>
      </c>
      <c r="B83" t="s">
        <v>3946</v>
      </c>
    </row>
    <row r="84" spans="1:4" x14ac:dyDescent="0.35">
      <c r="A84" t="s">
        <v>4112</v>
      </c>
      <c r="B84" t="s">
        <v>4113</v>
      </c>
    </row>
    <row r="85" spans="1:4" x14ac:dyDescent="0.35">
      <c r="A85" t="s">
        <v>3935</v>
      </c>
      <c r="B85" t="s">
        <v>3936</v>
      </c>
    </row>
    <row r="86" spans="1:4" x14ac:dyDescent="0.35">
      <c r="A86" t="s">
        <v>3941</v>
      </c>
      <c r="B86" t="s">
        <v>3942</v>
      </c>
    </row>
    <row r="87" spans="1:4" x14ac:dyDescent="0.35">
      <c r="A87" t="s">
        <v>3937</v>
      </c>
      <c r="B87" t="s">
        <v>3938</v>
      </c>
    </row>
    <row r="88" spans="1:4" x14ac:dyDescent="0.35">
      <c r="A88" t="s">
        <v>3929</v>
      </c>
      <c r="B88" t="s">
        <v>3930</v>
      </c>
    </row>
    <row r="89" spans="1:4" x14ac:dyDescent="0.35">
      <c r="A89" t="s">
        <v>3009</v>
      </c>
      <c r="B89" t="s">
        <v>3036</v>
      </c>
      <c r="D89">
        <v>70</v>
      </c>
    </row>
    <row r="90" spans="1:4" x14ac:dyDescent="0.35">
      <c r="A90" t="s">
        <v>3880</v>
      </c>
      <c r="B90" t="s">
        <v>3881</v>
      </c>
    </row>
    <row r="91" spans="1:4" x14ac:dyDescent="0.35">
      <c r="A91" t="s">
        <v>3882</v>
      </c>
      <c r="B91" t="s">
        <v>3883</v>
      </c>
    </row>
    <row r="92" spans="1:4" x14ac:dyDescent="0.35">
      <c r="A92" t="s">
        <v>3878</v>
      </c>
      <c r="B92" t="s">
        <v>3879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D92"/>
  <sheetViews>
    <sheetView workbookViewId="0">
      <selection activeCell="A6" sqref="A6"/>
    </sheetView>
  </sheetViews>
  <sheetFormatPr defaultRowHeight="14.5" x14ac:dyDescent="0.35"/>
  <cols>
    <col min="1" max="1" width="24.1796875" bestFit="1" customWidth="1"/>
    <col min="2" max="2" width="61.453125" bestFit="1" customWidth="1"/>
    <col min="3" max="3" width="10.81640625" bestFit="1" customWidth="1"/>
    <col min="4" max="4" width="11" bestFit="1" customWidth="1"/>
    <col min="5" max="5" width="26.453125" bestFit="1" customWidth="1"/>
  </cols>
  <sheetData>
    <row r="1" spans="1:4" x14ac:dyDescent="0.35">
      <c r="A1" t="s">
        <v>3010</v>
      </c>
      <c r="B1" t="s">
        <v>2928</v>
      </c>
      <c r="C1" t="s">
        <v>2811</v>
      </c>
      <c r="D1" t="s">
        <v>2806</v>
      </c>
    </row>
    <row r="2" spans="1:4" x14ac:dyDescent="0.35">
      <c r="A2" t="s">
        <v>2976</v>
      </c>
      <c r="B2" t="s">
        <v>3013</v>
      </c>
    </row>
    <row r="3" spans="1:4" x14ac:dyDescent="0.35">
      <c r="A3" t="s">
        <v>4031</v>
      </c>
      <c r="B3" t="s">
        <v>4032</v>
      </c>
    </row>
    <row r="4" spans="1:4" x14ac:dyDescent="0.35">
      <c r="A4" t="s">
        <v>4033</v>
      </c>
      <c r="B4" t="s">
        <v>4034</v>
      </c>
    </row>
    <row r="5" spans="1:4" x14ac:dyDescent="0.35">
      <c r="A5" t="s">
        <v>4070</v>
      </c>
      <c r="B5" t="s">
        <v>4071</v>
      </c>
      <c r="C5">
        <v>5</v>
      </c>
      <c r="D5">
        <v>20</v>
      </c>
    </row>
    <row r="6" spans="1:4" x14ac:dyDescent="0.35">
      <c r="A6" t="s">
        <v>4072</v>
      </c>
      <c r="B6" t="s">
        <v>4073</v>
      </c>
    </row>
    <row r="7" spans="1:4" x14ac:dyDescent="0.35">
      <c r="A7" t="s">
        <v>3839</v>
      </c>
      <c r="B7" t="s">
        <v>3840</v>
      </c>
      <c r="D7">
        <v>35</v>
      </c>
    </row>
    <row r="8" spans="1:4" x14ac:dyDescent="0.35">
      <c r="A8" t="s">
        <v>4152</v>
      </c>
      <c r="B8" t="s">
        <v>4153</v>
      </c>
      <c r="D8">
        <v>60</v>
      </c>
    </row>
    <row r="9" spans="1:4" x14ac:dyDescent="0.35">
      <c r="A9" t="s">
        <v>4090</v>
      </c>
      <c r="B9" t="s">
        <v>4091</v>
      </c>
    </row>
    <row r="10" spans="1:4" x14ac:dyDescent="0.35">
      <c r="A10" t="s">
        <v>2990</v>
      </c>
      <c r="B10" t="s">
        <v>3014</v>
      </c>
    </row>
    <row r="11" spans="1:4" x14ac:dyDescent="0.35">
      <c r="A11" t="s">
        <v>2956</v>
      </c>
      <c r="B11" t="s">
        <v>3015</v>
      </c>
    </row>
    <row r="12" spans="1:4" x14ac:dyDescent="0.35">
      <c r="A12" t="s">
        <v>3958</v>
      </c>
      <c r="B12" t="s">
        <v>3959</v>
      </c>
    </row>
    <row r="13" spans="1:4" x14ac:dyDescent="0.35">
      <c r="A13" t="s">
        <v>4076</v>
      </c>
      <c r="B13" t="s">
        <v>4077</v>
      </c>
    </row>
    <row r="14" spans="1:4" x14ac:dyDescent="0.35">
      <c r="A14" t="s">
        <v>4158</v>
      </c>
      <c r="B14" t="s">
        <v>4159</v>
      </c>
    </row>
    <row r="15" spans="1:4" x14ac:dyDescent="0.35">
      <c r="A15" t="s">
        <v>4126</v>
      </c>
      <c r="B15" t="s">
        <v>4127</v>
      </c>
    </row>
    <row r="16" spans="1:4" x14ac:dyDescent="0.35">
      <c r="A16" t="s">
        <v>3931</v>
      </c>
      <c r="B16" t="s">
        <v>3932</v>
      </c>
    </row>
    <row r="17" spans="1:4" x14ac:dyDescent="0.35">
      <c r="A17" t="s">
        <v>2991</v>
      </c>
      <c r="B17" t="s">
        <v>3016</v>
      </c>
    </row>
    <row r="18" spans="1:4" x14ac:dyDescent="0.35">
      <c r="A18" t="s">
        <v>3902</v>
      </c>
      <c r="B18" t="s">
        <v>3903</v>
      </c>
    </row>
    <row r="19" spans="1:4" x14ac:dyDescent="0.35">
      <c r="A19" t="s">
        <v>3900</v>
      </c>
      <c r="B19" t="s">
        <v>3901</v>
      </c>
    </row>
    <row r="20" spans="1:4" x14ac:dyDescent="0.35">
      <c r="A20" t="s">
        <v>3908</v>
      </c>
      <c r="B20" t="s">
        <v>3909</v>
      </c>
    </row>
    <row r="21" spans="1:4" x14ac:dyDescent="0.35">
      <c r="A21" t="s">
        <v>3902</v>
      </c>
      <c r="B21" t="s">
        <v>3903</v>
      </c>
    </row>
    <row r="22" spans="1:4" x14ac:dyDescent="0.35">
      <c r="A22" t="s">
        <v>4154</v>
      </c>
      <c r="B22" t="s">
        <v>4155</v>
      </c>
    </row>
    <row r="23" spans="1:4" x14ac:dyDescent="0.35">
      <c r="A23" t="s">
        <v>4124</v>
      </c>
      <c r="B23" t="s">
        <v>4125</v>
      </c>
    </row>
    <row r="24" spans="1:4" x14ac:dyDescent="0.35">
      <c r="A24" t="s">
        <v>4134</v>
      </c>
      <c r="B24" t="s">
        <v>4135</v>
      </c>
    </row>
    <row r="25" spans="1:4" x14ac:dyDescent="0.35">
      <c r="A25" t="s">
        <v>4064</v>
      </c>
      <c r="B25" t="s">
        <v>4065</v>
      </c>
    </row>
    <row r="26" spans="1:4" x14ac:dyDescent="0.35">
      <c r="A26" t="s">
        <v>2992</v>
      </c>
      <c r="B26" t="s">
        <v>3017</v>
      </c>
    </row>
    <row r="27" spans="1:4" x14ac:dyDescent="0.35">
      <c r="A27" t="s">
        <v>2810</v>
      </c>
      <c r="B27" t="s">
        <v>3018</v>
      </c>
      <c r="C27">
        <v>9</v>
      </c>
      <c r="D27">
        <v>35</v>
      </c>
    </row>
    <row r="28" spans="1:4" x14ac:dyDescent="0.35">
      <c r="A28" t="s">
        <v>3926</v>
      </c>
      <c r="B28" t="s">
        <v>3927</v>
      </c>
    </row>
    <row r="29" spans="1:4" x14ac:dyDescent="0.35">
      <c r="A29" t="s">
        <v>3933</v>
      </c>
      <c r="B29" t="s">
        <v>3934</v>
      </c>
    </row>
    <row r="30" spans="1:4" x14ac:dyDescent="0.35">
      <c r="A30" t="s">
        <v>4082</v>
      </c>
      <c r="B30" t="s">
        <v>4083</v>
      </c>
      <c r="D30">
        <v>40</v>
      </c>
    </row>
    <row r="31" spans="1:4" x14ac:dyDescent="0.35">
      <c r="A31" t="s">
        <v>4120</v>
      </c>
      <c r="B31" t="s">
        <v>4121</v>
      </c>
    </row>
    <row r="32" spans="1:4" x14ac:dyDescent="0.35">
      <c r="A32" t="s">
        <v>4050</v>
      </c>
      <c r="B32" t="s">
        <v>4051</v>
      </c>
    </row>
    <row r="33" spans="1:4" x14ac:dyDescent="0.35">
      <c r="A33" t="s">
        <v>4084</v>
      </c>
      <c r="B33" t="s">
        <v>4085</v>
      </c>
    </row>
    <row r="34" spans="1:4" x14ac:dyDescent="0.35">
      <c r="A34" t="s">
        <v>4128</v>
      </c>
      <c r="B34" t="s">
        <v>4129</v>
      </c>
    </row>
    <row r="35" spans="1:4" x14ac:dyDescent="0.35">
      <c r="A35" t="s">
        <v>4080</v>
      </c>
      <c r="B35" t="s">
        <v>4081</v>
      </c>
    </row>
    <row r="36" spans="1:4" x14ac:dyDescent="0.35">
      <c r="A36" t="s">
        <v>4144</v>
      </c>
      <c r="B36" t="s">
        <v>4145</v>
      </c>
    </row>
    <row r="37" spans="1:4" x14ac:dyDescent="0.35">
      <c r="A37" t="s">
        <v>3954</v>
      </c>
      <c r="B37" t="s">
        <v>3955</v>
      </c>
    </row>
    <row r="38" spans="1:4" x14ac:dyDescent="0.35">
      <c r="A38" t="s">
        <v>3956</v>
      </c>
      <c r="B38" t="s">
        <v>3957</v>
      </c>
    </row>
    <row r="39" spans="1:4" x14ac:dyDescent="0.35">
      <c r="A39" t="s">
        <v>2995</v>
      </c>
      <c r="B39" t="s">
        <v>3019</v>
      </c>
      <c r="D39">
        <v>40</v>
      </c>
    </row>
    <row r="40" spans="1:4" x14ac:dyDescent="0.35">
      <c r="A40" t="s">
        <v>3986</v>
      </c>
      <c r="B40" t="s">
        <v>3987</v>
      </c>
    </row>
    <row r="41" spans="1:4" x14ac:dyDescent="0.35">
      <c r="A41" t="s">
        <v>3857</v>
      </c>
      <c r="B41" t="s">
        <v>3858</v>
      </c>
    </row>
    <row r="42" spans="1:4" x14ac:dyDescent="0.35">
      <c r="A42" t="s">
        <v>3884</v>
      </c>
      <c r="B42" t="s">
        <v>3885</v>
      </c>
    </row>
    <row r="43" spans="1:4" x14ac:dyDescent="0.35">
      <c r="A43" t="s">
        <v>3990</v>
      </c>
      <c r="B43" t="s">
        <v>3993</v>
      </c>
    </row>
    <row r="44" spans="1:4" x14ac:dyDescent="0.35">
      <c r="A44" t="s">
        <v>3994</v>
      </c>
      <c r="B44" t="s">
        <v>3995</v>
      </c>
    </row>
    <row r="45" spans="1:4" x14ac:dyDescent="0.35">
      <c r="A45" t="s">
        <v>4010</v>
      </c>
      <c r="B45" t="s">
        <v>4013</v>
      </c>
    </row>
    <row r="46" spans="1:4" x14ac:dyDescent="0.35">
      <c r="A46" t="s">
        <v>3998</v>
      </c>
      <c r="B46" t="s">
        <v>4001</v>
      </c>
    </row>
    <row r="47" spans="1:4" x14ac:dyDescent="0.35">
      <c r="A47" t="s">
        <v>4002</v>
      </c>
      <c r="B47" t="s">
        <v>4003</v>
      </c>
    </row>
    <row r="48" spans="1:4" x14ac:dyDescent="0.35">
      <c r="A48" t="s">
        <v>4086</v>
      </c>
      <c r="B48" t="s">
        <v>4087</v>
      </c>
    </row>
    <row r="49" spans="1:2" x14ac:dyDescent="0.35">
      <c r="A49" t="s">
        <v>4140</v>
      </c>
      <c r="B49" t="s">
        <v>4141</v>
      </c>
    </row>
    <row r="50" spans="1:2" x14ac:dyDescent="0.35">
      <c r="A50" t="s">
        <v>4164</v>
      </c>
      <c r="B50" t="s">
        <v>4165</v>
      </c>
    </row>
    <row r="51" spans="1:2" x14ac:dyDescent="0.35">
      <c r="A51" t="s">
        <v>4138</v>
      </c>
      <c r="B51" t="s">
        <v>4139</v>
      </c>
    </row>
    <row r="52" spans="1:2" x14ac:dyDescent="0.35">
      <c r="A52" t="s">
        <v>3827</v>
      </c>
      <c r="B52" t="s">
        <v>3828</v>
      </c>
    </row>
    <row r="53" spans="1:2" x14ac:dyDescent="0.35">
      <c r="A53" t="s">
        <v>3829</v>
      </c>
      <c r="B53" t="s">
        <v>3830</v>
      </c>
    </row>
    <row r="54" spans="1:2" x14ac:dyDescent="0.35">
      <c r="A54" t="s">
        <v>4146</v>
      </c>
      <c r="B54" t="s">
        <v>4147</v>
      </c>
    </row>
    <row r="55" spans="1:2" x14ac:dyDescent="0.35">
      <c r="A55" t="s">
        <v>3831</v>
      </c>
      <c r="B55" t="s">
        <v>3832</v>
      </c>
    </row>
    <row r="56" spans="1:2" x14ac:dyDescent="0.35">
      <c r="A56" t="s">
        <v>4148</v>
      </c>
      <c r="B56" t="s">
        <v>4149</v>
      </c>
    </row>
    <row r="57" spans="1:2" x14ac:dyDescent="0.35">
      <c r="A57" t="s">
        <v>4150</v>
      </c>
      <c r="B57" t="s">
        <v>4151</v>
      </c>
    </row>
    <row r="58" spans="1:2" x14ac:dyDescent="0.35">
      <c r="A58" t="s">
        <v>2996</v>
      </c>
      <c r="B58" t="s">
        <v>3020</v>
      </c>
    </row>
    <row r="59" spans="1:2" x14ac:dyDescent="0.35">
      <c r="A59" t="s">
        <v>3851</v>
      </c>
      <c r="B59" t="s">
        <v>3852</v>
      </c>
    </row>
    <row r="60" spans="1:2" x14ac:dyDescent="0.35">
      <c r="A60" t="s">
        <v>3006</v>
      </c>
      <c r="B60" t="s">
        <v>3032</v>
      </c>
    </row>
    <row r="61" spans="1:2" x14ac:dyDescent="0.35">
      <c r="A61" t="s">
        <v>2997</v>
      </c>
      <c r="B61" t="s">
        <v>3021</v>
      </c>
    </row>
    <row r="62" spans="1:2" x14ac:dyDescent="0.35">
      <c r="A62" t="s">
        <v>3853</v>
      </c>
      <c r="B62" t="s">
        <v>3854</v>
      </c>
    </row>
    <row r="63" spans="1:2" x14ac:dyDescent="0.35">
      <c r="A63" t="s">
        <v>3855</v>
      </c>
      <c r="B63" t="s">
        <v>3856</v>
      </c>
    </row>
    <row r="64" spans="1:2" x14ac:dyDescent="0.35">
      <c r="A64" t="s">
        <v>4144</v>
      </c>
      <c r="B64" t="s">
        <v>4145</v>
      </c>
    </row>
    <row r="65" spans="1:4" x14ac:dyDescent="0.35">
      <c r="A65" t="s">
        <v>4136</v>
      </c>
      <c r="B65" t="s">
        <v>4137</v>
      </c>
    </row>
    <row r="66" spans="1:4" x14ac:dyDescent="0.35">
      <c r="A66" t="s">
        <v>4116</v>
      </c>
      <c r="B66" t="s">
        <v>4117</v>
      </c>
    </row>
    <row r="67" spans="1:4" x14ac:dyDescent="0.35">
      <c r="A67" t="s">
        <v>4066</v>
      </c>
      <c r="B67" t="s">
        <v>4067</v>
      </c>
    </row>
    <row r="68" spans="1:4" x14ac:dyDescent="0.35">
      <c r="A68" t="s">
        <v>4114</v>
      </c>
      <c r="B68" t="s">
        <v>4115</v>
      </c>
    </row>
    <row r="69" spans="1:4" x14ac:dyDescent="0.35">
      <c r="A69" t="s">
        <v>2997</v>
      </c>
      <c r="B69" t="s">
        <v>3021</v>
      </c>
    </row>
    <row r="70" spans="1:4" x14ac:dyDescent="0.35">
      <c r="A70" t="s">
        <v>2998</v>
      </c>
      <c r="B70" t="s">
        <v>3022</v>
      </c>
    </row>
    <row r="71" spans="1:4" x14ac:dyDescent="0.35">
      <c r="A71" t="s">
        <v>3859</v>
      </c>
      <c r="B71" t="s">
        <v>3860</v>
      </c>
    </row>
    <row r="72" spans="1:4" x14ac:dyDescent="0.35">
      <c r="A72" t="s">
        <v>3865</v>
      </c>
      <c r="B72" t="s">
        <v>3866</v>
      </c>
    </row>
    <row r="73" spans="1:4" x14ac:dyDescent="0.35">
      <c r="A73" t="s">
        <v>3861</v>
      </c>
      <c r="B73" t="s">
        <v>3862</v>
      </c>
    </row>
    <row r="74" spans="1:4" x14ac:dyDescent="0.35">
      <c r="A74" t="s">
        <v>4162</v>
      </c>
      <c r="B74" t="s">
        <v>4163</v>
      </c>
    </row>
    <row r="75" spans="1:4" x14ac:dyDescent="0.35">
      <c r="A75" t="s">
        <v>3912</v>
      </c>
      <c r="B75" t="s">
        <v>3913</v>
      </c>
    </row>
    <row r="76" spans="1:4" x14ac:dyDescent="0.35">
      <c r="A76" t="s">
        <v>3914</v>
      </c>
      <c r="B76" t="s">
        <v>3915</v>
      </c>
    </row>
    <row r="77" spans="1:4" x14ac:dyDescent="0.35">
      <c r="A77" t="s">
        <v>3892</v>
      </c>
      <c r="B77" t="s">
        <v>3893</v>
      </c>
    </row>
    <row r="78" spans="1:4" x14ac:dyDescent="0.35">
      <c r="A78" t="s">
        <v>3974</v>
      </c>
      <c r="B78" t="s">
        <v>4166</v>
      </c>
    </row>
    <row r="79" spans="1:4" x14ac:dyDescent="0.35">
      <c r="A79" t="s">
        <v>2952</v>
      </c>
      <c r="B79" t="s">
        <v>3023</v>
      </c>
      <c r="D79">
        <v>30</v>
      </c>
    </row>
    <row r="80" spans="1:4" x14ac:dyDescent="0.35">
      <c r="A80" t="s">
        <v>3894</v>
      </c>
      <c r="B80" t="s">
        <v>3895</v>
      </c>
    </row>
    <row r="81" spans="1:4" x14ac:dyDescent="0.35">
      <c r="A81" t="s">
        <v>3890</v>
      </c>
      <c r="B81" t="s">
        <v>3891</v>
      </c>
    </row>
    <row r="82" spans="1:4" x14ac:dyDescent="0.35">
      <c r="A82" t="s">
        <v>3943</v>
      </c>
      <c r="B82" t="s">
        <v>3944</v>
      </c>
    </row>
    <row r="83" spans="1:4" x14ac:dyDescent="0.35">
      <c r="A83" t="s">
        <v>3939</v>
      </c>
      <c r="B83" t="s">
        <v>3940</v>
      </c>
    </row>
    <row r="84" spans="1:4" x14ac:dyDescent="0.35">
      <c r="A84" t="s">
        <v>4056</v>
      </c>
      <c r="B84" t="s">
        <v>4057</v>
      </c>
    </row>
    <row r="85" spans="1:4" x14ac:dyDescent="0.35">
      <c r="A85" t="s">
        <v>3922</v>
      </c>
      <c r="B85" t="s">
        <v>3923</v>
      </c>
    </row>
    <row r="86" spans="1:4" x14ac:dyDescent="0.35">
      <c r="A86" t="s">
        <v>3924</v>
      </c>
      <c r="B86" t="s">
        <v>3925</v>
      </c>
    </row>
    <row r="87" spans="1:4" x14ac:dyDescent="0.35">
      <c r="A87" t="s">
        <v>3929</v>
      </c>
      <c r="B87" t="s">
        <v>3930</v>
      </c>
    </row>
    <row r="88" spans="1:4" x14ac:dyDescent="0.35">
      <c r="A88" t="s">
        <v>3937</v>
      </c>
      <c r="B88" t="s">
        <v>3938</v>
      </c>
    </row>
    <row r="89" spans="1:4" x14ac:dyDescent="0.35">
      <c r="A89" t="s">
        <v>2999</v>
      </c>
      <c r="B89" t="s">
        <v>3024</v>
      </c>
      <c r="D89">
        <v>70</v>
      </c>
    </row>
    <row r="90" spans="1:4" x14ac:dyDescent="0.35">
      <c r="A90" t="s">
        <v>3886</v>
      </c>
      <c r="B90" t="s">
        <v>3887</v>
      </c>
    </row>
    <row r="91" spans="1:4" x14ac:dyDescent="0.35">
      <c r="A91" t="s">
        <v>3896</v>
      </c>
      <c r="B91" t="s">
        <v>3897</v>
      </c>
    </row>
    <row r="92" spans="1:4" x14ac:dyDescent="0.35">
      <c r="A92" t="s">
        <v>3884</v>
      </c>
      <c r="B92" t="s">
        <v>3885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4C8C-4D07-4156-96C2-038934F7C60A}">
  <dimension ref="B1:AC40"/>
  <sheetViews>
    <sheetView workbookViewId="0">
      <selection activeCell="M1" sqref="M1"/>
    </sheetView>
  </sheetViews>
  <sheetFormatPr defaultRowHeight="14.5" x14ac:dyDescent="0.35"/>
  <cols>
    <col min="2" max="2" width="13.1796875" bestFit="1" customWidth="1"/>
    <col min="3" max="3" width="26.453125" bestFit="1" customWidth="1"/>
    <col min="4" max="18" width="5.54296875" style="230" bestFit="1" customWidth="1"/>
    <col min="19" max="19" width="4" style="230" bestFit="1" customWidth="1"/>
    <col min="20" max="20" width="11.26953125" style="230" bestFit="1" customWidth="1"/>
    <col min="21" max="28" width="9.1796875" style="230"/>
    <col min="29" max="29" width="9.1796875" style="229"/>
  </cols>
  <sheetData>
    <row r="1" spans="2:19" x14ac:dyDescent="0.35">
      <c r="B1" s="51" t="s">
        <v>2781</v>
      </c>
      <c r="C1" t="s" vm="2">
        <v>2810</v>
      </c>
    </row>
    <row r="3" spans="2:19" ht="71.5" x14ac:dyDescent="0.35">
      <c r="B3" s="51" t="s">
        <v>4184</v>
      </c>
      <c r="D3" s="231" t="s">
        <v>2961</v>
      </c>
      <c r="S3"/>
    </row>
    <row r="4" spans="2:19" ht="15.5" x14ac:dyDescent="0.35">
      <c r="D4" s="230">
        <v>0</v>
      </c>
      <c r="E4" s="230">
        <v>2</v>
      </c>
      <c r="F4" s="230">
        <v>2</v>
      </c>
      <c r="G4" s="230">
        <v>4</v>
      </c>
      <c r="H4" s="230">
        <v>6</v>
      </c>
      <c r="I4" s="230">
        <v>6</v>
      </c>
      <c r="J4" s="230">
        <v>7</v>
      </c>
      <c r="K4" s="230">
        <v>8</v>
      </c>
      <c r="L4" s="230">
        <v>9</v>
      </c>
      <c r="M4" s="230">
        <v>10</v>
      </c>
      <c r="N4" s="230">
        <v>11</v>
      </c>
      <c r="O4" s="230">
        <v>12</v>
      </c>
      <c r="P4" s="230">
        <v>13</v>
      </c>
      <c r="Q4" s="230">
        <v>14</v>
      </c>
      <c r="R4" s="230">
        <v>15</v>
      </c>
      <c r="S4"/>
    </row>
    <row r="5" spans="2:19" ht="84.5" x14ac:dyDescent="0.35">
      <c r="B5" s="51" t="s">
        <v>2959</v>
      </c>
      <c r="C5" s="51" t="s">
        <v>4185</v>
      </c>
      <c r="D5" s="230" t="s">
        <v>2782</v>
      </c>
      <c r="E5" s="230" t="s">
        <v>2783</v>
      </c>
      <c r="F5" s="230" t="s">
        <v>2784</v>
      </c>
      <c r="G5" s="230" t="s">
        <v>2785</v>
      </c>
      <c r="H5" s="230" t="s">
        <v>2786</v>
      </c>
      <c r="I5" s="230" t="s">
        <v>2787</v>
      </c>
      <c r="J5" s="230" t="s">
        <v>2788</v>
      </c>
      <c r="K5" s="230" t="s">
        <v>2789</v>
      </c>
      <c r="L5" s="230" t="s">
        <v>2790</v>
      </c>
      <c r="M5" s="230" t="s">
        <v>2791</v>
      </c>
      <c r="N5" s="230" t="s">
        <v>2792</v>
      </c>
      <c r="O5" s="230" t="s">
        <v>2793</v>
      </c>
      <c r="P5" s="230" t="s">
        <v>752</v>
      </c>
      <c r="Q5" s="230" t="s">
        <v>2794</v>
      </c>
      <c r="R5" s="230" t="s">
        <v>2795</v>
      </c>
      <c r="S5"/>
    </row>
    <row r="6" spans="2:19" customFormat="1" x14ac:dyDescent="0.35">
      <c r="B6">
        <v>0</v>
      </c>
      <c r="C6" t="s">
        <v>2782</v>
      </c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</row>
    <row r="7" spans="2:19" customFormat="1" x14ac:dyDescent="0.35">
      <c r="B7">
        <v>2</v>
      </c>
      <c r="C7" t="s">
        <v>2783</v>
      </c>
      <c r="D7" s="232">
        <v>2</v>
      </c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</row>
    <row r="8" spans="2:19" customFormat="1" x14ac:dyDescent="0.35">
      <c r="B8">
        <v>2</v>
      </c>
      <c r="C8" t="s">
        <v>2784</v>
      </c>
      <c r="D8" s="232">
        <v>2</v>
      </c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</row>
    <row r="9" spans="2:19" customFormat="1" x14ac:dyDescent="0.35">
      <c r="B9">
        <v>4</v>
      </c>
      <c r="C9" t="s">
        <v>2785</v>
      </c>
      <c r="D9" s="232">
        <v>4</v>
      </c>
      <c r="E9" s="232">
        <v>2</v>
      </c>
      <c r="F9" s="232">
        <v>2</v>
      </c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</row>
    <row r="10" spans="2:19" customFormat="1" x14ac:dyDescent="0.35">
      <c r="B10">
        <v>6</v>
      </c>
      <c r="C10" t="s">
        <v>2786</v>
      </c>
      <c r="D10" s="232">
        <v>6</v>
      </c>
      <c r="E10" s="232">
        <v>4</v>
      </c>
      <c r="F10" s="232">
        <v>4</v>
      </c>
      <c r="G10" s="232">
        <v>2</v>
      </c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</row>
    <row r="11" spans="2:19" customFormat="1" x14ac:dyDescent="0.35">
      <c r="B11">
        <v>6</v>
      </c>
      <c r="C11" t="s">
        <v>2787</v>
      </c>
      <c r="D11" s="232">
        <v>6</v>
      </c>
      <c r="E11" s="232">
        <v>4</v>
      </c>
      <c r="F11" s="232">
        <v>4</v>
      </c>
      <c r="G11" s="232">
        <v>2</v>
      </c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</row>
    <row r="12" spans="2:19" customFormat="1" x14ac:dyDescent="0.35">
      <c r="B12">
        <v>7</v>
      </c>
      <c r="C12" t="s">
        <v>2788</v>
      </c>
      <c r="D12" s="232">
        <v>7</v>
      </c>
      <c r="E12" s="232">
        <v>5</v>
      </c>
      <c r="F12" s="232">
        <v>5</v>
      </c>
      <c r="G12" s="232">
        <v>3</v>
      </c>
      <c r="H12" s="232">
        <v>1</v>
      </c>
      <c r="I12" s="232">
        <v>1</v>
      </c>
      <c r="J12" s="232"/>
      <c r="K12" s="232"/>
      <c r="L12" s="232"/>
      <c r="M12" s="232"/>
      <c r="N12" s="232"/>
      <c r="O12" s="232"/>
      <c r="P12" s="232"/>
      <c r="Q12" s="232"/>
      <c r="R12" s="232"/>
    </row>
    <row r="13" spans="2:19" customFormat="1" x14ac:dyDescent="0.35">
      <c r="B13">
        <v>8</v>
      </c>
      <c r="C13" t="s">
        <v>2789</v>
      </c>
      <c r="D13" s="232">
        <v>8</v>
      </c>
      <c r="E13" s="232">
        <v>6</v>
      </c>
      <c r="F13" s="232">
        <v>6</v>
      </c>
      <c r="G13" s="232">
        <v>4</v>
      </c>
      <c r="H13" s="232">
        <v>2</v>
      </c>
      <c r="I13" s="232">
        <v>2</v>
      </c>
      <c r="J13" s="232">
        <v>1</v>
      </c>
      <c r="K13" s="232"/>
      <c r="L13" s="232"/>
      <c r="M13" s="232"/>
      <c r="N13" s="232"/>
      <c r="O13" s="232"/>
      <c r="P13" s="232"/>
      <c r="Q13" s="232"/>
      <c r="R13" s="232"/>
    </row>
    <row r="14" spans="2:19" customFormat="1" x14ac:dyDescent="0.35">
      <c r="B14">
        <v>9</v>
      </c>
      <c r="C14" t="s">
        <v>2790</v>
      </c>
      <c r="D14" s="232">
        <v>9</v>
      </c>
      <c r="E14" s="232">
        <v>7</v>
      </c>
      <c r="F14" s="232">
        <v>7</v>
      </c>
      <c r="G14" s="232">
        <v>5</v>
      </c>
      <c r="H14" s="232">
        <v>3</v>
      </c>
      <c r="I14" s="232">
        <v>3</v>
      </c>
      <c r="J14" s="232">
        <v>2</v>
      </c>
      <c r="K14" s="232">
        <v>1</v>
      </c>
      <c r="L14" s="232"/>
      <c r="M14" s="232"/>
      <c r="N14" s="232"/>
      <c r="O14" s="232"/>
      <c r="P14" s="232"/>
      <c r="Q14" s="232"/>
      <c r="R14" s="232"/>
    </row>
    <row r="15" spans="2:19" customFormat="1" x14ac:dyDescent="0.35">
      <c r="B15">
        <v>10</v>
      </c>
      <c r="C15" t="s">
        <v>2791</v>
      </c>
      <c r="D15" s="232">
        <v>10</v>
      </c>
      <c r="E15" s="232">
        <v>8</v>
      </c>
      <c r="F15" s="232">
        <v>8</v>
      </c>
      <c r="G15" s="232">
        <v>6</v>
      </c>
      <c r="H15" s="232">
        <v>4</v>
      </c>
      <c r="I15" s="232">
        <v>4</v>
      </c>
      <c r="J15" s="232">
        <v>3</v>
      </c>
      <c r="K15" s="232">
        <v>2</v>
      </c>
      <c r="L15" s="232">
        <v>1</v>
      </c>
      <c r="M15" s="232"/>
      <c r="N15" s="232"/>
      <c r="O15" s="232"/>
      <c r="P15" s="232"/>
      <c r="Q15" s="232"/>
      <c r="R15" s="232"/>
    </row>
    <row r="16" spans="2:19" customFormat="1" x14ac:dyDescent="0.35">
      <c r="B16">
        <v>11</v>
      </c>
      <c r="C16" t="s">
        <v>2792</v>
      </c>
      <c r="D16" s="232">
        <v>11</v>
      </c>
      <c r="E16" s="232">
        <v>9</v>
      </c>
      <c r="F16" s="232">
        <v>9</v>
      </c>
      <c r="G16" s="232">
        <v>7</v>
      </c>
      <c r="H16" s="232">
        <v>5</v>
      </c>
      <c r="I16" s="232">
        <v>5</v>
      </c>
      <c r="J16" s="232">
        <v>4</v>
      </c>
      <c r="K16" s="232">
        <v>3</v>
      </c>
      <c r="L16" s="232">
        <v>2</v>
      </c>
      <c r="M16" s="232">
        <v>1</v>
      </c>
      <c r="N16" s="232"/>
      <c r="O16" s="232"/>
      <c r="P16" s="232"/>
      <c r="Q16" s="232"/>
      <c r="R16" s="232"/>
    </row>
    <row r="17" spans="2:18" customFormat="1" x14ac:dyDescent="0.35">
      <c r="B17">
        <v>12</v>
      </c>
      <c r="C17" t="s">
        <v>2793</v>
      </c>
      <c r="D17" s="232">
        <v>12</v>
      </c>
      <c r="E17" s="232">
        <v>10</v>
      </c>
      <c r="F17" s="232">
        <v>10</v>
      </c>
      <c r="G17" s="232">
        <v>8</v>
      </c>
      <c r="H17" s="232">
        <v>6</v>
      </c>
      <c r="I17" s="232">
        <v>6</v>
      </c>
      <c r="J17" s="232">
        <v>5</v>
      </c>
      <c r="K17" s="232">
        <v>4</v>
      </c>
      <c r="L17" s="232">
        <v>3</v>
      </c>
      <c r="M17" s="232">
        <v>2</v>
      </c>
      <c r="N17" s="232">
        <v>1</v>
      </c>
      <c r="O17" s="232"/>
      <c r="P17" s="232"/>
      <c r="Q17" s="232"/>
      <c r="R17" s="232"/>
    </row>
    <row r="18" spans="2:18" customFormat="1" x14ac:dyDescent="0.35">
      <c r="B18">
        <v>13</v>
      </c>
      <c r="C18" t="s">
        <v>752</v>
      </c>
      <c r="D18" s="232">
        <v>13</v>
      </c>
      <c r="E18" s="232">
        <v>11</v>
      </c>
      <c r="F18" s="232">
        <v>11</v>
      </c>
      <c r="G18" s="232">
        <v>9</v>
      </c>
      <c r="H18" s="232">
        <v>7</v>
      </c>
      <c r="I18" s="232">
        <v>7</v>
      </c>
      <c r="J18" s="232">
        <v>6</v>
      </c>
      <c r="K18" s="232">
        <v>5</v>
      </c>
      <c r="L18" s="232">
        <v>4</v>
      </c>
      <c r="M18" s="232">
        <v>3</v>
      </c>
      <c r="N18" s="232">
        <v>2</v>
      </c>
      <c r="O18" s="232">
        <v>1</v>
      </c>
      <c r="P18" s="232"/>
      <c r="Q18" s="232"/>
      <c r="R18" s="232"/>
    </row>
    <row r="19" spans="2:18" customFormat="1" x14ac:dyDescent="0.35">
      <c r="B19">
        <v>14</v>
      </c>
      <c r="C19" t="s">
        <v>2794</v>
      </c>
      <c r="D19" s="232">
        <v>14</v>
      </c>
      <c r="E19" s="232">
        <v>12</v>
      </c>
      <c r="F19" s="232">
        <v>12</v>
      </c>
      <c r="G19" s="232">
        <v>10</v>
      </c>
      <c r="H19" s="232">
        <v>8</v>
      </c>
      <c r="I19" s="232">
        <v>8</v>
      </c>
      <c r="J19" s="232">
        <v>7</v>
      </c>
      <c r="K19" s="232">
        <v>6</v>
      </c>
      <c r="L19" s="232">
        <v>5</v>
      </c>
      <c r="M19" s="232">
        <v>4</v>
      </c>
      <c r="N19" s="232">
        <v>3</v>
      </c>
      <c r="O19" s="232">
        <v>2</v>
      </c>
      <c r="P19" s="232">
        <v>1</v>
      </c>
      <c r="Q19" s="232"/>
      <c r="R19" s="232"/>
    </row>
    <row r="20" spans="2:18" customFormat="1" x14ac:dyDescent="0.35">
      <c r="B20">
        <v>15</v>
      </c>
      <c r="C20" t="s">
        <v>2795</v>
      </c>
      <c r="D20" s="232">
        <v>15</v>
      </c>
      <c r="E20" s="232">
        <v>13</v>
      </c>
      <c r="F20" s="232">
        <v>13</v>
      </c>
      <c r="G20" s="232">
        <v>11</v>
      </c>
      <c r="H20" s="232">
        <v>9</v>
      </c>
      <c r="I20" s="232">
        <v>9</v>
      </c>
      <c r="J20" s="232">
        <v>8</v>
      </c>
      <c r="K20" s="232">
        <v>7</v>
      </c>
      <c r="L20" s="232">
        <v>6</v>
      </c>
      <c r="M20" s="232">
        <v>5</v>
      </c>
      <c r="N20" s="232">
        <v>4</v>
      </c>
      <c r="O20" s="232">
        <v>3</v>
      </c>
      <c r="P20" s="232">
        <v>2</v>
      </c>
      <c r="Q20" s="232">
        <v>1</v>
      </c>
      <c r="R20" s="232"/>
    </row>
    <row r="21" spans="2:18" customFormat="1" x14ac:dyDescent="0.35"/>
    <row r="22" spans="2:18" customFormat="1" x14ac:dyDescent="0.35"/>
    <row r="23" spans="2:18" customFormat="1" x14ac:dyDescent="0.35"/>
    <row r="24" spans="2:18" customFormat="1" x14ac:dyDescent="0.35"/>
    <row r="25" spans="2:18" customFormat="1" x14ac:dyDescent="0.35"/>
    <row r="26" spans="2:18" customFormat="1" x14ac:dyDescent="0.35"/>
    <row r="27" spans="2:18" customFormat="1" x14ac:dyDescent="0.35"/>
    <row r="28" spans="2:18" customFormat="1" x14ac:dyDescent="0.35"/>
    <row r="29" spans="2:18" customFormat="1" x14ac:dyDescent="0.35"/>
    <row r="30" spans="2:18" customFormat="1" x14ac:dyDescent="0.35"/>
    <row r="31" spans="2:18" customFormat="1" x14ac:dyDescent="0.35"/>
    <row r="32" spans="2:18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M e r g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R o u t e S t a g e s , M e r g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 R o u t e S t a g e s 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 M e r g e 1 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R o u t e S t a g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 K m   f r o m   S o u r c e 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 R o u t e < / s t r i n g > < / k e y > < v a l u e > < i n t > 7 3 < / i n t > < / v a l u e > < / i t e m > < i t e m > < k e y > < s t r i n g > S t o p < / s t r i n g > < / k e y > < v a l u e > < i n t > 6 4 < / i n t > < / v a l u e > < / i t e m > < i t e m > < k e y > < s t r i n g > S t a g e   C o d e < / s t r i n g > < / k e y > < v a l u e > < i n t > 1 0 5 < / i n t > < / v a l u e > < / i t e m > < i t e m > < k e y > < s t r i n g > S t a g e   N a m e < / s t r i n g > < / k e y > < v a l u e > < i n t > 1 1 0 < / i n t > < / v a l u e > < / i t e m > < i t e m > < k e y > < s t r i n g > K m   f r o m   S o u r c e < / s t r i n g > < / k e y > < v a l u e > < i n t > 5 6 < / i n t > < / v a l u e > < / i t e m > < / C o l u m n W i d t h s > < C o l u m n D i s p l a y I n d e x > < i t e m > < k e y > < s t r i n g > R o u t e < / s t r i n g > < / k e y > < v a l u e > < i n t > 0 < / i n t > < / v a l u e > < / i t e m > < i t e m > < k e y > < s t r i n g > S t o p < / s t r i n g > < / k e y > < v a l u e > < i n t > 2 < / i n t > < / v a l u e > < / i t e m > < i t e m > < k e y > < s t r i n g > S t a g e   C o d e < / s t r i n g > < / k e y > < v a l u e > < i n t > 3 < / i n t > < / v a l u e > < / i t e m > < i t e m > < k e y > < s t r i n g > S t a g e   N a m e < / s t r i n g > < / k e y > < v a l u e > < i n t > 4 < / i n t > < / v a l u e > < / i t e m > < i t e m > < k e y > < s t r i n g > K m   f r o m   S o u r c e 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4 6 b 7 b 1 5 2 - f 6 6 b - 4 a 7 8 - a d f 2 - 0 3 6 8 f d e 6 0 a 1 7 " > < C u s t o m C o n t e n t > < ! [ C D A T A [ < ? x m l   v e r s i o n = " 1 . 0 "   e n c o d i n g = " u t f - 1 6 " ? > < S e t t i n g s > < C a l c u l a t e d F i e l d s > < i t e m > < M e a s u r e N a m e > F a r e < / M e a s u r e N a m e > < D i s p l a y N a m e > F a r e 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M e r g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 R o u t e < / s t r i n g > < / k e y > < v a l u e > < i n t > 7 3 < / i n t > < / v a l u e > < / i t e m > < i t e m > < k e y > < s t r i n g > K m   f r o m   S o u r c e < / s t r i n g > < / k e y > < v a l u e > < i n t > 1 3 4 < / i n t > < / v a l u e > < / i t e m > < i t e m > < k e y > < s t r i n g > O r i g i n < / s t r i n g > < / k e y > < v a l u e > < i n t > 7 4 < / i n t > < / v a l u e > < / i t e m > < i t e m > < k e y > < s t r i n g > O r i g i n   C o d e < / s t r i n g > < / k e y > < v a l u e > < i n t > 1 0 9 < / i n t > < / v a l u e > < / i t e m > < i t e m > < k e y > < s t r i n g > S t a g e   N a m e < / s t r i n g > < / k e y > < v a l u e > < i n t > 1 1 0 < / i n t > < / v a l u e > < / i t e m > < i t e m > < k e y > < s t r i n g > K m   f r o m   O r i g i n < / s t r i n g > < / k e y > < v a l u e > < i n t > 1 3 0 < / i n t > < / v a l u e > < / i t e m > < i t e m > < k e y > < s t r i n g > D e s t i n a t i o n   C o d e < / s t r i n g > < / k e y > < v a l u e > < i n t > 1 4 1 < / i n t > < / v a l u e > < / i t e m > < i t e m > < k e y > < s t r i n g > D e s t i n a t i o n   S t a g e   N a m e < / s t r i n g > < / k e y > < v a l u e > < i n t > 1 8 3 < / i n t > < / v a l u e > < / i t e m > < i t e m > < k e y > < s t r i n g > D e s t i n a t i o n < / s t r i n g > < / k e y > < v a l u e > < i n t > 1 0 6 < / i n t > < / v a l u e > < / i t e m > < i t e m > < k e y > < s t r i n g > K m   D i f f e r e n c e < / s t r i n g > < / k e y > < v a l u e > < i n t > 1 2 4 < / i n t > < / v a l u e > < / i t e m > < / C o l u m n W i d t h s > < C o l u m n D i s p l a y I n d e x > < i t e m > < k e y > < s t r i n g > R o u t e < / s t r i n g > < / k e y > < v a l u e > < i n t > 0 < / i n t > < / v a l u e > < / i t e m > < i t e m > < k e y > < s t r i n g > K m   f r o m   S o u r c e < / s t r i n g > < / k e y > < v a l u e > < i n t > 1 < / i n t > < / v a l u e > < / i t e m > < i t e m > < k e y > < s t r i n g > O r i g i n < / s t r i n g > < / k e y > < v a l u e > < i n t > 2 < / i n t > < / v a l u e > < / i t e m > < i t e m > < k e y > < s t r i n g > O r i g i n   C o d e < / s t r i n g > < / k e y > < v a l u e > < i n t > 3 < / i n t > < / v a l u e > < / i t e m > < i t e m > < k e y > < s t r i n g > S t a g e   N a m e < / s t r i n g > < / k e y > < v a l u e > < i n t > 4 < / i n t > < / v a l u e > < / i t e m > < i t e m > < k e y > < s t r i n g > K m   f r o m   O r i g i n < / s t r i n g > < / k e y > < v a l u e > < i n t > 5 < / i n t > < / v a l u e > < / i t e m > < i t e m > < k e y > < s t r i n g > D e s t i n a t i o n   C o d e < / s t r i n g > < / k e y > < v a l u e > < i n t > 6 < / i n t > < / v a l u e > < / i t e m > < i t e m > < k e y > < s t r i n g > D e s t i n a t i o n   S t a g e   N a m e < / s t r i n g > < / k e y > < v a l u e > < i n t > 7 < / i n t > < / v a l u e > < / i t e m > < i t e m > < k e y > < s t r i n g > D e s t i n a t i o n < / s t r i n g > < / k e y > < v a l u e > < i n t > 8 < / i n t > < / v a l u e > < / i t e m > < i t e m > < k e y > < s t r i n g > K m   D i f f e r e n c e 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a 1 3 a a 4 1 - b b 3 7 - 4 6 9 6 - 8 1 e 2 - d e 7 f 5 8 e 2 4 6 3 f " > < C u s t o m C o n t e n t > < ! [ C D A T A [ < ? x m l   v e r s i o n = " 1 . 0 "   e n c o d i n g = " u t f - 1 6 " ? > < S e t t i n g s > < C a l c u l a t e d F i e l d s > < i t e m > < M e a s u r e N a m e > F a r e < / M e a s u r e N a m e > < D i s p l a y N a m e > F a r e 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 R o u t e S t a g e s 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 R o u t e S t a g e s 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 C o l u m n s \ R o u t e < / K e y > < / D i a g r a m O b j e c t K e y > < D i a g r a m O b j e c t K e y > < K e y > C o l u m n s \ K m   f r o m   S o u r c e < / K e y > < / D i a g r a m O b j e c t K e y > < D i a g r a m O b j e c t K e y > < K e y > C o l u m n s \ S t o p < / K e y > < / D i a g r a m O b j e c t K e y > < D i a g r a m O b j e c t K e y > < K e y > C o l u m n s \ S t a g e   C o d e < / K e y > < / D i a g r a m O b j e c t K e y > < D i a g r a m O b j e c t K e y > < K e y > C o l u m n s \ S t a g e 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 C o l u m n s \ R o u t e 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 C o l u m n s \ K m   f r o m   S o u r c e 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 M e r g e 1 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 M e r g e 1 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 K m   D i f f e r e n c e < / K e y > < / D i a g r a m O b j e c t K e y > < D i a g r a m O b j e c t K e y > < K e y > M e a s u r e s \ S u m   o f   K m   D i f f e r e n c e \ T a g I n f o \ F o r m u l a < / K e y > < / D i a g r a m O b j e c t K e y > < D i a g r a m O b j e c t K e y > < K e y > M e a s u r e s \ S u m   o f   K m   D i f f e r e n c e \ T a g I n f o \ V a l u e < / K e y > < / D i a g r a m O b j e c t K e y > < D i a g r a m O b j e c t K e y > < K e y > M e a s u r e s \ F a r e < / K e y > < / D i a g r a m O b j e c t K e y > < D i a g r a m O b j e c t K e y > < K e y > M e a s u r e s \ F a r e \ T a g I n f o \ F o r m u l a < / K e y > < / D i a g r a m O b j e c t K e y > < D i a g r a m O b j e c t K e y > < K e y > M e a s u r e s \ F a r e \ T a g I n f o \ V a l u e < / K e y > < / D i a g r a m O b j e c t K e y > < D i a g r a m O b j e c t K e y > < K e y > C o l u m n s \ R o u t e < / K e y > < / D i a g r a m O b j e c t K e y > < D i a g r a m O b j e c t K e y > < K e y > C o l u m n s \ K m   f r o m   S o u r c e < / K e y > < / D i a g r a m O b j e c t K e y > < D i a g r a m O b j e c t K e y > < K e y > C o l u m n s \ O r i g i n < / K e y > < / D i a g r a m O b j e c t K e y > < D i a g r a m O b j e c t K e y > < K e y > C o l u m n s \ O r i g i n   C o d e < / K e y > < / D i a g r a m O b j e c t K e y > < D i a g r a m O b j e c t K e y > < K e y > C o l u m n s \ S t a g e   N a m e < / K e y > < / D i a g r a m O b j e c t K e y > < D i a g r a m O b j e c t K e y > < K e y > C o l u m n s \ K m   f r o m   O r i g i n < / K e y > < / D i a g r a m O b j e c t K e y > < D i a g r a m O b j e c t K e y > < K e y > C o l u m n s \ D e s t i n a t i o n   C o d e < / K e y > < / D i a g r a m O b j e c t K e y > < D i a g r a m O b j e c t K e y > < K e y > C o l u m n s \ D e s t i n a t i o n   S t a g e   N a m e < / K e y > < / D i a g r a m O b j e c t K e y > < D i a g r a m O b j e c t K e y > < K e y > C o l u m n s \ D e s t i n a t i o n < / K e y > < / D i a g r a m O b j e c t K e y > < D i a g r a m O b j e c t K e y > < K e y > C o l u m n s \ K m   D i f f e r e n c e < / K e y > < / D i a g r a m O b j e c t K e y > < D i a g r a m O b j e c t K e y > < K e y > L i n k s \ & l t ; C o l u m n s \ S u m   o f   K m   D i f f e r e n c e & g t ; - & l t ; M e a s u r e s \ K m   D i f f e r e n c e & g t ; < / K e y > < / D i a g r a m O b j e c t K e y > < D i a g r a m O b j e c t K e y > < K e y > L i n k s \ & l t ; C o l u m n s \ S u m   o f   K m   D i f f e r e n c e & g t ; - & l t ; M e a s u r e s \ K m   D i f f e r e n c e & g t ; \ C O L U M N < / K e y > < / D i a g r a m O b j e c t K e y > < D i a g r a m O b j e c t K e y > < K e y > L i n k s \ & l t ; C o l u m n s \ S u m   o f   K m   D i f f e r e n c e & g t ; - & l t ; M e a s u r e s \ K m   D i f f e r e n c e & g t ; \ M E A S U R E 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 K m   D i f f e r e n c e 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 K m   D i f f e r e n c e \ T a g I n f o \ F o r m u l a 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 K m   D i f f e r e n c e \ T a g I n f o \ V a l u e 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 C o l u m n s \ R o u t e 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 C o l u m n s \ K m   f r o m   S o u r c e 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 C o l u m n s \ K m   f r o m   O r i g i n 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 C o l u m n s \ D e s t i n a t i o n  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 C o l u m n s \ D e s t i n a t i o n   S t a g e 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 C o l u m n s \ D e s t i n a t i o n 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 C o l u m n s \ K m   D i f f e r e n c e 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 K m   D i f f e r e n c e & g t ; - & l t ; M e a s u r e s \ K m   D i f f e r e n c e & g t ; 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 K m   D i f f e r e n c e & g t ; - & l t ; M e a s u r e s \ K m   D i f f e r e n c e & g t ; \ C O L U M N 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 K m   D i f f e r e n c e & g t ; - & l t ; M e a s u r e s \ K m   D i f f e r e n c e & g t ; \ M E A S U R E 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D a t a M a s h u p   s q m i d = " f 1 f 5 2 d 0 7 - c 4 c d - 4 6 8 f - b c 3 e - 0 e 0 4 3 7 0 4 d 7 1 e "   x m l n s = " h t t p : / / s c h e m a s . m i c r o s o f t . c o m / D a t a M a s h u p " > A A A A A K k G A A B Q S w M E F A A C A A g A z 4 J 7 V W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z 4 J 7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C e 1 U q V 9 K s o w M A A H c S A A A T A B w A R m 9 y b X V s Y X M v U 2 V j d G l v b j E u b S C i G A A o o B Q A A A A A A A A A A A A A A A A A A A A A A A A A A A D t V 1 1 P 2 z A U f U f q f 7 C 8 l y J F l Q p o 0 s S Y x A p M j A 2 k t o I H x E N I L q 1 F Y l e O M 0 B V / / v s u E n 8 l c I A a S / 0 p e W e 5 N x 7 j 3 2 P T Q G J I I y i i f 4 e 7 v e 2 e l v F P O a Q o i n J C Z 0 V Y 1 g w L t A B y k D 0 t p D 8 T F j J E 5 C R 4 8 c E s s G o 5 B y o u G L 8 / p a x + / 7 2 8 v o 8 z u E A j 6 e H a w 5 8 s 7 o e M S r k Y z e R J v m E R / O Y z l S e p w V g y T a N b z M Y T H l M i z v G 8 x H L y p w q s O j r j N F y i S 9 h T p I M 0 D k b 4 A g J i S I B j 2 I V o S U e s 1 K A F z 2 C B Z o + i n A 8 7 4 R O O M s b g O R Q A w N 0 S e J h J 7 L T i e x 2 I n s e c s i 5 F V t t N 6 q N I W d / p G p a n q I V T g P r c N + R N z J 1 M F u 3 m B l P g Y e 5 K 6 g l d 6 u I W v W d J T L F t P S z J L N U s o S p t A j 0 f 8 w 5 4 1 7 7 Y / Z Q X B E x 1 2 g / 1 J S 1 w A b x R O 5 y + Z h i a F l V s O 8 l V R u x b v d C 0 Q 8 O i w R o K r e 6 u 3 9 c e L X d 2 y I 0 l N M c v Q v 6 E P O 0 S j F i K R S v m j 7 1 9 u + 4 E M D f b / w U t T c u 1 q j U Q W t K j O B O K L g b C u 5 5 w S n z Q l o p V D W L z O p i + m Q 8 4 H s F i J L T z R Z S U x y R Q s Q 0 U f F T K j 7 v D Z Q q G i l 5 r H z T R t 5 j W t e t 1 N r W c t Y K 1 q L V O m l p 1 l 3 Z a r S D u e 7 Z K o / K h 4 L l K W D T v B v K 4 m a j 4 s 4 1 w c Z f p k A n J B P V e D p z B 5 k 8 k V S s 7 1 c Z I Y i T O b p u 0 t 6 g r 9 8 Q L b N M L l n q x j F + t X n Y x T X 7 Y 9 2 F N c k O s z n M W v a P Y f 4 Y 5 n 8 b 5 u 4 x k j 9 q + E 1 H o z P T j Z L I 2 u a v d w v z u K y X y D S L / + g D F t O w u x X H A p Y h i T x 3 s 4 3 B S W V d s X k J z x i D L m v E 8 l t C o b 9 0 b w a R Z y 8 v u t K 0 J m D 1 4 d 9 W v M 1 1 V C 4 y k s Q C D E o 1 U 4 Q m 6 q Z k p m x m U K 9 2 0 C 8 N O s s z m a h m 8 Q d n 5 e J V j l l V 9 u X 9 z L K q J G A x u k 4 0 S e a Q l l n A V r 6 X h f f a L y I V L m y P q 0 B b J K t Q W x 6 p 6 k T E s z e c J v r 1 9 x M o / N / X W Y 7 u p O u t S / P V m Q j m q 1 q V h q p d E 4 b c s + G F s v 0 G P o P h h j E 7 B 3 n C p j 8 Z o X 1 D o / Y s k S V 0 x S 1 R I 6 Q 4 z g h N B 6 e U A m / H 6 P h x I b 3 J X s J W Y o 1 W v 7 X I t b 4 u f U B Y W z V b K C 1 z e y h q n o H P Y a I 2 n 4 9 Y 3 t c g K o / p G o s s T o J n U g V U 4 c s 4 K 0 G Z b V A c W b S z 7 B i v u l M M n 8 n h V l T R d z f n p H r x A e j U F C 2 b r Y 4 v O J k R i v 2 d v k Z Q e 5 P e v F h 1 x C T s X s A j U C a t 3 S q c w e 7 c f N 5 A A m / p t o z n n z k D 8 f 5 f U E s B A i 0 A F A A C A A g A z 4 J 7 V W t M E I C k A A A A 9 g A A A B I A A A A A A A A A A A A A A A A A A A A A A E N v b m Z p Z y 9 Q Y W N r Y W d l L n h t b F B L A Q I t A B Q A A g A I A M + C e 1 U P y u m r p A A A A O k A A A A T A A A A A A A A A A A A A A A A A P A A A A B b Q 2 9 u d G V u d F 9 U e X B l c 1 0 u e G 1 s U E s B A i 0 A F A A C A A g A z 4 J 7 V S p X 0 q y j A w A A d x I A A B M A A A A A A A A A A A A A A A A A 4 Q E A A E Z v c m 1 1 b G F z L 1 N l Y 3 R p b 2 4 x L m 1 Q S w U G A A A A A A M A A w D C A A A A 0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0 8 A A A A A A A A R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l t a W 5 n c 1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l t a W 5 n c 1 J l c G 9 y d C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m 9 1 d G U m c X V v d D s s J n F 1 b 3 Q 7 V m V o a W N s Z S B O b y 4 m c X V v d D s s J n F 1 b 3 Q 7 R G V w I E Z y b 2 0 m c X V v d D s s J n F 1 b 3 Q 7 R G V w L i B W a W E x J n F 1 b 3 Q 7 L C Z x d W 9 0 O 0 R l c C 4 g V m l h M i Z x d W 9 0 O y w m c X V v d D t E Z X A u I F Z p Y T M m c X V v d D s s J n F 1 b 3 Q 7 R G V w L i B W a W E 0 J n F 1 b 3 Q 7 L C Z x d W 9 0 O 0 F y c i Z x d W 9 0 O 1 0 i I C 8 + P E V u d H J 5 I F R 5 c G U 9 I k Z p b G x D b 2 x 1 b W 5 U e X B l c y I g V m F s d W U 9 I n N C Z 1 l L Q 2 d v S 0 N n b z 0 i I C 8 + P E V u d H J 5 I F R 5 c G U 9 I k Z p b G x M Y X N 0 V X B k Y X R l Z C I g V m F s d W U 9 I m Q y M D I y L T E x L T I z V D A 0 O j U 4 O j Q w L j M x O D U w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F 1 Z X J 5 S U Q i I F Z h b H V l P S J z M 2 V i M D V k Z W E t M D V h Y S 0 0 Y z Y 0 L W E y Y 2 M t O D N j O T g 3 M j V m O W Y 3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1 p b m d z U m V w b 3 J 0 L 0 F 1 d G 9 S Z W 1 v d m V k Q 2 9 s d W 1 u c z E u e 1 J v d X R l L D B 9 J n F 1 b 3 Q 7 L C Z x d W 9 0 O 1 N l Y 3 R p b 2 4 x L 1 R p b W l u Z 3 N S Z X B v c n Q v Q X V 0 b 1 J l b W 9 2 Z W R D b 2 x 1 b W 5 z M S 5 7 V m V o a W N s Z S B O b y 4 s M X 0 m c X V v d D s s J n F 1 b 3 Q 7 U 2 V j d G l v b j E v V G l t a W 5 n c 1 J l c G 9 y d C 9 B d X R v U m V t b 3 Z l Z E N v b H V t b n M x L n t E Z X A g R n J v b S w y f S Z x d W 9 0 O y w m c X V v d D t T Z W N 0 a W 9 u M S 9 U a W 1 p b m d z U m V w b 3 J 0 L 0 F 1 d G 9 S Z W 1 v d m V k Q 2 9 s d W 1 u c z E u e 0 R l c C 4 g V m l h M S w z f S Z x d W 9 0 O y w m c X V v d D t T Z W N 0 a W 9 u M S 9 U a W 1 p b m d z U m V w b 3 J 0 L 0 F 1 d G 9 S Z W 1 v d m V k Q 2 9 s d W 1 u c z E u e 0 R l c C 4 g V m l h M i w 0 f S Z x d W 9 0 O y w m c X V v d D t T Z W N 0 a W 9 u M S 9 U a W 1 p b m d z U m V w b 3 J 0 L 0 F 1 d G 9 S Z W 1 v d m V k Q 2 9 s d W 1 u c z E u e 0 R l c C 4 g V m l h M y w 1 f S Z x d W 9 0 O y w m c X V v d D t T Z W N 0 a W 9 u M S 9 U a W 1 p b m d z U m V w b 3 J 0 L 0 F 1 d G 9 S Z W 1 v d m V k Q 2 9 s d W 1 u c z E u e 0 R l c C 4 g V m l h N C w 2 f S Z x d W 9 0 O y w m c X V v d D t T Z W N 0 a W 9 u M S 9 U a W 1 p b m d z U m V w b 3 J 0 L 0 F 1 d G 9 S Z W 1 v d m V k Q 2 9 s d W 1 u c z E u e 0 F y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a W 1 p b m d z U m V w b 3 J 0 L 0 F 1 d G 9 S Z W 1 v d m V k Q 2 9 s d W 1 u c z E u e 1 J v d X R l L D B 9 J n F 1 b 3 Q 7 L C Z x d W 9 0 O 1 N l Y 3 R p b 2 4 x L 1 R p b W l u Z 3 N S Z X B v c n Q v Q X V 0 b 1 J l b W 9 2 Z W R D b 2 x 1 b W 5 z M S 5 7 V m V o a W N s Z S B O b y 4 s M X 0 m c X V v d D s s J n F 1 b 3 Q 7 U 2 V j d G l v b j E v V G l t a W 5 n c 1 J l c G 9 y d C 9 B d X R v U m V t b 3 Z l Z E N v b H V t b n M x L n t E Z X A g R n J v b S w y f S Z x d W 9 0 O y w m c X V v d D t T Z W N 0 a W 9 u M S 9 U a W 1 p b m d z U m V w b 3 J 0 L 0 F 1 d G 9 S Z W 1 v d m V k Q 2 9 s d W 1 u c z E u e 0 R l c C 4 g V m l h M S w z f S Z x d W 9 0 O y w m c X V v d D t T Z W N 0 a W 9 u M S 9 U a W 1 p b m d z U m V w b 3 J 0 L 0 F 1 d G 9 S Z W 1 v d m V k Q 2 9 s d W 1 u c z E u e 0 R l c C 4 g V m l h M i w 0 f S Z x d W 9 0 O y w m c X V v d D t T Z W N 0 a W 9 u M S 9 U a W 1 p b m d z U m V w b 3 J 0 L 0 F 1 d G 9 S Z W 1 v d m V k Q 2 9 s d W 1 u c z E u e 0 R l c C 4 g V m l h M y w 1 f S Z x d W 9 0 O y w m c X V v d D t T Z W N 0 a W 9 u M S 9 U a W 1 p b m d z U m V w b 3 J 0 L 0 F 1 d G 9 S Z W 1 v d m V k Q 2 9 s d W 1 u c z E u e 0 R l c C 4 g V m l h N C w 2 f S Z x d W 9 0 O y w m c X V v d D t T Z W N 0 a W 9 u M S 9 U a W 1 p b m d z U m V w b 3 J 0 L 0 F 1 d G 9 S Z W 1 v d m V k Q 2 9 s d W 1 u c z E u e 0 F y c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t a W 5 n c 1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p b m d z U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a W 5 n c 1 J l c G 9 y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l u Z 3 N S Z X B v c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l u Z 3 N S Z X B v c n Q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l u Z 3 N S Z X B v c n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d 2 F y Z F J v d X R l Q 2 9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2 5 3 Y X J k U m 9 1 d G V D b 2 R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v d X R l Q 2 9 k Z S Z x d W 9 0 O y w m c X V v d D t S b 3 V 0 Z S B O Y W 1 l J n F 1 b 3 Q 7 L C Z x d W 9 0 O 0 R p c 3 R h b m N l J n F 1 b 3 Q 7 L C Z x d W 9 0 O 0 R 1 c m F 0 a W 9 u J n F 1 b 3 Q 7 X S I g L z 4 8 R W 5 0 c n k g V H l w Z T 0 i R m l s b E N v b H V t b l R 5 c G V z I i B W Y W x 1 Z T 0 i c 0 J n Q U R B d z 0 9 I i A v P j x F b n R y e S B U e X B l P S J G a W x s T G F z d F V w Z G F 0 Z W Q i I F Z h b H V l P S J k M j A y M i 0 x M S 0 y N l Q w O T o w N z o w O S 4 0 M z c 3 N D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E i I C 8 + P E V u d H J 5 I F R 5 c G U 9 I k F k Z G V k V G 9 E Y X R h T W 9 k Z W w i I F Z h b H V l P S J s M C I g L z 4 8 R W 5 0 c n k g V H l w Z T 0 i U X V l c n l J R C I g V m F s d W U 9 I n N i M 2 I w Y z B j N C 0 y Y z B m L T R k M W M t O D I 2 N S 0 5 Y T V l N W M 0 Y 2 Z i Z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u d 2 F y Z F J v d X R l Q 2 9 k Z X M v Q X V 0 b 1 J l b W 9 2 Z W R D b 2 x 1 b W 5 z M S 5 7 U m 9 1 d G V D b 2 R l L D B 9 J n F 1 b 3 Q 7 L C Z x d W 9 0 O 1 N l Y 3 R p b 2 4 x L 0 9 u d 2 F y Z F J v d X R l Q 2 9 k Z X M v Q X V 0 b 1 J l b W 9 2 Z W R D b 2 x 1 b W 5 z M S 5 7 U m 9 1 d G U g T m F t Z S w x f S Z x d W 9 0 O y w m c X V v d D t T Z W N 0 a W 9 u M S 9 P b n d h c m R S b 3 V 0 Z U N v Z G V z L 0 F 1 d G 9 S Z W 1 v d m V k Q 2 9 s d W 1 u c z E u e 0 R p c 3 R h b m N l L D J 9 J n F 1 b 3 Q 7 L C Z x d W 9 0 O 1 N l Y 3 R p b 2 4 x L 0 9 u d 2 F y Z F J v d X R l Q 2 9 k Z X M v Q X V 0 b 1 J l b W 9 2 Z W R D b 2 x 1 b W 5 z M S 5 7 R H V y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2 5 3 Y X J k U m 9 1 d G V D b 2 R l c y 9 B d X R v U m V t b 3 Z l Z E N v b H V t b n M x L n t S b 3 V 0 Z U N v Z G U s M H 0 m c X V v d D s s J n F 1 b 3 Q 7 U 2 V j d G l v b j E v T 2 5 3 Y X J k U m 9 1 d G V D b 2 R l c y 9 B d X R v U m V t b 3 Z l Z E N v b H V t b n M x L n t S b 3 V 0 Z S B O Y W 1 l L D F 9 J n F 1 b 3 Q 7 L C Z x d W 9 0 O 1 N l Y 3 R p b 2 4 x L 0 9 u d 2 F y Z F J v d X R l Q 2 9 k Z X M v Q X V 0 b 1 J l b W 9 2 Z W R D b 2 x 1 b W 5 z M S 5 7 R G l z d G F u Y 2 U s M n 0 m c X V v d D s s J n F 1 b 3 Q 7 U 2 V j d G l v b j E v T 2 5 3 Y X J k U m 9 1 d G V D b 2 R l c y 9 B d X R v U m V t b 3 Z l Z E N v b H V t b n M x L n t E d X J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5 3 Y X J k U m 9 1 d G V D b 2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d h c m R S b 3 V 0 Z U N v Z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3 Y X J k U m 9 1 d G V D b 2 R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l J v d X R l Q 2 9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0 d X J u U m 9 1 d G V D b 2 R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B R E F 3 P T 0 i I C 8 + P E V u d H J 5 I F R 5 c G U 9 I k Z p b G x M Y X N 0 V X B k Y X R l Z C I g V m F s d W U 9 I m Q y M D I y L T E x L T I 2 V D A 5 O j A 3 O j A 5 L j Q 1 O T E w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R m l s b E N v b H V t b k 5 h b W V z I i B W Y W x 1 Z T 0 i c 1 s m c X V v d D t S b 3 V 0 Z U N v Z G U m c X V v d D s s J n F 1 b 3 Q 7 U m 9 1 d G U g T m F t Z S Z x d W 9 0 O y w m c X V v d D t E a X N 0 Y W 5 j Z S Z x d W 9 0 O y w m c X V v d D t E d X J h d G l v b i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M T F j Y m U y N 2 I t N D E 3 M S 0 0 Y j R j L W E 5 N W E t N z k y Z D J m Y T U x N D Y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1 c m 5 S b 3 V 0 Z U N v Z G V z L 0 F 1 d G 9 S Z W 1 v d m V k Q 2 9 s d W 1 u c z E u e 1 J v d X R l Q 2 9 k Z S w w f S Z x d W 9 0 O y w m c X V v d D t T Z W N 0 a W 9 u M S 9 S Z X R 1 c m 5 S b 3 V 0 Z U N v Z G V z L 0 F 1 d G 9 S Z W 1 v d m V k Q 2 9 s d W 1 u c z E u e 1 J v d X R l I E 5 h b W U s M X 0 m c X V v d D s s J n F 1 b 3 Q 7 U 2 V j d G l v b j E v U m V 0 d X J u U m 9 1 d G V D b 2 R l c y 9 B d X R v U m V t b 3 Z l Z E N v b H V t b n M x L n t E a X N 0 Y W 5 j Z S w y f S Z x d W 9 0 O y w m c X V v d D t T Z W N 0 a W 9 u M S 9 S Z X R 1 c m 5 S b 3 V 0 Z U N v Z G V z L 0 F 1 d G 9 S Z W 1 v d m V k Q 2 9 s d W 1 u c z E u e 0 R 1 c m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d H V y b l J v d X R l Q 2 9 k Z X M v Q X V 0 b 1 J l b W 9 2 Z W R D b 2 x 1 b W 5 z M S 5 7 U m 9 1 d G V D b 2 R l L D B 9 J n F 1 b 3 Q 7 L C Z x d W 9 0 O 1 N l Y 3 R p b 2 4 x L 1 J l d H V y b l J v d X R l Q 2 9 k Z X M v Q X V 0 b 1 J l b W 9 2 Z W R D b 2 x 1 b W 5 z M S 5 7 U m 9 1 d G U g T m F t Z S w x f S Z x d W 9 0 O y w m c X V v d D t T Z W N 0 a W 9 u M S 9 S Z X R 1 c m 5 S b 3 V 0 Z U N v Z G V z L 0 F 1 d G 9 S Z W 1 v d m V k Q 2 9 s d W 1 u c z E u e 0 R p c 3 R h b m N l L D J 9 J n F 1 b 3 Q 7 L C Z x d W 9 0 O 1 N l Y 3 R p b 2 4 x L 1 J l d H V y b l J v d X R l Q 2 9 k Z X M v Q X V 0 b 1 J l b W 9 2 Z W R D b 2 x 1 b W 5 z M S 5 7 R H V y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H V y b l J v d X R l Q 2 9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U m 9 1 d G V D b 2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l J v d X R l Q 2 9 k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d h c m R S b 3 V 0 Z U N v Z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U m 9 1 d G V D b 2 R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d W V S b 3 V 0 Z U N v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y d W V S b 3 V 0 Z U N v Z G V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E x L T I 2 V D I z O j A x O j E 5 L j M 2 N D U 2 M j N a I i A v P j x F b n R y e S B U e X B l P S J G a W x s Q 2 9 s d W 1 u V H l w Z X M i I F Z h b H V l P S J z Q m d B R E F 3 P T 0 i I C 8 + P E V u d H J 5 I F R 5 c G U 9 I l F 1 Z X J 5 S U Q i I F Z h b H V l P S J z M W R h M m Y 1 Z T k t O D k w Y y 0 0 O T Q 3 L W E 3 O D A t M T Q 4 Y z E z Y W M 4 Y m M w I i A v P j x F b n R y e S B U e X B l P S J G a W x s Q 2 9 s d W 1 u T m F t Z X M i I F Z h b H V l P S J z W y Z x d W 9 0 O 1 J v d X R l Q 2 9 k Z S Z x d W 9 0 O y w m c X V v d D t S b 3 V 0 Z S B O Y W 1 l J n F 1 b 3 Q 7 L C Z x d W 9 0 O 0 R p c 3 R h b m N l J n F 1 b 3 Q 7 L C Z x d W 9 0 O 0 R 1 c m F 0 a W 9 u J n F 1 b 3 Q 7 X S I g L z 4 8 R W 5 0 c n k g V H l w Z T 0 i R m l s b E V y c m 9 y Q 2 9 k Z S I g V m F s d W U 9 I n N V b m t u b 3 d u I i A v P j x F b n R y e S B U e X B l P S J G a W x s Q 2 9 1 b n Q i I F Z h b H V l P S J s M T U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n V l U m 9 1 d G V D b 2 R l c y 9 B d X R v U m V t b 3 Z l Z E N v b H V t b n M x L n t S b 3 V 0 Z U N v Z G U s M H 0 m c X V v d D s s J n F 1 b 3 Q 7 U 2 V j d G l v b j E v V H J 1 Z V J v d X R l Q 2 9 k Z X M v Q X V 0 b 1 J l b W 9 2 Z W R D b 2 x 1 b W 5 z M S 5 7 U m 9 1 d G U g T m F t Z S w x f S Z x d W 9 0 O y w m c X V v d D t T Z W N 0 a W 9 u M S 9 U c n V l U m 9 1 d G V D b 2 R l c y 9 B d X R v U m V t b 3 Z l Z E N v b H V t b n M x L n t E a X N 0 Y W 5 j Z S w y f S Z x d W 9 0 O y w m c X V v d D t T Z W N 0 a W 9 u M S 9 U c n V l U m 9 1 d G V D b 2 R l c y 9 B d X R v U m V t b 3 Z l Z E N v b H V t b n M x L n t E d X J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c n V l U m 9 1 d G V D b 2 R l c y 9 B d X R v U m V t b 3 Z l Z E N v b H V t b n M x L n t S b 3 V 0 Z U N v Z G U s M H 0 m c X V v d D s s J n F 1 b 3 Q 7 U 2 V j d G l v b j E v V H J 1 Z V J v d X R l Q 2 9 k Z X M v Q X V 0 b 1 J l b W 9 2 Z W R D b 2 x 1 b W 5 z M S 5 7 U m 9 1 d G U g T m F t Z S w x f S Z x d W 9 0 O y w m c X V v d D t T Z W N 0 a W 9 u M S 9 U c n V l U m 9 1 d G V D b 2 R l c y 9 B d X R v U m V t b 3 Z l Z E N v b H V t b n M x L n t E a X N 0 Y W 5 j Z S w y f S Z x d W 9 0 O y w m c X V v d D t T Z W N 0 a W 9 u M S 9 U c n V l U m 9 1 d G V D b 2 R l c y 9 B d X R v U m V t b 3 Z l Z E N v b H V t b n M x L n t E d X J h d G l v b i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n V l U m 9 1 d G V D b 2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d h c m R S b 3 V 0 Z U N v Z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l J v d X R l Q 2 9 k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3 Y X J k U m 9 1 d G V D b 2 R l c y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U m 9 1 d G V D b 2 R l c y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U m 9 1 d G V D b 2 R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n V l U m 9 1 d G V D b 2 R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1 Z V J v d X R l Q 2 9 k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h d G l v b k d y b 3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1 Q w N T o 0 O T o x M i 4 5 M z Q 4 M z E y W i I g L z 4 8 R W 5 0 c n k g V H l w Z T 0 i R m l s b E N v b H V t b l R 5 c G V z I i B W Y W x 1 Z T 0 i c 0 J n T U d C Z z 0 9 I i A v P j x F b n R y e S B U e X B l P S J G a W x s Q 2 9 s d W 1 u T m F t Z X M i I F Z h b H V l P S J z W y Z x d W 9 0 O 0 d y b 3 V w J n F 1 b 3 Q 7 L C Z x d W 9 0 O 1 J v d G F 0 a W 9 u I F N j a G V k d W x l J n F 1 b 3 Q 7 L C Z x d W 9 0 O 0 J 1 c y Z x d W 9 0 O y w m c X V v d D t M a W N l b n N l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R h d G l v b k d y b 3 V w c y 9 B d X R v U m V t b 3 Z l Z E N v b H V t b n M x L n t H c m 9 1 c C w w f S Z x d W 9 0 O y w m c X V v d D t T Z W N 0 a W 9 u M S 9 S b 3 R h d G l v b k d y b 3 V w c y 9 B d X R v U m V t b 3 Z l Z E N v b H V t b n M x L n t S b 3 R h d G l v b i B T Y 2 h l Z H V s Z S w x f S Z x d W 9 0 O y w m c X V v d D t T Z W N 0 a W 9 u M S 9 S b 3 R h d G l v b k d y b 3 V w c y 9 B d X R v U m V t b 3 Z l Z E N v b H V t b n M x L n t C d X M s M n 0 m c X V v d D s s J n F 1 b 3 Q 7 U 2 V j d G l v b j E v U m 9 0 Y X R p b 2 5 H c m 9 1 c H M v Q X V 0 b 1 J l b W 9 2 Z W R D b 2 x 1 b W 5 z M S 5 7 T G l j Z W 5 z Z S B O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v d G F 0 a W 9 u R 3 J v d X B z L 0 F 1 d G 9 S Z W 1 v d m V k Q 2 9 s d W 1 u c z E u e 0 d y b 3 V w L D B 9 J n F 1 b 3 Q 7 L C Z x d W 9 0 O 1 N l Y 3 R p b 2 4 x L 1 J v d G F 0 a W 9 u R 3 J v d X B z L 0 F 1 d G 9 S Z W 1 v d m V k Q 2 9 s d W 1 u c z E u e 1 J v d G F 0 a W 9 u I F N j a G V k d W x l L D F 9 J n F 1 b 3 Q 7 L C Z x d W 9 0 O 1 N l Y 3 R p b 2 4 x L 1 J v d G F 0 a W 9 u R 3 J v d X B z L 0 F 1 d G 9 S Z W 1 v d m V k Q 2 9 s d W 1 u c z E u e 0 J 1 c y w y f S Z x d W 9 0 O y w m c X V v d D t T Z W N 0 a W 9 u M S 9 S b 3 R h d G l v b k d y b 3 V w c y 9 B d X R v U m V t b 3 Z l Z E N v b H V t b n M x L n t M a W N l b n N l I E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d G F 0 a W 9 u R 3 J v d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G F 0 a W 9 u R 3 J v d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1 d G V T d G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9 1 d G V T d G F n Z X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x M C I g L z 4 8 R W 5 0 c n k g V H l w Z T 0 i R m l s b E x h c 3 R V c G R h d G V k I i B W Y W x 1 Z T 0 i Z D I w M j I t M T E t M j d U M T A 6 M z k 6 M T E u M z c 5 M T U 2 O F o i I C 8 + P E V u d H J 5 I F R 5 c G U 9 I k Z p b G x D b 2 x 1 b W 5 U e X B l c y I g V m F s d W U 9 I n N C Z 0 1 H Q m d B P S I g L z 4 8 R W 5 0 c n k g V H l w Z T 0 i R m l s b E N v b H V t b k 5 h b W V z I i B W Y W x 1 Z T 0 i c 1 s m c X V v d D t S b 3 V 0 Z S Z x d W 9 0 O y w m c X V v d D t L b S B m c m 9 t I F N v d X J j Z S Z x d W 9 0 O y w m c X V v d D t T d G 9 w J n F 1 b 3 Q 7 L C Z x d W 9 0 O 1 N 0 Y W d l I E N v Z G U m c X V v d D s s J n F 1 b 3 Q 7 U 3 R h Z 2 U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d X R l U 3 R h Z 2 V z L 0 F 1 d G 9 S Z W 1 v d m V k Q 2 9 s d W 1 u c z E u e 1 J v d X R l L D B 9 J n F 1 b 3 Q 7 L C Z x d W 9 0 O 1 N l Y 3 R p b 2 4 x L 1 J v d X R l U 3 R h Z 2 V z L 0 F 1 d G 9 S Z W 1 v d m V k Q 2 9 s d W 1 u c z E u e 0 t t I G Z y b 2 0 g U 2 9 1 c m N l L D F 9 J n F 1 b 3 Q 7 L C Z x d W 9 0 O 1 N l Y 3 R p b 2 4 x L 1 J v d X R l U 3 R h Z 2 V z L 0 F 1 d G 9 S Z W 1 v d m V k Q 2 9 s d W 1 u c z E u e 1 N 0 b 3 A s M n 0 m c X V v d D s s J n F 1 b 3 Q 7 U 2 V j d G l v b j E v U m 9 1 d G V T d G F n Z X M v Q X V 0 b 1 J l b W 9 2 Z W R D b 2 x 1 b W 5 z M S 5 7 U 3 R h Z 2 U g Q 2 9 k Z S w z f S Z x d W 9 0 O y w m c X V v d D t T Z W N 0 a W 9 u M S 9 S b 3 V 0 Z V N 0 Y W d l c y 9 B d X R v U m V t b 3 Z l Z E N v b H V t b n M x L n t T d G F n Z S B O Y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v d X R l U 3 R h Z 2 V z L 0 F 1 d G 9 S Z W 1 v d m V k Q 2 9 s d W 1 u c z E u e 1 J v d X R l L D B 9 J n F 1 b 3 Q 7 L C Z x d W 9 0 O 1 N l Y 3 R p b 2 4 x L 1 J v d X R l U 3 R h Z 2 V z L 0 F 1 d G 9 S Z W 1 v d m V k Q 2 9 s d W 1 u c z E u e 0 t t I G Z y b 2 0 g U 2 9 1 c m N l L D F 9 J n F 1 b 3 Q 7 L C Z x d W 9 0 O 1 N l Y 3 R p b 2 4 x L 1 J v d X R l U 3 R h Z 2 V z L 0 F 1 d G 9 S Z W 1 v d m V k Q 2 9 s d W 1 u c z E u e 1 N 0 b 3 A s M n 0 m c X V v d D s s J n F 1 b 3 Q 7 U 2 V j d G l v b j E v U m 9 1 d G V T d G F n Z X M v Q X V 0 b 1 J l b W 9 2 Z W R D b 2 x 1 b W 5 z M S 5 7 U 3 R h Z 2 U g Q 2 9 k Z S w z f S Z x d W 9 0 O y w m c X V v d D t T Z W N 0 a W 9 u M S 9 S b 3 V 0 Z V N 0 Y W d l c y 9 B d X R v U m V t b 3 Z l Z E N v b H V t b n M x L n t T d G F n Z S B O Y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V 0 Z V N 0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V 0 Z V N 0 Y W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3 V D E w O j U y O j M w L j A 2 O T U y M z B a I i A v P j x F b n R y e S B U e X B l P S J G a W x s Q 2 9 s d W 1 u V H l w Z X M i I F Z h b H V l P S J z Q m d N R 0 J n Q U R C Z 0 F H I i A v P j x F b n R y e S B U e X B l P S J G a W x s Q 2 9 s d W 1 u T m F t Z X M i I F Z h b H V l P S J z W y Z x d W 9 0 O 1 J v d X R l J n F 1 b 3 Q 7 L C Z x d W 9 0 O 0 t t I G Z y b 2 0 g U 2 9 1 c m N l J n F 1 b 3 Q 7 L C Z x d W 9 0 O 0 9 y a W d p b i Z x d W 9 0 O y w m c X V v d D t P c m l n a W 4 g Q 2 9 k Z S Z x d W 9 0 O y w m c X V v d D t T d G F n Z S B O Y W 1 l J n F 1 b 3 Q 7 L C Z x d W 9 0 O 0 t t I G Z y b 2 0 g T 3 J p Z 2 l u J n F 1 b 3 Q 7 L C Z x d W 9 0 O 0 R l c 3 R p b m F 0 a W 9 u I E N v Z G U m c X V v d D s s J n F 1 b 3 Q 7 R G V z d G l u Y X R p b 2 4 g U 3 R h Z 2 U g T m F t Z S Z x d W 9 0 O y w m c X V v d D t E Z X N 0 a W 5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S b 3 V 0 Z S w w f S Z x d W 9 0 O y w m c X V v d D t T Z W N 0 a W 9 u M S 9 N Z X J n Z T E v Q X V 0 b 1 J l b W 9 2 Z W R D b 2 x 1 b W 5 z M S 5 7 S 2 0 g Z n J v b S B T b 3 V y Y 2 U s M X 0 m c X V v d D s s J n F 1 b 3 Q 7 U 2 V j d G l v b j E v T W V y Z 2 U x L 0 F 1 d G 9 S Z W 1 v d m V k Q 2 9 s d W 1 u c z E u e 0 9 y a W d p b i w y f S Z x d W 9 0 O y w m c X V v d D t T Z W N 0 a W 9 u M S 9 N Z X J n Z T E v Q X V 0 b 1 J l b W 9 2 Z W R D b 2 x 1 b W 5 z M S 5 7 T 3 J p Z 2 l u I E N v Z G U s M 3 0 m c X V v d D s s J n F 1 b 3 Q 7 U 2 V j d G l v b j E v T W V y Z 2 U x L 0 F 1 d G 9 S Z W 1 v d m V k Q 2 9 s d W 1 u c z E u e 1 N 0 Y W d l I E 5 h b W U s N H 0 m c X V v d D s s J n F 1 b 3 Q 7 U 2 V j d G l v b j E v T W V y Z 2 U x L 0 F 1 d G 9 S Z W 1 v d m V k Q 2 9 s d W 1 u c z E u e 0 t t I G Z y b 2 0 g T 3 J p Z 2 l u L D V 9 J n F 1 b 3 Q 7 L C Z x d W 9 0 O 1 N l Y 3 R p b 2 4 x L 0 1 l c m d l M S 9 B d X R v U m V t b 3 Z l Z E N v b H V t b n M x L n t E Z X N 0 a W 5 h d G l v b i B D b 2 R l L D Z 9 J n F 1 b 3 Q 7 L C Z x d W 9 0 O 1 N l Y 3 R p b 2 4 x L 0 1 l c m d l M S 9 B d X R v U m V t b 3 Z l Z E N v b H V t b n M x L n t E Z X N 0 a W 5 h d G l v b i B T d G F n Z S B O Y W 1 l L D d 9 J n F 1 b 3 Q 7 L C Z x d W 9 0 O 1 N l Y 3 R p b 2 4 x L 0 1 l c m d l M S 9 B d X R v U m V t b 3 Z l Z E N v b H V t b n M x L n t E Z X N 0 a W 5 h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Z X J n Z T E v Q X V 0 b 1 J l b W 9 2 Z W R D b 2 x 1 b W 5 z M S 5 7 U m 9 1 d G U s M H 0 m c X V v d D s s J n F 1 b 3 Q 7 U 2 V j d G l v b j E v T W V y Z 2 U x L 0 F 1 d G 9 S Z W 1 v d m V k Q 2 9 s d W 1 u c z E u e 0 t t I G Z y b 2 0 g U 2 9 1 c m N l L D F 9 J n F 1 b 3 Q 7 L C Z x d W 9 0 O 1 N l Y 3 R p b 2 4 x L 0 1 l c m d l M S 9 B d X R v U m V t b 3 Z l Z E N v b H V t b n M x L n t P c m l n a W 4 s M n 0 m c X V v d D s s J n F 1 b 3 Q 7 U 2 V j d G l v b j E v T W V y Z 2 U x L 0 F 1 d G 9 S Z W 1 v d m V k Q 2 9 s d W 1 u c z E u e 0 9 y a W d p b i B D b 2 R l L D N 9 J n F 1 b 3 Q 7 L C Z x d W 9 0 O 1 N l Y 3 R p b 2 4 x L 0 1 l c m d l M S 9 B d X R v U m V t b 3 Z l Z E N v b H V t b n M x L n t T d G F n Z S B O Y W 1 l L D R 9 J n F 1 b 3 Q 7 L C Z x d W 9 0 O 1 N l Y 3 R p b 2 4 x L 0 1 l c m d l M S 9 B d X R v U m V t b 3 Z l Z E N v b H V t b n M x L n t L b S B m c m 9 t I E 9 y a W d p b i w 1 f S Z x d W 9 0 O y w m c X V v d D t T Z W N 0 a W 9 u M S 9 N Z X J n Z T E v Q X V 0 b 1 J l b W 9 2 Z W R D b 2 x 1 b W 5 z M S 5 7 R G V z d G l u Y X R p b 2 4 g Q 2 9 k Z S w 2 f S Z x d W 9 0 O y w m c X V v d D t T Z W N 0 a W 9 u M S 9 N Z X J n Z T E v Q X V 0 b 1 J l b W 9 2 Z W R D b 2 x 1 b W 5 z M S 5 7 R G V z d G l u Y X R p b 2 4 g U 3 R h Z 2 U g T m F t Z S w 3 f S Z x d W 9 0 O y w m c X V v d D t T Z W N 0 a W 9 u M S 9 N Z X J n Z T E v Q X V 0 b 1 J l b W 9 2 Z W R D b 2 x 1 b W 5 z M S 5 7 R G V z d G l u Y X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S b 3 V 0 Z V N 0 Y W d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X B s Y W N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/ 4 y 0 2 c q E U u 5 e b 9 v R 8 / G L Q A A A A A C A A A A A A A D Z g A A w A A A A B A A A A D Z F 0 S y M v / A + 4 2 w b 0 v m P 0 0 K A A A A A A S A A A C g A A A A E A A A A H e O g e p v q t f F o O x Z r d O R V B Z Q A A A A s L K P d 7 H P o W D w 1 O M x B c c T m o 2 0 S R c d n g V a 7 L 3 7 j k B 4 V 1 K S J F u k s G 1 + h / U B p 9 4 y F i + D 3 J c K A i u 6 d s H + c 0 d t i O n Z H M t l o X 4 n j M V V A m l 9 M x B P S p g U A A A A t J Z S i w S O g b k Q T C y O E h N N y 3 x F 2 h A = < / D a t a M a s h u p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 R o u t e S t a g e s 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 R o u t e S t a g e s 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 C o l u m n s \ K m   f r o m  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 M e r g e 1 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 M e r g e 1 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 C o l u m n s \ K m   f r o m  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 C o l u m n s \ K m   f r o m  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 C o l u m n s \ D e s t i n a t i o n 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 C o l u m n s \ D e s t i n a t i o n   S t a g e 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 C o l u m n s \ D e s t i n a t i o n 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 C o l u m n s \ K m   D i f f e r e n c e 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 2 0 2 2 - 1 1 - 2 7 T 1 7 : 0 4 : 3 6 . 6 0 6 2 0 7 7 + 0 5 : 3 0 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483DBEB7-E33C-4395-9EF9-B43BBC236EF4}">
  <ds:schemaRefs/>
</ds:datastoreItem>
</file>

<file path=customXml/itemProps10.xml><?xml version="1.0" encoding="utf-8"?>
<ds:datastoreItem xmlns:ds="http://schemas.openxmlformats.org/officeDocument/2006/customXml" ds:itemID="{49F0DAC0-C065-49AF-B26B-B13F468D1F94}">
  <ds:schemaRefs/>
</ds:datastoreItem>
</file>

<file path=customXml/itemProps11.xml><?xml version="1.0" encoding="utf-8"?>
<ds:datastoreItem xmlns:ds="http://schemas.openxmlformats.org/officeDocument/2006/customXml" ds:itemID="{91862546-F074-4147-A07F-D7A73E996C76}">
  <ds:schemaRefs/>
</ds:datastoreItem>
</file>

<file path=customXml/itemProps12.xml><?xml version="1.0" encoding="utf-8"?>
<ds:datastoreItem xmlns:ds="http://schemas.openxmlformats.org/officeDocument/2006/customXml" ds:itemID="{FB2B84E0-EE57-4C5E-9C79-10353802DD8D}">
  <ds:schemaRefs/>
</ds:datastoreItem>
</file>

<file path=customXml/itemProps13.xml><?xml version="1.0" encoding="utf-8"?>
<ds:datastoreItem xmlns:ds="http://schemas.openxmlformats.org/officeDocument/2006/customXml" ds:itemID="{0247DB82-4A66-4EB6-97BA-FF9F5E7A0450}">
  <ds:schemaRefs/>
</ds:datastoreItem>
</file>

<file path=customXml/itemProps14.xml><?xml version="1.0" encoding="utf-8"?>
<ds:datastoreItem xmlns:ds="http://schemas.openxmlformats.org/officeDocument/2006/customXml" ds:itemID="{7ECD5CB4-F65B-4B74-B07F-DE90AAAACC93}">
  <ds:schemaRefs/>
</ds:datastoreItem>
</file>

<file path=customXml/itemProps15.xml><?xml version="1.0" encoding="utf-8"?>
<ds:datastoreItem xmlns:ds="http://schemas.openxmlformats.org/officeDocument/2006/customXml" ds:itemID="{1A4D642C-9BA0-41DD-957C-5352AF07A474}">
  <ds:schemaRefs/>
</ds:datastoreItem>
</file>

<file path=customXml/itemProps16.xml><?xml version="1.0" encoding="utf-8"?>
<ds:datastoreItem xmlns:ds="http://schemas.openxmlformats.org/officeDocument/2006/customXml" ds:itemID="{D302949E-C87F-4C5A-B52F-8A8D7229A533}">
  <ds:schemaRefs/>
</ds:datastoreItem>
</file>

<file path=customXml/itemProps17.xml><?xml version="1.0" encoding="utf-8"?>
<ds:datastoreItem xmlns:ds="http://schemas.openxmlformats.org/officeDocument/2006/customXml" ds:itemID="{600BA454-1E0A-49C3-9232-3A2D34D24A01}">
  <ds:schemaRefs/>
</ds:datastoreItem>
</file>

<file path=customXml/itemProps18.xml><?xml version="1.0" encoding="utf-8"?>
<ds:datastoreItem xmlns:ds="http://schemas.openxmlformats.org/officeDocument/2006/customXml" ds:itemID="{E03FFC5A-8F13-4512-83E8-678047563091}">
  <ds:schemaRefs/>
</ds:datastoreItem>
</file>

<file path=customXml/itemProps19.xml><?xml version="1.0" encoding="utf-8"?>
<ds:datastoreItem xmlns:ds="http://schemas.openxmlformats.org/officeDocument/2006/customXml" ds:itemID="{0714BC74-EB55-472F-B08A-8C51EA641733}">
  <ds:schemaRefs/>
</ds:datastoreItem>
</file>

<file path=customXml/itemProps2.xml><?xml version="1.0" encoding="utf-8"?>
<ds:datastoreItem xmlns:ds="http://schemas.openxmlformats.org/officeDocument/2006/customXml" ds:itemID="{B0B90A39-E55B-4E7D-9523-A68D02E46D83}">
  <ds:schemaRefs/>
</ds:datastoreItem>
</file>

<file path=customXml/itemProps20.xml><?xml version="1.0" encoding="utf-8"?>
<ds:datastoreItem xmlns:ds="http://schemas.openxmlformats.org/officeDocument/2006/customXml" ds:itemID="{0E024983-B277-4FF1-9F1C-CA964A659F4F}">
  <ds:schemaRefs/>
</ds:datastoreItem>
</file>

<file path=customXml/itemProps3.xml><?xml version="1.0" encoding="utf-8"?>
<ds:datastoreItem xmlns:ds="http://schemas.openxmlformats.org/officeDocument/2006/customXml" ds:itemID="{CA9A2C43-5F56-4BB1-83EA-4333D60AC0C3}">
  <ds:schemaRefs/>
</ds:datastoreItem>
</file>

<file path=customXml/itemProps4.xml><?xml version="1.0" encoding="utf-8"?>
<ds:datastoreItem xmlns:ds="http://schemas.openxmlformats.org/officeDocument/2006/customXml" ds:itemID="{7BFE9770-52A1-42EA-8320-7D3AFA21DE16}">
  <ds:schemaRefs/>
</ds:datastoreItem>
</file>

<file path=customXml/itemProps5.xml><?xml version="1.0" encoding="utf-8"?>
<ds:datastoreItem xmlns:ds="http://schemas.openxmlformats.org/officeDocument/2006/customXml" ds:itemID="{EA1DB364-8596-45CD-A50E-ED7086EE514E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F1F04870-0590-4325-BE14-F7C03E92AF16}">
  <ds:schemaRefs/>
</ds:datastoreItem>
</file>

<file path=customXml/itemProps7.xml><?xml version="1.0" encoding="utf-8"?>
<ds:datastoreItem xmlns:ds="http://schemas.openxmlformats.org/officeDocument/2006/customXml" ds:itemID="{40A46C93-39FA-4439-BEE8-AAA6CA83E6D6}">
  <ds:schemaRefs/>
</ds:datastoreItem>
</file>

<file path=customXml/itemProps8.xml><?xml version="1.0" encoding="utf-8"?>
<ds:datastoreItem xmlns:ds="http://schemas.openxmlformats.org/officeDocument/2006/customXml" ds:itemID="{776552D1-0916-428C-80B5-244397997BA9}">
  <ds:schemaRefs/>
</ds:datastoreItem>
</file>

<file path=customXml/itemProps9.xml><?xml version="1.0" encoding="utf-8"?>
<ds:datastoreItem xmlns:ds="http://schemas.openxmlformats.org/officeDocument/2006/customXml" ds:itemID="{A37532DA-7D05-409D-8AF8-D13F00BBA5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</vt:i4>
      </vt:variant>
    </vt:vector>
  </HeadingPairs>
  <TitlesOfParts>
    <vt:vector size="22" baseType="lpstr">
      <vt:lpstr>RTA Master</vt:lpstr>
      <vt:lpstr>Route Master</vt:lpstr>
      <vt:lpstr>TrueRouteCodes</vt:lpstr>
      <vt:lpstr>Timings</vt:lpstr>
      <vt:lpstr>Rotation Groups</vt:lpstr>
      <vt:lpstr>ShortCodesNew</vt:lpstr>
      <vt:lpstr>ReturnRouteCodes</vt:lpstr>
      <vt:lpstr>OnwardRouteCodes</vt:lpstr>
      <vt:lpstr>New Fare Table</vt:lpstr>
      <vt:lpstr>Route Segments</vt:lpstr>
      <vt:lpstr>RouteStages</vt:lpstr>
      <vt:lpstr>Route Stages</vt:lpstr>
      <vt:lpstr>TimingsReport</vt:lpstr>
      <vt:lpstr>FareTable</vt:lpstr>
      <vt:lpstr>Panaji Routes</vt:lpstr>
      <vt:lpstr>Panaji Veh Nos</vt:lpstr>
      <vt:lpstr>Sheet2</vt:lpstr>
      <vt:lpstr>Code2Loc</vt:lpstr>
      <vt:lpstr>Codes</vt:lpstr>
      <vt:lpstr>Loc2Code</vt:lpstr>
      <vt:lpstr>NewCodes</vt:lpstr>
      <vt:lpstr>VehLicense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Yash Ganthe</cp:lastModifiedBy>
  <cp:lastPrinted>2022-11-22T16:07:35Z</cp:lastPrinted>
  <dcterms:created xsi:type="dcterms:W3CDTF">2020-08-26T05:13:43Z</dcterms:created>
  <dcterms:modified xsi:type="dcterms:W3CDTF">2024-03-10T05:57:42Z</dcterms:modified>
</cp:coreProperties>
</file>